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A0509814\AppData\Local\Microsoft\Windows\INetCache\Content.Outlook\YYL01B7Q\"/>
    </mc:Choice>
  </mc:AlternateContent>
  <xr:revisionPtr revIDLastSave="0" documentId="13_ncr:1_{3B4E7EAA-7B9D-4F5B-9F3E-3540324152FB}" xr6:coauthVersionLast="36" xr6:coauthVersionMax="36" xr10:uidLastSave="{00000000-0000-0000-0000-000000000000}"/>
  <workbookProtection workbookAlgorithmName="SHA-512" workbookHashValue="P8ycr4RuahGofycVZ0Pki95jOmkeRHupb7/MAHEpEY8B+uD+cOI3hK0qlly0NAsDJorjuT1sDQ11Pbx7LtgCqA==" workbookSaltValue="b3IItpnGiBIxcfqJfmeJ3w==" workbookSpinCount="100000" lockStructure="1"/>
  <bookViews>
    <workbookView xWindow="0" yWindow="0" windowWidth="19200" windowHeight="7430" activeTab="1" xr2:uid="{B3684CBE-CB52-43D6-87F7-90F9668E1A20}"/>
  </bookViews>
  <sheets>
    <sheet name="Schematics" sheetId="3" r:id="rId1"/>
    <sheet name="Design Inputs and Calculations" sheetId="1" r:id="rId2"/>
    <sheet name="Data" sheetId="2" state="veryHidden" r:id="rId3"/>
  </sheets>
  <definedNames>
    <definedName name="Ae">#REF!</definedName>
    <definedName name="Ap">#REF!</definedName>
    <definedName name="arg_H_fc_used">'Design Inputs and Calculations'!$C$164</definedName>
    <definedName name="Aw">#REF!</definedName>
    <definedName name="Aw_pri">#REF!</definedName>
    <definedName name="Aw_sec">#REF!</definedName>
    <definedName name="AWG">#REF!</definedName>
    <definedName name="Awire">#REF!</definedName>
    <definedName name="Boost">'Design Inputs and Calculations'!$C$170</definedName>
    <definedName name="C_1">'Design Inputs and Calculations'!$C$185</definedName>
    <definedName name="C_3">'Design Inputs and Calculations'!$C$190</definedName>
    <definedName name="Cbulk_23">Data!$E$34</definedName>
    <definedName name="Cbulk_3">Data!$E$33</definedName>
    <definedName name="Cbulk_actual">'Design Inputs and Calculations'!$C$55</definedName>
    <definedName name="Cbulk_cal">'Design Inputs and Calculations'!$C$54</definedName>
    <definedName name="Cfb">'Design Inputs and Calculations'!$C$173</definedName>
    <definedName name="Copto">'Design Inputs and Calculations'!$C$172</definedName>
    <definedName name="core">#REF!</definedName>
    <definedName name="Cout">'Design Inputs and Calculations'!$C$121</definedName>
    <definedName name="Cout_ripple">'Design Inputs and Calculations'!$C$119</definedName>
    <definedName name="Cout_transient">'Design Inputs and Calculations'!$C$118</definedName>
    <definedName name="Cp">'Design Inputs and Calculations'!$C$174</definedName>
    <definedName name="Csn">'Design Inputs and Calculations'!$C$95</definedName>
    <definedName name="Csw">'Design Inputs and Calculations'!#REF!</definedName>
    <definedName name="Ct_parasitic">'Design Inputs and Calculations'!#REF!</definedName>
    <definedName name="CTR_min">'Design Inputs and Calculations'!$C$152</definedName>
    <definedName name="CTR_nom">'Design Inputs and Calculations'!#REF!</definedName>
    <definedName name="CVcc">'Design Inputs and Calculations'!$C$223</definedName>
    <definedName name="D">'Design Inputs and Calculations'!$C$66</definedName>
    <definedName name="Dbulk">Data!$E$31</definedName>
    <definedName name="delta_B">#REF!</definedName>
    <definedName name="Dw">#REF!</definedName>
    <definedName name="efficiency">'Design Inputs and Calculations'!$C$33</definedName>
    <definedName name="fc">'Design Inputs and Calculations'!$C$114</definedName>
    <definedName name="Fclamp">'Design Inputs and Calculations'!$C$46</definedName>
    <definedName name="fline_max">'Design Inputs and Calculations'!$C$40</definedName>
    <definedName name="fline_min">'Design Inputs and Calculations'!$C$39</definedName>
    <definedName name="Fmin">'Design Inputs and Calculations'!$C$47</definedName>
    <definedName name="fopto">'Design Inputs and Calculations'!$C$171</definedName>
    <definedName name="fp_0">'Design Inputs and Calculations'!$C$186</definedName>
    <definedName name="fp_1">'Design Inputs and Calculations'!$C$175</definedName>
    <definedName name="fp_2">'Design Inputs and Calculations'!$C$177</definedName>
    <definedName name="Fsw_actual">'Design Inputs and Calculations'!$C$74</definedName>
    <definedName name="Fsw_desired">'Design Inputs and Calculations'!$C$49</definedName>
    <definedName name="fz_1">'Design Inputs and Calculations'!$C$176</definedName>
    <definedName name="fz_2">'Design Inputs and Calculations'!$C$178</definedName>
    <definedName name="G_net">'Design Inputs and Calculations'!$C$169</definedName>
    <definedName name="G0">'Design Inputs and Calculations'!#REF!</definedName>
    <definedName name="H_fc_used">'Design Inputs and Calculations'!$C$163</definedName>
    <definedName name="I_bias">'Design Inputs and Calculations'!$C$156</definedName>
    <definedName name="Ibulk_pk">Data!$H$33</definedName>
    <definedName name="Ibulk_rms">Data!$E$45</definedName>
    <definedName name="Icbulk_pk">'Design Inputs and Calculations'!$C$57</definedName>
    <definedName name="Icbulk_rms">'Design Inputs and Calculations'!$C$60</definedName>
    <definedName name="ICout_rms">'Design Inputs and Calculations'!$C$122</definedName>
    <definedName name="Idbr_pk">Data!$E$38</definedName>
    <definedName name="Iin_avg">'Design Inputs and Calculations'!$C$59</definedName>
    <definedName name="Iin_max">Data!$E$37</definedName>
    <definedName name="Iin_min">Data!$E$36</definedName>
    <definedName name="Iload_pfc_avg">Data!$E$43</definedName>
    <definedName name="Imin_max">Data!$E$37</definedName>
    <definedName name="Iout">'Design Inputs and Calculations'!$C$32</definedName>
    <definedName name="Ipri_pk_actual">'Design Inputs and Calculations'!$C$67</definedName>
    <definedName name="Ipri_pk_max">'Design Inputs and Calculations'!$C$68</definedName>
    <definedName name="Ipri_rms">'Design Inputs and Calculations'!$C$75</definedName>
    <definedName name="Isec_avg">'Design Inputs and Calculations'!$C$76</definedName>
    <definedName name="Isec_pk">'Design Inputs and Calculations'!$C$77</definedName>
    <definedName name="Isec_rms">'Design Inputs and Calculations'!$C$78</definedName>
    <definedName name="Jw">#REF!</definedName>
    <definedName name="Kd">'Design Inputs and Calculations'!#REF!</definedName>
    <definedName name="kHz">Data!$B$7</definedName>
    <definedName name="kOhm">Data!$B$18</definedName>
    <definedName name="L_lk">'Design Inputs and Calculations'!$C$73</definedName>
    <definedName name="Lm">'Design Inputs and Calculations'!$C$72</definedName>
    <definedName name="Lmax">'Design Inputs and Calculations'!$C$70</definedName>
    <definedName name="Lmin">'Design Inputs and Calculations'!$C$69</definedName>
    <definedName name="Lwire_length_pri">#REF!</definedName>
    <definedName name="Lwire_length_sec">#REF!</definedName>
    <definedName name="mA">Data!$B$10</definedName>
    <definedName name="MHz">Data!$B$16</definedName>
    <definedName name="MLT">#REF!</definedName>
    <definedName name="mOhm">Data!$B$8</definedName>
    <definedName name="ms">Data!$B$9</definedName>
    <definedName name="mV">Data!$B$5</definedName>
    <definedName name="mW">Data!$B$14</definedName>
    <definedName name="nC">Data!$B$19</definedName>
    <definedName name="nF">Data!$B$20</definedName>
    <definedName name="Nps">'Design Inputs and Calculations'!$C$63</definedName>
    <definedName name="ns">Data!$B$13</definedName>
    <definedName name="Nstrand_pri">#REF!</definedName>
    <definedName name="Nstrand_sec">#REF!</definedName>
    <definedName name="Ntp">#REF!</definedName>
    <definedName name="Nts">#REF!</definedName>
    <definedName name="overshoot_or_undershoot">'Design Inputs and Calculations'!$C$117</definedName>
    <definedName name="pF">Data!$B$15</definedName>
    <definedName name="Pin">'Design Inputs and Calculations'!$C$38</definedName>
    <definedName name="PM">'Design Inputs and Calculations'!$C$162</definedName>
    <definedName name="Pout">'Design Inputs and Calculations'!$C$31</definedName>
    <definedName name="Psn">'Design Inputs and Calculations'!$C$90</definedName>
    <definedName name="R_1">'Design Inputs and Calculations'!$C$179</definedName>
    <definedName name="R_2">'Design Inputs and Calculations'!$C$183</definedName>
    <definedName name="R_3">'Design Inputs and Calculations'!$C$188</definedName>
    <definedName name="Rbias">'Design Inputs and Calculations'!$C$157</definedName>
    <definedName name="Rcdx">'Design Inputs and Calculations'!$C$220</definedName>
    <definedName name="Resr">'Design Inputs and Calculations'!$C$124</definedName>
    <definedName name="Rfcl">'Design Inputs and Calculations'!$C$214</definedName>
    <definedName name="Ripk">'Design Inputs and Calculations'!$C$209</definedName>
    <definedName name="RL">'Design Inputs and Calculations'!$C$181</definedName>
    <definedName name="Rled">'Design Inputs and Calculations'!$C$165</definedName>
    <definedName name="Rled_max">'Design Inputs and Calculations'!$C$155</definedName>
    <definedName name="Rload">Data!$A$47</definedName>
    <definedName name="Rpullup">'Design Inputs and Calculations'!$C$151</definedName>
    <definedName name="Rsn">'Design Inputs and Calculations'!$C$93</definedName>
    <definedName name="Rtr">'Design Inputs and Calculations'!$C$203</definedName>
    <definedName name="Sdiode">Data!$E$39</definedName>
    <definedName name="skin_depth">#REF!</definedName>
    <definedName name="t_1">Data!$E$27</definedName>
    <definedName name="t_response">'Design Inputs and Calculations'!$C$116</definedName>
    <definedName name="tcharge">Data!$E$29</definedName>
    <definedName name="tdemag">'Design Inputs and Calculations'!#REF!</definedName>
    <definedName name="Tdiode_cond">Data!$E$42</definedName>
    <definedName name="tdischarge">Data!$E$28</definedName>
    <definedName name="tline">'Design Inputs and Calculations'!$C$41</definedName>
    <definedName name="TR_pin_resistor">'Design Inputs and Calculations'!#REF!</definedName>
    <definedName name="tring">'Design Inputs and Calculations'!#REF!</definedName>
    <definedName name="Tsw_desired">'Design Inputs and Calculations'!$C$50</definedName>
    <definedName name="uA">Data!$B$17</definedName>
    <definedName name="uC">Data!$B$21</definedName>
    <definedName name="uF">Data!$B$6</definedName>
    <definedName name="uH">Data!$B$12</definedName>
    <definedName name="us">Data!$B$11</definedName>
    <definedName name="Vac_max">'Design Inputs and Calculations'!$C$37</definedName>
    <definedName name="Vac_min">'Design Inputs and Calculations'!$C$36</definedName>
    <definedName name="Vbulk_avg">'Design Inputs and Calculations'!$C$58</definedName>
    <definedName name="Vbulk_max_pk">'Design Inputs and Calculations'!$C$52</definedName>
    <definedName name="Vbulk_min_pk">'Design Inputs and Calculations'!$C$51</definedName>
    <definedName name="Vbulk_min_pk_actual">'Design Inputs and Calculations'!$C$56</definedName>
    <definedName name="Vbulk_min_pk_desired">'Design Inputs and Calculations'!$C$53</definedName>
    <definedName name="Vbulk_nom">'Design Inputs and Calculations'!#REF!</definedName>
    <definedName name="Vbulk_ripple">'Design Inputs and Calculations'!#REF!</definedName>
    <definedName name="Vbulkvalley_required">'Design Inputs and Calculations'!#REF!</definedName>
    <definedName name="Vce_sat">'Design Inputs and Calculations'!$C$150</definedName>
    <definedName name="Vcin">'Design Inputs and Calculations'!$C$61</definedName>
    <definedName name="Vclamp">'Design Inputs and Calculations'!$C$88</definedName>
    <definedName name="Vds_max">'Design Inputs and Calculations'!#REF!</definedName>
    <definedName name="Vds_SR">'Design Inputs and Calculations'!$C$65</definedName>
    <definedName name="Ve">#REF!</definedName>
    <definedName name="Vf">'Design Inputs and Calculations'!#REF!</definedName>
    <definedName name="Vf_opto">'Design Inputs and Calculations'!$C$149</definedName>
    <definedName name="Vin_max">'Design Inputs and Calculations'!#REF!</definedName>
    <definedName name="Vin_type">'Design Inputs and Calculations'!$C$36</definedName>
    <definedName name="Vos">'Design Inputs and Calculations'!$C$87</definedName>
    <definedName name="Vout_max">'Design Inputs and Calculations'!$C$30</definedName>
    <definedName name="Vout_min">'Design Inputs and Calculations'!$C$29</definedName>
    <definedName name="Vout_ripple">'Design Inputs and Calculations'!$C$115</definedName>
    <definedName name="Vrectifier">'Design Inputs and Calculations'!#REF!</definedName>
    <definedName name="Vref">'Design Inputs and Calculations'!$C$154</definedName>
    <definedName name="Vripple">'Design Inputs and Calculations'!#REF!</definedName>
    <definedName name="Vsn">'Design Inputs and Calculations'!$C$88</definedName>
    <definedName name="W">#REF!</definedName>
    <definedName name="x">'Design Inputs and Calculations'!$C$91</definedName>
    <definedName name="ΔVsn">'Design Inputs and Calculations'!$C$89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2" i="1" l="1"/>
  <c r="C214" i="1" s="1" a="1"/>
  <c r="C214" i="1" s="1"/>
  <c r="C41" i="1" l="1"/>
  <c r="C197" i="1"/>
  <c r="C32" i="1"/>
  <c r="C195" i="1" l="1"/>
  <c r="C157" i="1" l="1"/>
  <c r="C108" i="1" l="1"/>
  <c r="C101" i="1"/>
  <c r="C172" i="1"/>
  <c r="C50" i="1" l="1"/>
  <c r="C116" i="1" s="1"/>
  <c r="C118" i="1" s="1"/>
  <c r="C206" i="1" l="1"/>
  <c r="C48" i="1" l="1"/>
  <c r="C51" i="1" l="1"/>
  <c r="C194" i="1"/>
  <c r="E27" i="2" l="1"/>
  <c r="E28" i="2" s="1"/>
  <c r="E34" i="2"/>
  <c r="E33" i="2"/>
  <c r="H33" i="2" l="1"/>
  <c r="C57" i="1" s="1"/>
  <c r="C77" i="1"/>
  <c r="C123" i="1" l="1"/>
  <c r="C109" i="1"/>
  <c r="C105" i="1"/>
  <c r="C104" i="1"/>
  <c r="C100" i="1"/>
  <c r="C88" i="1"/>
  <c r="C94" i="1" l="1"/>
  <c r="E29" i="2"/>
  <c r="C52" i="1"/>
  <c r="C64" i="1" s="1"/>
  <c r="C62" i="1" l="1"/>
  <c r="C84" i="1"/>
  <c r="C61" i="1"/>
  <c r="C82" i="1" s="1"/>
  <c r="C99" i="1"/>
  <c r="C76" i="1"/>
  <c r="C186" i="1"/>
  <c r="C193" i="1" s="1"/>
  <c r="C170" i="1"/>
  <c r="C175" i="1" s="1"/>
  <c r="C161" i="1"/>
  <c r="C176" i="1" l="1"/>
  <c r="C184" i="1" s="1"/>
  <c r="C154" i="1" l="1"/>
  <c r="C155" i="1" s="1"/>
  <c r="C209" i="1" a="1"/>
  <c r="C209" i="1" s="1"/>
  <c r="C203" i="1"/>
  <c r="C174" i="1"/>
  <c r="C177" i="1" s="1"/>
  <c r="C178" i="1" s="1"/>
  <c r="C168" i="1"/>
  <c r="C169" i="1" s="1"/>
  <c r="C182" i="1" s="1"/>
  <c r="C187" i="1" l="1"/>
  <c r="C196" i="1"/>
  <c r="C180" i="1"/>
  <c r="C189" i="1"/>
  <c r="C38" i="1"/>
  <c r="C54" i="1" s="1"/>
  <c r="C81" i="1"/>
  <c r="C98" i="1"/>
  <c r="C202" i="1"/>
  <c r="C220" i="1" a="1"/>
  <c r="C220" i="1" s="1"/>
  <c r="C56" i="1" l="1"/>
  <c r="E36" i="2"/>
  <c r="A47" i="2"/>
  <c r="C160" i="1" s="1"/>
  <c r="C66" i="1" l="1"/>
  <c r="C119" i="1" s="1"/>
  <c r="C120" i="1" s="1"/>
  <c r="C155" i="2"/>
  <c r="C67" i="1" l="1"/>
  <c r="B12" i="2"/>
  <c r="C74" i="1" l="1"/>
  <c r="C90" i="1" s="1"/>
  <c r="C92" i="1" s="1"/>
  <c r="C69" i="1"/>
  <c r="C71" i="1"/>
  <c r="C70" i="1"/>
  <c r="B21" i="2"/>
  <c r="B20" i="2"/>
  <c r="B19" i="2"/>
  <c r="B18" i="2"/>
  <c r="B17" i="2"/>
  <c r="B16" i="2"/>
  <c r="B15" i="2"/>
  <c r="B14" i="2"/>
  <c r="B13" i="2"/>
  <c r="B11" i="2"/>
  <c r="B10" i="2"/>
  <c r="B9" i="2"/>
  <c r="B8" i="2"/>
  <c r="B7" i="2"/>
  <c r="B6" i="2"/>
  <c r="B5" i="2"/>
  <c r="C113" i="1" l="1"/>
  <c r="C151" i="2"/>
  <c r="C152" i="2" s="1"/>
  <c r="C154" i="2" s="1"/>
  <c r="E31" i="2"/>
  <c r="E37" i="2" l="1"/>
  <c r="E38" i="2" s="1"/>
  <c r="E39" i="2" s="1"/>
  <c r="E42" i="2" s="1"/>
  <c r="E43" i="2" s="1"/>
  <c r="C59" i="1" s="1"/>
  <c r="C58" i="1"/>
  <c r="E44" i="2" l="1"/>
  <c r="E45" i="2"/>
  <c r="C78" i="1"/>
  <c r="C122" i="1" s="1"/>
  <c r="C75" i="1"/>
  <c r="C102" i="1" l="1"/>
  <c r="C103" i="1"/>
  <c r="C60" i="1" l="1"/>
  <c r="C83" i="1" s="1"/>
</calcChain>
</file>

<file path=xl/sharedStrings.xml><?xml version="1.0" encoding="utf-8"?>
<sst xmlns="http://schemas.openxmlformats.org/spreadsheetml/2006/main" count="647" uniqueCount="456">
  <si>
    <t>UCG28826 DESIGN CALCULATOR TOOL</t>
  </si>
  <si>
    <t>UCG28826 QR Flyback Controller</t>
  </si>
  <si>
    <t>DESIGN SPECIFICATIONS</t>
  </si>
  <si>
    <t>OUTPUT PARAMETERS</t>
  </si>
  <si>
    <t>Output Voltage</t>
  </si>
  <si>
    <t xml:space="preserve">Maximum Output Power </t>
  </si>
  <si>
    <t>Pout(max)</t>
  </si>
  <si>
    <t>Full load Output Current</t>
  </si>
  <si>
    <t>Iout</t>
  </si>
  <si>
    <t>η</t>
  </si>
  <si>
    <t>Maximum Output Voltage Ripple</t>
  </si>
  <si>
    <t>INPUT PARAMETERS</t>
  </si>
  <si>
    <t>Vin(min)</t>
  </si>
  <si>
    <t>Vin(max)</t>
  </si>
  <si>
    <t>Input Power</t>
  </si>
  <si>
    <t>Pin</t>
  </si>
  <si>
    <t>Minimum Line Frequency</t>
  </si>
  <si>
    <t>fline(min)</t>
  </si>
  <si>
    <t>Maximum Line Frequency</t>
  </si>
  <si>
    <t>fline(max)</t>
  </si>
  <si>
    <t>tline</t>
  </si>
  <si>
    <t>DESIGN CALCULATIONS</t>
  </si>
  <si>
    <t>FLYBACK STAGE</t>
  </si>
  <si>
    <t xml:space="preserve">Minimum Peak Bulk Input Voltage </t>
  </si>
  <si>
    <t xml:space="preserve">Maximum Peak Bulk Input Voltage </t>
  </si>
  <si>
    <t>t1</t>
  </si>
  <si>
    <t>t(discharge)</t>
  </si>
  <si>
    <t>t(charge)</t>
  </si>
  <si>
    <t>Recommended Input Bulk Capacitance</t>
  </si>
  <si>
    <t>Cbulk(actual)</t>
  </si>
  <si>
    <t>Nps</t>
  </si>
  <si>
    <t>Actual Primary/Secondary Turns Ratio</t>
  </si>
  <si>
    <t>Secondary Side RMS Current</t>
  </si>
  <si>
    <t>Secondary Side Peak Current</t>
  </si>
  <si>
    <t>FLYBACK TRANSFORMER</t>
  </si>
  <si>
    <t>Primary Side Peak Current</t>
  </si>
  <si>
    <t>Ipri(pk)</t>
  </si>
  <si>
    <t>Primary Side RMS Current</t>
  </si>
  <si>
    <t>Ipri(rms)</t>
  </si>
  <si>
    <t>Isec(pk)</t>
  </si>
  <si>
    <t>Isec(rms)</t>
  </si>
  <si>
    <t>Maximum ESR</t>
  </si>
  <si>
    <t>Unit</t>
  </si>
  <si>
    <t>Design Parameter</t>
  </si>
  <si>
    <t>Symbol</t>
  </si>
  <si>
    <t>Comment</t>
  </si>
  <si>
    <t>V</t>
  </si>
  <si>
    <t>Vin_type</t>
  </si>
  <si>
    <t>Output Current</t>
  </si>
  <si>
    <t>CDX Pin Resistor</t>
  </si>
  <si>
    <t>CCM EN Pin</t>
  </si>
  <si>
    <t>Disable Xcap Pin</t>
  </si>
  <si>
    <t>TR Pin Resistor</t>
  </si>
  <si>
    <t>Turns Ratio</t>
  </si>
  <si>
    <t>AC</t>
  </si>
  <si>
    <t>DC</t>
  </si>
  <si>
    <t>mV factor</t>
  </si>
  <si>
    <t>uF factor</t>
  </si>
  <si>
    <t>kHz factor</t>
  </si>
  <si>
    <t>mΩ factor</t>
  </si>
  <si>
    <t>ms factor</t>
  </si>
  <si>
    <t>mA factor</t>
  </si>
  <si>
    <t>us factor</t>
  </si>
  <si>
    <t>uH factor</t>
  </si>
  <si>
    <t>ns factor</t>
  </si>
  <si>
    <t>mW factor</t>
  </si>
  <si>
    <t>pF factor</t>
  </si>
  <si>
    <t>MHz factor</t>
  </si>
  <si>
    <t>uA factor</t>
  </si>
  <si>
    <t>nC factor</t>
  </si>
  <si>
    <t>nF factor</t>
  </si>
  <si>
    <t>uC factor</t>
  </si>
  <si>
    <t>W</t>
  </si>
  <si>
    <t>A</t>
  </si>
  <si>
    <t>Hz</t>
  </si>
  <si>
    <t>ms</t>
  </si>
  <si>
    <t>μF</t>
  </si>
  <si>
    <t>pF</t>
  </si>
  <si>
    <t>μs</t>
  </si>
  <si>
    <t>μH</t>
  </si>
  <si>
    <t>Cbulk(cal)</t>
  </si>
  <si>
    <t>Primary side Leakage Inductance Value</t>
  </si>
  <si>
    <t>Llk</t>
  </si>
  <si>
    <t>kHz</t>
  </si>
  <si>
    <t>Primary to Secondary Turns Ratio</t>
  </si>
  <si>
    <t>Voltage Across Primary Side</t>
  </si>
  <si>
    <t>Voltage Across Secondary Side</t>
  </si>
  <si>
    <t>Vpri</t>
  </si>
  <si>
    <t>Vsec</t>
  </si>
  <si>
    <t>Cbulk Calculation</t>
  </si>
  <si>
    <t>C values up to 10nF</t>
  </si>
  <si>
    <t>C values greater than 10nF</t>
  </si>
  <si>
    <t>Minimum Output Voltage</t>
  </si>
  <si>
    <t>Vout(min)</t>
  </si>
  <si>
    <t>Rcdx</t>
  </si>
  <si>
    <t>Ripk</t>
  </si>
  <si>
    <t>Rtr</t>
  </si>
  <si>
    <t>Vsn</t>
  </si>
  <si>
    <t>SNUBBER CIRCUIT (RCD)</t>
  </si>
  <si>
    <t>Rsn</t>
  </si>
  <si>
    <t>Snubber Capacitance</t>
  </si>
  <si>
    <t>Csn</t>
  </si>
  <si>
    <t>nF</t>
  </si>
  <si>
    <t>Vos</t>
  </si>
  <si>
    <t>fclamp</t>
  </si>
  <si>
    <t>Maximum Output Voltage</t>
  </si>
  <si>
    <t>Vout(max)</t>
  </si>
  <si>
    <t>mV</t>
  </si>
  <si>
    <t>Fmin</t>
  </si>
  <si>
    <t>Actual Nominal Value of Magnetizing Inductance</t>
  </si>
  <si>
    <t>Recommended Nominal Value of Magnetizing Inductance</t>
  </si>
  <si>
    <t>Minimum Value of Magnetizing Inductance</t>
  </si>
  <si>
    <t>Maximum Value of Magnetizing Inductance</t>
  </si>
  <si>
    <t>Lm(min)</t>
  </si>
  <si>
    <t>Lm(max)</t>
  </si>
  <si>
    <t>AWG</t>
  </si>
  <si>
    <t>AWG 1</t>
  </si>
  <si>
    <t>AWG 2</t>
  </si>
  <si>
    <t>AWG 3</t>
  </si>
  <si>
    <t>AWG 4</t>
  </si>
  <si>
    <t>AWG 5</t>
  </si>
  <si>
    <t>AWG 6</t>
  </si>
  <si>
    <t>AWG 7</t>
  </si>
  <si>
    <t>AWG 8</t>
  </si>
  <si>
    <t>AWG 9</t>
  </si>
  <si>
    <t>AWG 10</t>
  </si>
  <si>
    <t>AWG 11</t>
  </si>
  <si>
    <t>AWG 12</t>
  </si>
  <si>
    <t>AWG 13</t>
  </si>
  <si>
    <t>AWG 14</t>
  </si>
  <si>
    <t>AWG 15</t>
  </si>
  <si>
    <t>AWG 16</t>
  </si>
  <si>
    <t>AWG 17</t>
  </si>
  <si>
    <t>AWG 18</t>
  </si>
  <si>
    <t>AWG 19</t>
  </si>
  <si>
    <t>AWG 20</t>
  </si>
  <si>
    <t>AWG 21</t>
  </si>
  <si>
    <t>AWG 22</t>
  </si>
  <si>
    <t>AWG 23</t>
  </si>
  <si>
    <t>AWG 24</t>
  </si>
  <si>
    <t>AWG 25</t>
  </si>
  <si>
    <t>AWG 26</t>
  </si>
  <si>
    <t>AWG 27</t>
  </si>
  <si>
    <t>AWG 28</t>
  </si>
  <si>
    <t>AWG 29</t>
  </si>
  <si>
    <t>AWG 30</t>
  </si>
  <si>
    <t>AWG 31</t>
  </si>
  <si>
    <t>AWG 32</t>
  </si>
  <si>
    <t>AWG 33</t>
  </si>
  <si>
    <t>AWG 34</t>
  </si>
  <si>
    <t>AWG 35</t>
  </si>
  <si>
    <t>AWG 36</t>
  </si>
  <si>
    <t>AWG 37</t>
  </si>
  <si>
    <t>AWG 38</t>
  </si>
  <si>
    <t>AWG 39</t>
  </si>
  <si>
    <t>AWG 40</t>
  </si>
  <si>
    <t>d(duty for bulk cap)</t>
  </si>
  <si>
    <t xml:space="preserve">kΩ </t>
  </si>
  <si>
    <t>TR Pin Resistor Value</t>
  </si>
  <si>
    <t>IPK Resistor Programming Values</t>
  </si>
  <si>
    <t>IPK Pin Resistor</t>
  </si>
  <si>
    <t>Maximum Peak Current (A)</t>
  </si>
  <si>
    <t xml:space="preserve">Maximum Peak Current </t>
  </si>
  <si>
    <t>Devision Ratio [Imax/Imin]</t>
  </si>
  <si>
    <t>EMI Dithering Depth(%)</t>
  </si>
  <si>
    <t>IPK Pin Resistor Value</t>
  </si>
  <si>
    <t>Ipk(max)</t>
  </si>
  <si>
    <t>EMI Dithering Depth (%)</t>
  </si>
  <si>
    <t>FCL Pin Programming Resistor Values</t>
  </si>
  <si>
    <t>FCL Pin Resistor value</t>
  </si>
  <si>
    <t>Frequency clamp</t>
  </si>
  <si>
    <t>Fault Response</t>
  </si>
  <si>
    <t>Fclamp</t>
  </si>
  <si>
    <t>CDX Resistor Programming setting</t>
  </si>
  <si>
    <t>CCM</t>
  </si>
  <si>
    <t>Gate drive strength</t>
  </si>
  <si>
    <t>X-cap discharge</t>
  </si>
  <si>
    <t xml:space="preserve">Normal </t>
  </si>
  <si>
    <t>Mid-slow</t>
  </si>
  <si>
    <t>slow</t>
  </si>
  <si>
    <t>Enabled</t>
  </si>
  <si>
    <t>Disabled</t>
  </si>
  <si>
    <t>Rload</t>
  </si>
  <si>
    <t>Voltage refrence</t>
  </si>
  <si>
    <t>TL431</t>
  </si>
  <si>
    <t>TLV431</t>
  </si>
  <si>
    <t>Rpullup</t>
  </si>
  <si>
    <t>Copto</t>
  </si>
  <si>
    <t>Cfb</t>
  </si>
  <si>
    <t>fz2</t>
  </si>
  <si>
    <t>fz1</t>
  </si>
  <si>
    <t>Vbulk(min)_pk</t>
  </si>
  <si>
    <t>%</t>
  </si>
  <si>
    <t xml:space="preserve">mΩ </t>
  </si>
  <si>
    <t>Imax/Imin</t>
  </si>
  <si>
    <t>Rflc</t>
  </si>
  <si>
    <t>TI Literature Number:                                                                                                                                                                                                Version : Original</t>
  </si>
  <si>
    <t>EMI</t>
  </si>
  <si>
    <t xml:space="preserve">Please enter design parameters into </t>
  </si>
  <si>
    <t>shaded</t>
  </si>
  <si>
    <t>cells</t>
  </si>
  <si>
    <t>Fsw(recom)</t>
  </si>
  <si>
    <t>Iin(avg)</t>
  </si>
  <si>
    <t>Average Value of  Secondary Side Current</t>
  </si>
  <si>
    <t>Isec(avg)</t>
  </si>
  <si>
    <t xml:space="preserve">Maximum Primary Side Peak Current </t>
  </si>
  <si>
    <t>PM</t>
  </si>
  <si>
    <t>Boost</t>
  </si>
  <si>
    <t>Plant Transfer Function</t>
  </si>
  <si>
    <t>Recommended Value of Resistor R2</t>
  </si>
  <si>
    <t>Recommended Value of Resistor R3</t>
  </si>
  <si>
    <t>Recommended Value of Capacitor C3</t>
  </si>
  <si>
    <t>Fp(plant)</t>
  </si>
  <si>
    <t>Fz(plant)</t>
  </si>
  <si>
    <t>Rled(max)</t>
  </si>
  <si>
    <t>arg[H(fc(used))]</t>
  </si>
  <si>
    <t>|G(fc(used))|</t>
  </si>
  <si>
    <t>H(fc(used))</t>
  </si>
  <si>
    <t>CTR(min)</t>
  </si>
  <si>
    <t>fopto</t>
  </si>
  <si>
    <t>fp1</t>
  </si>
  <si>
    <t>fp2</t>
  </si>
  <si>
    <t>Vref</t>
  </si>
  <si>
    <t>R2(recom)</t>
  </si>
  <si>
    <t>C1(recom)</t>
  </si>
  <si>
    <t>fp0</t>
  </si>
  <si>
    <t>R3(recom)</t>
  </si>
  <si>
    <t>C3(recom)</t>
  </si>
  <si>
    <t>Rled</t>
  </si>
  <si>
    <t>|G(fc)|</t>
  </si>
  <si>
    <t>Ibias</t>
  </si>
  <si>
    <t>Vf(opto)</t>
  </si>
  <si>
    <t>Vce(sat)</t>
  </si>
  <si>
    <t>degree</t>
  </si>
  <si>
    <t>Recommended Snubber Resistance</t>
  </si>
  <si>
    <t>Actual value of Snubber Resistance</t>
  </si>
  <si>
    <t>Actual value of Snubber Capacitance</t>
  </si>
  <si>
    <t>Rsn_recom</t>
  </si>
  <si>
    <t>Csn_recom</t>
  </si>
  <si>
    <t>mA</t>
  </si>
  <si>
    <t>Final values of poles and zero of Compensator</t>
  </si>
  <si>
    <t>Cp</t>
  </si>
  <si>
    <t>Minimum AC Input Voltage</t>
  </si>
  <si>
    <t>Maximum AC Input Voltage</t>
  </si>
  <si>
    <t>R1</t>
  </si>
  <si>
    <t>R2</t>
  </si>
  <si>
    <t>C1</t>
  </si>
  <si>
    <t>R3</t>
  </si>
  <si>
    <t>C3</t>
  </si>
  <si>
    <r>
      <t xml:space="preserve">                                                                                                                  Recommended Component Values are in </t>
    </r>
    <r>
      <rPr>
        <b/>
        <sz val="10"/>
        <color rgb="FFFF0000"/>
        <rFont val="Calibri"/>
        <family val="2"/>
        <scheme val="minor"/>
      </rPr>
      <t>RED</t>
    </r>
  </si>
  <si>
    <r>
      <t>k</t>
    </r>
    <r>
      <rPr>
        <sz val="11"/>
        <color theme="1"/>
        <rFont val="Calibri"/>
        <family val="2"/>
        <scheme val="minor"/>
      </rPr>
      <t>Ω factor</t>
    </r>
  </si>
  <si>
    <t>Enter required minimum output voltage of converter</t>
  </si>
  <si>
    <t>Enter required maximum output voltage of converter</t>
  </si>
  <si>
    <t xml:space="preserve">Enter required maximum output power of converter </t>
  </si>
  <si>
    <t>Enter maximum ac input voltage</t>
  </si>
  <si>
    <t>Enter minimum line frequency</t>
  </si>
  <si>
    <t>Enter maximum line frequency</t>
  </si>
  <si>
    <t>Select maximum switching frequency</t>
  </si>
  <si>
    <t>Enter the bias current of used shunt regulator (TLV431/TL431 or other)</t>
  </si>
  <si>
    <t>Enter the forward voltage drop of an optocoupler used</t>
  </si>
  <si>
    <t>Enter the collector-emitter saturation voltage of an optocoupler used</t>
  </si>
  <si>
    <t>Select the desired shunt regulator</t>
  </si>
  <si>
    <t>Enter actual value of Rled used; should be less than Rled(max)</t>
  </si>
  <si>
    <t xml:space="preserve">Maximum Line Cycle Period </t>
  </si>
  <si>
    <t>Cbulk/3</t>
  </si>
  <si>
    <t>2*Cbulk/3</t>
  </si>
  <si>
    <t>Rbias</t>
  </si>
  <si>
    <t>Values</t>
  </si>
  <si>
    <t>D</t>
  </si>
  <si>
    <t>Idbr_pk</t>
  </si>
  <si>
    <t>Sdiode</t>
  </si>
  <si>
    <t>tdiode(conduction)</t>
  </si>
  <si>
    <t>Icbulk(pk)</t>
  </si>
  <si>
    <t>Iin_min</t>
  </si>
  <si>
    <t>Iin_max</t>
  </si>
  <si>
    <t>Icbulk(rms)</t>
  </si>
  <si>
    <t>ICbulk(peak)</t>
  </si>
  <si>
    <t>Vbulk(avg)</t>
  </si>
  <si>
    <t>Rds(on)</t>
  </si>
  <si>
    <t>Rlower(recom)</t>
  </si>
  <si>
    <t>Rlower</t>
  </si>
  <si>
    <t>fc(used)</t>
  </si>
  <si>
    <t>Vripple(out)</t>
  </si>
  <si>
    <t>T(response)</t>
  </si>
  <si>
    <t>Cout(transient)</t>
  </si>
  <si>
    <t>Cout(ripple)</t>
  </si>
  <si>
    <t>Recommended Output capacitor</t>
  </si>
  <si>
    <t>Cout(used)</t>
  </si>
  <si>
    <t>RMS Current in Cout</t>
  </si>
  <si>
    <t>ICout(rms)</t>
  </si>
  <si>
    <t>ESR(max)</t>
  </si>
  <si>
    <t>Resr</t>
  </si>
  <si>
    <t>us</t>
  </si>
  <si>
    <t>Enter the desired overshoot and undershoot value of Vout due to dynamic change in load</t>
  </si>
  <si>
    <t>uF</t>
  </si>
  <si>
    <t>Enter the actual value of output capacitors used</t>
  </si>
  <si>
    <t>Enter the actual value of ESR of output capacitor</t>
  </si>
  <si>
    <t>Device Variants</t>
  </si>
  <si>
    <t>UCG28826</t>
  </si>
  <si>
    <t>Device you are using</t>
  </si>
  <si>
    <t>Fsw(actual)</t>
  </si>
  <si>
    <t>Psn</t>
  </si>
  <si>
    <t>x</t>
  </si>
  <si>
    <t>OPTOCOUPLER FEEDBACK(Only for fixed Vout)</t>
  </si>
  <si>
    <t>Compensation Transfer function</t>
  </si>
  <si>
    <t>Vds(SR)</t>
  </si>
  <si>
    <t>Vds(SR)_actual</t>
  </si>
  <si>
    <t xml:space="preserve">Enter Voltage rating of selected SR FET </t>
  </si>
  <si>
    <t>Minimum Current Rating of Selected SR FET</t>
  </si>
  <si>
    <t>Enter Rds(on) of selected SR FET from respective datasheet.</t>
  </si>
  <si>
    <t>Enter the actual value of capacitor C1 used (refer figure (1)); select higher value than the recommended value</t>
  </si>
  <si>
    <t>Enter the actual value of capacitor C3 used (refer figure (1))</t>
  </si>
  <si>
    <t xml:space="preserve">WHERE APLICABLE, A RECOMMENDED VALUE IS GIVEN THAT WILL BE THE BEST CHOICE TO MEET THE GIVEN SPECIFICATION. IT IS IN THE BEST INTEREST OF THE USER TO USE A VALUE AS CLOSE AS POSSIBLE TO THE SUGGESTED VALUE. FOR ACCURATE RESULTS, THE USER MUST ENTER THE ACTUAL VALUE USED IN THE DESIGN IN THE APPROPRIATE CELL.
</t>
  </si>
  <si>
    <t>Refer datasheet for detailed information</t>
  </si>
  <si>
    <t xml:space="preserve">Enter minimum ac input voltage </t>
  </si>
  <si>
    <t>Vbulk(max)_pk</t>
  </si>
  <si>
    <t>Desired Minimum Peak Bulk Voltage at full load</t>
  </si>
  <si>
    <t>Actual Minimum Peak Bulk Voltage</t>
  </si>
  <si>
    <t>Designed Primary/Secondary Turns Ratio</t>
  </si>
  <si>
    <t>Nps(cal)</t>
  </si>
  <si>
    <t>Nps(actual)</t>
  </si>
  <si>
    <t>Enter actual bulk capacitor value</t>
  </si>
  <si>
    <t>Select maximum primary side peak current (refer datasheet to select appropriate value)</t>
  </si>
  <si>
    <t>Basic parameters required to get samples from transformer vendor.</t>
  </si>
  <si>
    <t>Target Efficiency</t>
  </si>
  <si>
    <t>SECONDARY-SIDE SYNCHRONOUS RECTIFIER</t>
  </si>
  <si>
    <t>OUTPUT CAPCITOR</t>
  </si>
  <si>
    <t>Enter the actual cross-over frequency based upon steady-state stability analysis</t>
  </si>
  <si>
    <t>Enter value of maximum ripple output voltage allowed at maximum input voltage and maximum output power</t>
  </si>
  <si>
    <t>Reference Voltage of Selected Shunt Regulator</t>
  </si>
  <si>
    <t>Pull-up Resistor Value</t>
  </si>
  <si>
    <t>Required Boost at fc(used)</t>
  </si>
  <si>
    <t>Optocoupler Capacitance</t>
  </si>
  <si>
    <t>Feedback Node Capacitance</t>
  </si>
  <si>
    <t xml:space="preserve">Total Capacitor at Feedback Node </t>
  </si>
  <si>
    <t>Actual Value of Resistor R2</t>
  </si>
  <si>
    <t>Recommended Value of Capacitor C1</t>
  </si>
  <si>
    <t>Actual Value of Capacitor C1</t>
  </si>
  <si>
    <t>Actual Value of Resistor R3</t>
  </si>
  <si>
    <t>Actual Value of Capacitor C3</t>
  </si>
  <si>
    <t xml:space="preserve">Actual Input Bulk Capacitance </t>
  </si>
  <si>
    <t>Minimum Rated Voltage of Input Bulk Capacitor</t>
  </si>
  <si>
    <t>Minimum Rated Current of Input Bulk Capacitor</t>
  </si>
  <si>
    <t>Vc(bulk)</t>
  </si>
  <si>
    <t>Ripple in Snubber Voltage</t>
  </si>
  <si>
    <t>I(sr)</t>
  </si>
  <si>
    <t>Actual Output Capacitor</t>
  </si>
  <si>
    <t>Actual ESR</t>
  </si>
  <si>
    <t>ΔVsn</t>
  </si>
  <si>
    <t>Select desired Imax/Imin value; refer datasheet to select more appropriate value</t>
  </si>
  <si>
    <t>Select desired fault setting, refer datasheet to select more appropriate value</t>
  </si>
  <si>
    <t>Select desired CCM setting, refer datasheet to select more appropriate value</t>
  </si>
  <si>
    <t>Select desired X-cap discharge setting, refer datasheet to select more appropriate value</t>
  </si>
  <si>
    <t>Please go to "Design Inputs and Calculations" sheet for calculation!</t>
  </si>
  <si>
    <t>Clamp Switching Frequency of the Device</t>
  </si>
  <si>
    <t>Minimum Switching Frequency Limit of the Device at Low Line and Full Load</t>
  </si>
  <si>
    <t>Switching Time Period at Low Line and Full Load</t>
  </si>
  <si>
    <t xml:space="preserve">Average Input Voltage During Discharge of Bulk Capacitor </t>
  </si>
  <si>
    <t>Average Input Current at Minimum Input voltage</t>
  </si>
  <si>
    <t>Calculated Voltage Stress on SR FET</t>
  </si>
  <si>
    <t>Actual Voltage Stress on SR FET</t>
  </si>
  <si>
    <t>Duty Cycle at Low Line &amp; Full Load</t>
  </si>
  <si>
    <t>Actual Minimum Switching frequency at Low Line and Full Load</t>
  </si>
  <si>
    <t>Bulk Capacitor Peak Current Rating</t>
  </si>
  <si>
    <t>Overshoot Voltage Across Primary Side Switch</t>
  </si>
  <si>
    <t>Voltage Across Csn, Snubber Voltage</t>
  </si>
  <si>
    <t>Power Dissipated in the Snubber Circuit at the Minimum Input Voltage and Full Load</t>
  </si>
  <si>
    <t>Approx. Percentage Recovered Power Because of Reverse Recovery of Snubber Diode</t>
  </si>
  <si>
    <t>Actual Voltage Stress on Selected SR FET</t>
  </si>
  <si>
    <t xml:space="preserve">Selected SR FET ON-State Resistance </t>
  </si>
  <si>
    <t>Recommended  Crossover Frequency</t>
  </si>
  <si>
    <t>Desired Crossover Frequency</t>
  </si>
  <si>
    <t>Approx. Response Time to Regulate Output Voltage</t>
  </si>
  <si>
    <t xml:space="preserve">Transient Overshoot and Undershoot Voltage </t>
  </si>
  <si>
    <t>Output Capacitance due to Transient Response</t>
  </si>
  <si>
    <t>Output Capacitance Based upon Maximum Ripple Allowed in Output Voltage at Full Load</t>
  </si>
  <si>
    <t>Forward Voltage of an Optocoupler</t>
  </si>
  <si>
    <t>Minimum Value of Current Transfer Ratio of an Optocoupler</t>
  </si>
  <si>
    <t>Select Shunt Voltage Regulator</t>
  </si>
  <si>
    <t>Minimum Required Bias Current for Shunt Regulator</t>
  </si>
  <si>
    <t>Bias Resistor Value to Provide Bias Current to Shunt Regulator</t>
  </si>
  <si>
    <t>Targeted Phase Margin</t>
  </si>
  <si>
    <t>Gain at Desired Cross Over Frequency (in dB) of Plant Transfer Function</t>
  </si>
  <si>
    <t>Mid-band Gain at Desired Cross Over Frequency (in dB) of Compensator Transfer Function</t>
  </si>
  <si>
    <t>Absolute Value of Mid-band Gain at Desired Cross Over Frequency of Compensator Transfer Function</t>
  </si>
  <si>
    <t xml:space="preserve">First Pole /Low-Frequency Pole of an Optocoupler </t>
  </si>
  <si>
    <t>First Pole of Compensator Due to R3 and C3</t>
  </si>
  <si>
    <t>First Zero of Compensator Due to R2 and C1</t>
  </si>
  <si>
    <t>Second Pole of Compensator Due to Rpullup and Cp</t>
  </si>
  <si>
    <t>Second Zero of Compensator Due to (R1+R3) and C3</t>
  </si>
  <si>
    <t>Upper Resistor(R1) Value of Resistor Divider to Make Vref</t>
  </si>
  <si>
    <t>Recommended Lower Resistor(Rlower) Value of Resistor Divider to Make Vref</t>
  </si>
  <si>
    <t>Actual Lower Resistor(Rlower) Value of Resistor Divider to Make Vref</t>
  </si>
  <si>
    <t>Pole at Origin Due to R1 and C1</t>
  </si>
  <si>
    <t>Second Pole of compensator Due to Rpullup and Cp</t>
  </si>
  <si>
    <t>TR Pin Resistor Programming Setting</t>
  </si>
  <si>
    <t>IPK Resistor Programming Setting</t>
  </si>
  <si>
    <t>FCL Pin Programming Resistor Setting</t>
  </si>
  <si>
    <t>CDX Pin Resistor Programming Setting</t>
  </si>
  <si>
    <t>Frequency Clamp</t>
  </si>
  <si>
    <t>FCL Pin Resistor Value</t>
  </si>
  <si>
    <t>Select CCM Setting</t>
  </si>
  <si>
    <t xml:space="preserve">Select Gate Drive Strength </t>
  </si>
  <si>
    <t>Select X-cap Discharge Setting</t>
  </si>
  <si>
    <t>CDX Pin Resistor Value</t>
  </si>
  <si>
    <t>Fsw(desired)</t>
  </si>
  <si>
    <t>Tsw(desired)</t>
  </si>
  <si>
    <t>Vbulk(min)_desired</t>
  </si>
  <si>
    <t>Vbulk(min)_actual</t>
  </si>
  <si>
    <t>Ipri(pk)_max</t>
  </si>
  <si>
    <t>Lm(nom)_cal</t>
  </si>
  <si>
    <t>Lm(nom)_actual</t>
  </si>
  <si>
    <t>fc(recom)</t>
  </si>
  <si>
    <t>Cout(recom)</t>
  </si>
  <si>
    <t>Phase at Desired Cross Over Frequency (in degree) of Plant Transfer Function</t>
  </si>
  <si>
    <t xml:space="preserve">Enter the desired nominal switching frequency </t>
  </si>
  <si>
    <t>Desired Nominal Switching frequency at Low Line and Full Load</t>
  </si>
  <si>
    <t>Recommended Nominal Switching frequency at Low Line and Full Load</t>
  </si>
  <si>
    <t>Enter the actual value of lower resistor(Rlower) used in resistor divider circuit(refer figure(1))</t>
  </si>
  <si>
    <t>All Latched</t>
  </si>
  <si>
    <t>EXTOTP fault and OVP Latched, rest auto retry</t>
  </si>
  <si>
    <t>All auto retry</t>
  </si>
  <si>
    <t>for data validation; FCL Pin</t>
  </si>
  <si>
    <t>Be sure to enable editing before attempting to use this design calculator
This spreadsheet guides the user through the design process of QR flyback DC/DC converter using UCG28826. User interaction is required in order to get best possible results. Enter the desired specifications where prompted, the highlighted cells are for user inputs; calculations for the design are based upon the inputs.</t>
  </si>
  <si>
    <t>Enter target efficiency at low line and maximum output power</t>
  </si>
  <si>
    <t xml:space="preserve">INPUT BULK CAPACITOR </t>
  </si>
  <si>
    <t>Zero Due to Resr and Output Capacitor</t>
  </si>
  <si>
    <t xml:space="preserve">Select primary to secondary turns ratio should be less than or equal to calculated value </t>
  </si>
  <si>
    <t>Recommended to keep max. leakage &lt; 3%</t>
  </si>
  <si>
    <t>Fixed inside the device</t>
  </si>
  <si>
    <t>Saturation Voltage of an Optocoupler</t>
  </si>
  <si>
    <t>Maximum Value of LED Resistor(Refer Figure(1))</t>
  </si>
  <si>
    <t>LED Resistor(Refer Figure (1))</t>
  </si>
  <si>
    <t>Pole Due to Load Resistor and Output Capacitor</t>
  </si>
  <si>
    <t>Enter measured phase at desired crossover frequency of plant transfer function</t>
  </si>
  <si>
    <t xml:space="preserve">Enter measured controlled to output gain at desired crossover frequency of plant transfer function </t>
  </si>
  <si>
    <t>DISCLAMER
This product is designed as an aid for customers of Texas Instruments. No warranties, either expresses or implied, with respect to this software or its fitness for any particular purpose, are claimed by Texas Instruments or the author. The software is licensed solely on an "as is" basis. The entire risk to its quality and performance is with the customer.</t>
  </si>
  <si>
    <t xml:space="preserve">Enter minimum desired valley bulk voltage w.r.t minimum peak bulk input voltage </t>
  </si>
  <si>
    <t>ICbulk(rms)</t>
  </si>
  <si>
    <t>Enter the actual value of the magnetizing inductance used</t>
  </si>
  <si>
    <t>This values are for initial design parameters, fine tuning is required for optimised efficiency at light load and full load condition.</t>
  </si>
  <si>
    <t>Enter the minimum CTR value  based upon optocoupler characterisation done</t>
  </si>
  <si>
    <t>Enter the low frequency pole of an optocoupler based upon optocoupler characterisation done</t>
  </si>
  <si>
    <t>Enter the FB node capacitor value (minimum 100pF capacitor is required to cancel noise coupling between FB node and GND)</t>
  </si>
  <si>
    <t>Enter the desired value of upper resistor R1 of the resistor divider(refer figure(1))</t>
  </si>
  <si>
    <t>Enter the actual value of resistor R2 used (refer figure (1)); select approx. same value as the recommended value</t>
  </si>
  <si>
    <t>Enter the actual value of resistor R3 used (refer figure (1)); select lower value than the recommended value</t>
  </si>
  <si>
    <t>Warning! If cells become red, please readjust compensator values entered above to have optimised values.</t>
  </si>
  <si>
    <t>Controller Pin Description</t>
  </si>
  <si>
    <t>Division Ratio [Imax/Imin]</t>
  </si>
  <si>
    <t>Select desired EMI dithering settings; refer datasheet to select more appropriate value</t>
  </si>
  <si>
    <t>Select desired gate derive strength setting, refer datasheet to select more appropriate value</t>
  </si>
  <si>
    <t xml:space="preserve">Note: This is theoretical calculation based on ideal components. Fine tuning may be needed in the actual system </t>
  </si>
  <si>
    <t>VCC Capacitor Value</t>
  </si>
  <si>
    <t>Minimum 15uF and maximum 47uF capacitance is recommended</t>
  </si>
  <si>
    <t>C_(VCC)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</si>
</sst>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E+00"/>
    <numFmt numFmtId="165" formatCode="0.000"/>
  </numFmts>
  <fonts count="14" x14ac:knownFonts="1">
    <font>
      <sz val="11"/>
      <color theme="1"/>
      <name val="Calibri"/>
      <family val="2"/>
      <scheme val="minor"/>
    </font>
    <font>
      <b/>
      <sz val="11"/>
      <color theme="1"/>
      <name val="Calibri"/>
      <family val="2"/>
      <scheme val="minor"/>
    </font>
    <font>
      <b/>
      <sz val="26"/>
      <color theme="0"/>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sz val="10"/>
      <color rgb="FFFF0000"/>
      <name val="Calibri"/>
      <family val="2"/>
      <scheme val="minor"/>
    </font>
    <font>
      <sz val="8"/>
      <color theme="1"/>
      <name val="Calibri"/>
      <family val="2"/>
      <scheme val="minor"/>
    </font>
    <font>
      <sz val="10"/>
      <color rgb="FFFF0000"/>
      <name val="Calibri"/>
      <family val="2"/>
      <scheme val="minor"/>
    </font>
    <font>
      <sz val="10"/>
      <color theme="0"/>
      <name val="Calibri"/>
      <family val="2"/>
      <scheme val="minor"/>
    </font>
    <font>
      <b/>
      <sz val="48"/>
      <color theme="1"/>
      <name val="Calibri"/>
      <family val="2"/>
      <scheme val="minor"/>
    </font>
    <font>
      <sz val="11"/>
      <color theme="1"/>
      <name val="Calibri"/>
      <family val="2"/>
      <scheme val="minor"/>
    </font>
    <font>
      <u/>
      <sz val="11"/>
      <color theme="10"/>
      <name val="Calibri"/>
      <family val="2"/>
      <scheme val="minor"/>
    </font>
    <font>
      <u/>
      <sz val="10"/>
      <color theme="10"/>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205">
    <xf numFmtId="0" fontId="0" fillId="0" borderId="0" xfId="0"/>
    <xf numFmtId="0" fontId="0" fillId="3" borderId="1" xfId="0" applyFont="1" applyFill="1" applyBorder="1" applyAlignment="1" applyProtection="1">
      <alignment horizontal="center" wrapText="1"/>
    </xf>
    <xf numFmtId="164" fontId="0" fillId="3" borderId="1" xfId="0" applyNumberFormat="1" applyFont="1" applyFill="1" applyBorder="1" applyAlignment="1" applyProtection="1">
      <alignment horizontal="center" wrapText="1"/>
    </xf>
    <xf numFmtId="0" fontId="0" fillId="0" borderId="0" xfId="0" applyAlignment="1"/>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0" xfId="0" applyFont="1" applyBorder="1" applyAlignment="1">
      <alignment vertical="center"/>
    </xf>
    <xf numFmtId="0" fontId="3" fillId="4" borderId="1" xfId="0" applyFont="1" applyFill="1" applyBorder="1" applyAlignment="1">
      <alignment horizontal="center" vertical="center"/>
    </xf>
    <xf numFmtId="0" fontId="0" fillId="0" borderId="1"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8" borderId="1" xfId="0" applyFont="1" applyFill="1" applyBorder="1" applyAlignment="1">
      <alignment horizontal="center" vertical="center"/>
    </xf>
    <xf numFmtId="0" fontId="0" fillId="0" borderId="0" xfId="0" applyFont="1" applyFill="1" applyAlignment="1">
      <alignment vertical="center"/>
    </xf>
    <xf numFmtId="0" fontId="0" fillId="0" borderId="0" xfId="0" applyFont="1" applyAlignment="1">
      <alignment vertical="center"/>
    </xf>
    <xf numFmtId="165" fontId="8" fillId="0" borderId="0" xfId="0" applyNumberFormat="1" applyFont="1" applyFill="1" applyBorder="1" applyAlignment="1">
      <alignment horizontal="center" vertical="center"/>
    </xf>
    <xf numFmtId="165" fontId="8" fillId="0" borderId="0" xfId="0" applyNumberFormat="1" applyFont="1" applyBorder="1" applyAlignment="1">
      <alignment horizontal="center" vertical="center"/>
    </xf>
    <xf numFmtId="2" fontId="8"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1" fillId="0" borderId="0" xfId="0" applyFont="1" applyAlignment="1">
      <alignment vertical="center"/>
    </xf>
    <xf numFmtId="0" fontId="0" fillId="5" borderId="0" xfId="0" applyFont="1" applyFill="1" applyAlignment="1">
      <alignment vertical="center"/>
    </xf>
    <xf numFmtId="0" fontId="1" fillId="0" borderId="0" xfId="0" applyFont="1" applyFill="1" applyAlignment="1">
      <alignment vertical="center"/>
    </xf>
    <xf numFmtId="0" fontId="4" fillId="0" borderId="0" xfId="0" applyFont="1" applyBorder="1" applyAlignment="1">
      <alignment vertical="center"/>
    </xf>
    <xf numFmtId="0" fontId="0" fillId="0" borderId="0" xfId="0" applyFont="1" applyAlignment="1">
      <alignment horizontal="left" vertical="center"/>
    </xf>
    <xf numFmtId="0" fontId="4" fillId="0" borderId="0" xfId="0" applyFont="1" applyAlignment="1">
      <alignment horizontal="center" vertical="center"/>
    </xf>
    <xf numFmtId="0" fontId="13" fillId="0" borderId="1" xfId="1" applyFont="1" applyBorder="1" applyAlignment="1">
      <alignment horizontal="center" vertical="center"/>
    </xf>
    <xf numFmtId="2" fontId="4" fillId="3" borderId="1" xfId="0" applyNumberFormat="1" applyFont="1" applyFill="1" applyBorder="1" applyAlignment="1">
      <alignment horizontal="center" vertical="center"/>
    </xf>
    <xf numFmtId="2" fontId="4" fillId="8"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2" fontId="4" fillId="0" borderId="0" xfId="0" applyNumberFormat="1" applyFont="1" applyBorder="1" applyAlignment="1">
      <alignment horizontal="center" vertical="center"/>
    </xf>
    <xf numFmtId="2" fontId="4" fillId="0" borderId="0" xfId="0" applyNumberFormat="1" applyFont="1" applyBorder="1" applyAlignment="1">
      <alignment vertical="center"/>
    </xf>
    <xf numFmtId="2" fontId="4" fillId="0" borderId="0" xfId="0" applyNumberFormat="1" applyFont="1" applyAlignment="1">
      <alignment horizontal="center"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3" borderId="18" xfId="0" applyFont="1" applyFill="1" applyBorder="1" applyAlignment="1">
      <alignment horizontal="right" vertical="center"/>
    </xf>
    <xf numFmtId="0" fontId="1" fillId="0" borderId="18" xfId="0" applyFont="1" applyBorder="1" applyAlignment="1">
      <alignment horizontal="left" vertical="center"/>
    </xf>
    <xf numFmtId="0" fontId="4" fillId="0" borderId="18" xfId="0" applyFont="1" applyBorder="1" applyAlignment="1">
      <alignment horizontal="left" vertical="center"/>
    </xf>
    <xf numFmtId="0" fontId="4" fillId="8" borderId="18" xfId="0" applyFont="1" applyFill="1" applyBorder="1" applyAlignment="1">
      <alignment horizontal="left" vertical="center"/>
    </xf>
    <xf numFmtId="0" fontId="4" fillId="0" borderId="18" xfId="0" applyFont="1" applyFill="1" applyBorder="1" applyAlignment="1">
      <alignment horizontal="left" vertical="center"/>
    </xf>
    <xf numFmtId="0" fontId="4" fillId="0" borderId="18" xfId="0" applyFont="1" applyBorder="1" applyAlignment="1">
      <alignment horizontal="left" vertical="center" wrapText="1"/>
    </xf>
    <xf numFmtId="0" fontId="4" fillId="0" borderId="18" xfId="0" applyFont="1" applyBorder="1" applyAlignment="1">
      <alignment vertical="center"/>
    </xf>
    <xf numFmtId="0" fontId="4" fillId="0" borderId="18" xfId="0" applyFont="1" applyFill="1" applyBorder="1" applyAlignment="1">
      <alignment horizontal="left" vertical="center" wrapText="1"/>
    </xf>
    <xf numFmtId="0" fontId="4" fillId="0" borderId="18" xfId="0" applyFont="1" applyFill="1" applyBorder="1" applyAlignment="1">
      <alignment vertical="center"/>
    </xf>
    <xf numFmtId="0" fontId="4" fillId="0" borderId="18" xfId="0" applyFont="1" applyBorder="1" applyAlignment="1">
      <alignment vertical="center" wrapText="1"/>
    </xf>
    <xf numFmtId="0" fontId="1" fillId="0" borderId="18" xfId="0" applyFont="1" applyFill="1" applyBorder="1" applyAlignment="1">
      <alignment vertical="center"/>
    </xf>
    <xf numFmtId="0" fontId="4" fillId="0" borderId="19" xfId="0" applyFont="1" applyBorder="1" applyAlignment="1">
      <alignment vertical="center"/>
    </xf>
    <xf numFmtId="1" fontId="4" fillId="4" borderId="1" xfId="0" applyNumberFormat="1" applyFont="1" applyFill="1" applyBorder="1" applyAlignment="1" applyProtection="1">
      <alignment horizontal="center" vertical="center"/>
      <protection locked="0"/>
    </xf>
    <xf numFmtId="2" fontId="12" fillId="0" borderId="1" xfId="1" applyNumberFormat="1" applyFont="1" applyFill="1" applyBorder="1" applyAlignment="1" applyProtection="1">
      <alignment horizontal="center" vertical="center"/>
    </xf>
    <xf numFmtId="2" fontId="4" fillId="4" borderId="1" xfId="0" applyNumberFormat="1" applyFont="1" applyFill="1" applyBorder="1" applyAlignment="1" applyProtection="1">
      <alignment horizontal="center" vertical="center"/>
      <protection locked="0"/>
    </xf>
    <xf numFmtId="165" fontId="4" fillId="4" borderId="1" xfId="0" applyNumberFormat="1" applyFont="1" applyFill="1" applyBorder="1" applyAlignment="1" applyProtection="1">
      <alignment horizontal="center" vertical="center"/>
      <protection locked="0"/>
    </xf>
    <xf numFmtId="2" fontId="4" fillId="4" borderId="1" xfId="0" applyNumberFormat="1" applyFont="1" applyFill="1" applyBorder="1" applyAlignment="1" applyProtection="1">
      <alignment horizontal="center" vertical="center" wrapText="1"/>
      <protection locked="0"/>
    </xf>
    <xf numFmtId="0" fontId="0" fillId="0" borderId="0" xfId="0" applyFont="1" applyAlignment="1" applyProtection="1">
      <alignment horizontal="center" wrapText="1"/>
    </xf>
    <xf numFmtId="0" fontId="0" fillId="0" borderId="0" xfId="0" applyFont="1" applyAlignment="1" applyProtection="1">
      <alignment horizontal="center" wrapText="1"/>
    </xf>
    <xf numFmtId="0" fontId="1" fillId="0" borderId="0" xfId="0" applyFont="1" applyAlignment="1" applyProtection="1">
      <alignment horizontal="center" wrapText="1" shrinkToFit="1"/>
    </xf>
    <xf numFmtId="0" fontId="0" fillId="0" borderId="0" xfId="0" applyFont="1" applyFill="1" applyAlignment="1" applyProtection="1">
      <alignment horizontal="center" wrapText="1"/>
    </xf>
    <xf numFmtId="0" fontId="4" fillId="0" borderId="0" xfId="0" applyFont="1" applyAlignment="1" applyProtection="1">
      <alignment horizontal="center" wrapText="1"/>
    </xf>
    <xf numFmtId="165" fontId="4" fillId="0" borderId="0" xfId="0" applyNumberFormat="1" applyFont="1" applyAlignment="1" applyProtection="1">
      <alignment horizontal="center" wrapText="1"/>
    </xf>
    <xf numFmtId="2" fontId="0" fillId="0" borderId="0" xfId="0" applyNumberFormat="1" applyFont="1" applyAlignment="1" applyProtection="1">
      <alignment horizontal="center" wrapText="1"/>
    </xf>
    <xf numFmtId="165" fontId="0" fillId="0" borderId="0" xfId="0" applyNumberFormat="1" applyFont="1" applyAlignment="1" applyProtection="1">
      <alignment horizontal="center" wrapText="1"/>
    </xf>
    <xf numFmtId="0" fontId="0" fillId="0" borderId="0" xfId="0" applyFont="1" applyBorder="1" applyAlignment="1" applyProtection="1">
      <alignment horizontal="center" wrapText="1"/>
    </xf>
    <xf numFmtId="0" fontId="1" fillId="0" borderId="0" xfId="0" applyFont="1" applyFill="1" applyBorder="1" applyAlignment="1" applyProtection="1">
      <alignment wrapText="1"/>
    </xf>
    <xf numFmtId="0" fontId="0" fillId="0" borderId="0" xfId="0" applyFont="1" applyFill="1" applyBorder="1" applyAlignment="1" applyProtection="1">
      <alignment horizontal="center" wrapText="1"/>
    </xf>
    <xf numFmtId="0" fontId="12" fillId="0" borderId="0" xfId="1" applyAlignment="1" applyProtection="1">
      <alignment horizontal="center" wrapText="1"/>
    </xf>
    <xf numFmtId="0" fontId="4" fillId="0" borderId="20" xfId="0" applyFont="1" applyBorder="1" applyAlignment="1">
      <alignment vertical="center"/>
    </xf>
    <xf numFmtId="0" fontId="0" fillId="0" borderId="0" xfId="0" applyFont="1" applyAlignment="1" applyProtection="1">
      <alignment horizontal="center" wrapText="1"/>
    </xf>
    <xf numFmtId="0" fontId="0" fillId="0" borderId="1" xfId="0" applyFont="1" applyBorder="1" applyAlignment="1" applyProtection="1">
      <alignment horizontal="center" wrapText="1"/>
    </xf>
    <xf numFmtId="0" fontId="0" fillId="4" borderId="1" xfId="0" applyFont="1" applyFill="1" applyBorder="1" applyAlignment="1" applyProtection="1">
      <alignment horizontal="center" wrapText="1"/>
    </xf>
    <xf numFmtId="0" fontId="0" fillId="0" borderId="27" xfId="0" applyFont="1" applyBorder="1" applyAlignment="1">
      <alignment vertical="center"/>
    </xf>
    <xf numFmtId="0" fontId="0" fillId="0" borderId="28" xfId="0" applyFont="1" applyBorder="1" applyAlignment="1">
      <alignment vertical="center"/>
    </xf>
    <xf numFmtId="0" fontId="12" fillId="0" borderId="28" xfId="1" applyBorder="1" applyAlignment="1">
      <alignment vertical="center"/>
    </xf>
    <xf numFmtId="0" fontId="11" fillId="0" borderId="28" xfId="1" applyFont="1" applyBorder="1" applyAlignment="1">
      <alignment vertical="center"/>
    </xf>
    <xf numFmtId="0" fontId="4" fillId="8" borderId="28" xfId="0" applyFont="1" applyFill="1" applyBorder="1" applyAlignment="1">
      <alignment horizontal="left" vertical="center"/>
    </xf>
    <xf numFmtId="0" fontId="4" fillId="0" borderId="28" xfId="0" applyFont="1" applyBorder="1" applyAlignment="1">
      <alignment horizontal="left" vertical="center"/>
    </xf>
    <xf numFmtId="0" fontId="4" fillId="0" borderId="28" xfId="0" applyFont="1" applyFill="1" applyBorder="1" applyAlignment="1">
      <alignment horizontal="left" vertical="center"/>
    </xf>
    <xf numFmtId="0" fontId="8" fillId="0" borderId="28" xfId="0" applyFont="1" applyFill="1" applyBorder="1" applyAlignment="1">
      <alignment horizontal="left" vertical="center" wrapText="1"/>
    </xf>
    <xf numFmtId="0" fontId="9" fillId="0" borderId="28" xfId="0" applyFont="1" applyFill="1" applyBorder="1" applyAlignment="1">
      <alignment horizontal="left" vertical="center"/>
    </xf>
    <xf numFmtId="0" fontId="8" fillId="0" borderId="28" xfId="0" applyFont="1" applyBorder="1" applyAlignment="1">
      <alignment horizontal="left" vertical="center"/>
    </xf>
    <xf numFmtId="0" fontId="4" fillId="0" borderId="28" xfId="0" applyFont="1" applyFill="1" applyBorder="1" applyAlignment="1">
      <alignment vertical="center"/>
    </xf>
    <xf numFmtId="0" fontId="8" fillId="0" borderId="28" xfId="0" applyFont="1" applyFill="1" applyBorder="1" applyAlignment="1">
      <alignment horizontal="left" vertical="center"/>
    </xf>
    <xf numFmtId="0" fontId="4" fillId="0" borderId="28" xfId="0" applyFont="1" applyBorder="1" applyAlignment="1">
      <alignment vertical="center"/>
    </xf>
    <xf numFmtId="0" fontId="4" fillId="0" borderId="35" xfId="0" applyFont="1" applyBorder="1" applyAlignment="1">
      <alignment vertical="center"/>
    </xf>
    <xf numFmtId="2" fontId="4" fillId="0" borderId="1" xfId="0" applyNumberFormat="1" applyFont="1" applyFill="1" applyBorder="1" applyAlignment="1">
      <alignment horizontal="center" vertical="center"/>
    </xf>
    <xf numFmtId="2" fontId="4" fillId="0" borderId="1" xfId="0" applyNumberFormat="1" applyFont="1" applyBorder="1" applyAlignment="1" applyProtection="1">
      <alignment horizontal="center" vertical="center"/>
    </xf>
    <xf numFmtId="0" fontId="4" fillId="0" borderId="36" xfId="0" applyFont="1" applyBorder="1" applyAlignment="1">
      <alignment horizontal="left" vertical="center"/>
    </xf>
    <xf numFmtId="0" fontId="4" fillId="0" borderId="37" xfId="0" applyFont="1" applyBorder="1" applyAlignment="1">
      <alignment horizontal="center" vertical="center"/>
    </xf>
    <xf numFmtId="0" fontId="4" fillId="0" borderId="30" xfId="0" applyFont="1" applyBorder="1" applyAlignment="1">
      <alignment horizontal="left" vertical="center"/>
    </xf>
    <xf numFmtId="2" fontId="4" fillId="4" borderId="37" xfId="0" applyNumberFormat="1" applyFont="1" applyFill="1" applyBorder="1" applyAlignment="1" applyProtection="1">
      <alignment horizontal="center" vertical="center"/>
      <protection locked="0"/>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0"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4" xfId="0" applyFont="1" applyBorder="1" applyAlignment="1">
      <alignment horizontal="center" vertical="center"/>
    </xf>
    <xf numFmtId="0" fontId="4" fillId="0" borderId="29" xfId="0" applyFont="1" applyBorder="1" applyAlignment="1">
      <alignment horizontal="center" vertical="center"/>
    </xf>
    <xf numFmtId="0" fontId="0" fillId="0" borderId="11" xfId="0" applyFont="1" applyBorder="1" applyAlignment="1">
      <alignment horizontal="center" vertical="top"/>
    </xf>
    <xf numFmtId="0" fontId="0" fillId="0" borderId="0" xfId="0" applyFont="1" applyBorder="1" applyAlignment="1">
      <alignment horizontal="center" vertical="top"/>
    </xf>
    <xf numFmtId="0" fontId="1" fillId="7" borderId="21" xfId="0" applyFont="1" applyFill="1" applyBorder="1" applyAlignment="1">
      <alignment horizontal="left" vertical="center"/>
    </xf>
    <xf numFmtId="0" fontId="1" fillId="7" borderId="4" xfId="0" applyFont="1" applyFill="1" applyBorder="1" applyAlignment="1">
      <alignment horizontal="left" vertical="center"/>
    </xf>
    <xf numFmtId="0" fontId="1" fillId="7" borderId="29" xfId="0" applyFont="1" applyFill="1" applyBorder="1" applyAlignment="1">
      <alignment horizontal="left" vertical="center"/>
    </xf>
    <xf numFmtId="0" fontId="1" fillId="6" borderId="21" xfId="0" applyFont="1" applyFill="1" applyBorder="1" applyAlignment="1">
      <alignment horizontal="left" vertical="center"/>
    </xf>
    <xf numFmtId="0" fontId="1" fillId="6" borderId="4" xfId="0" applyFont="1" applyFill="1" applyBorder="1" applyAlignment="1">
      <alignment horizontal="left" vertical="center"/>
    </xf>
    <xf numFmtId="0" fontId="1" fillId="6" borderId="29" xfId="0" applyFont="1" applyFill="1" applyBorder="1" applyAlignment="1">
      <alignment horizontal="left" vertical="center"/>
    </xf>
    <xf numFmtId="0" fontId="1" fillId="7" borderId="21" xfId="0" applyFont="1" applyFill="1" applyBorder="1" applyAlignment="1">
      <alignment vertical="center"/>
    </xf>
    <xf numFmtId="0" fontId="1" fillId="7" borderId="4" xfId="0" applyFont="1" applyFill="1" applyBorder="1" applyAlignment="1">
      <alignment vertical="center"/>
    </xf>
    <xf numFmtId="0" fontId="1" fillId="7" borderId="29" xfId="0" applyFont="1" applyFill="1" applyBorder="1" applyAlignment="1">
      <alignment vertical="center"/>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11" xfId="0" applyFont="1" applyBorder="1" applyAlignment="1">
      <alignment horizontal="center" vertical="center"/>
    </xf>
    <xf numFmtId="0" fontId="0" fillId="0" borderId="2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9" xfId="0" applyFont="1" applyFill="1" applyBorder="1" applyAlignment="1">
      <alignment horizontal="center" vertical="center"/>
    </xf>
    <xf numFmtId="0" fontId="3" fillId="8" borderId="21" xfId="0" applyFont="1" applyFill="1" applyBorder="1" applyAlignment="1">
      <alignment vertical="center"/>
    </xf>
    <xf numFmtId="0" fontId="3" fillId="8" borderId="4" xfId="0" applyFont="1" applyFill="1" applyBorder="1" applyAlignment="1">
      <alignment vertical="center"/>
    </xf>
    <xf numFmtId="0" fontId="3" fillId="8" borderId="29" xfId="0" applyFont="1" applyFill="1" applyBorder="1" applyAlignment="1">
      <alignment vertical="center"/>
    </xf>
    <xf numFmtId="0" fontId="1" fillId="8" borderId="21" xfId="0" applyFont="1" applyFill="1" applyBorder="1" applyAlignment="1">
      <alignment vertical="center"/>
    </xf>
    <xf numFmtId="0" fontId="1" fillId="8" borderId="4" xfId="0" applyFont="1" applyFill="1" applyBorder="1" applyAlignment="1">
      <alignment vertical="center"/>
    </xf>
    <xf numFmtId="0" fontId="1" fillId="8" borderId="29" xfId="0" applyFont="1" applyFill="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3" fillId="8" borderId="21" xfId="0" applyFont="1" applyFill="1" applyBorder="1" applyAlignment="1">
      <alignment horizontal="left" vertical="center"/>
    </xf>
    <xf numFmtId="0" fontId="3" fillId="8" borderId="4" xfId="0" applyFont="1" applyFill="1" applyBorder="1" applyAlignment="1">
      <alignment horizontal="left" vertical="center"/>
    </xf>
    <xf numFmtId="0" fontId="3" fillId="8" borderId="29" xfId="0" applyFont="1" applyFill="1" applyBorder="1" applyAlignment="1">
      <alignment horizontal="left" vertical="center"/>
    </xf>
    <xf numFmtId="0" fontId="1" fillId="8" borderId="21" xfId="0" applyFont="1" applyFill="1" applyBorder="1" applyAlignment="1">
      <alignment horizontal="left" vertical="center"/>
    </xf>
    <xf numFmtId="0" fontId="1" fillId="8" borderId="4" xfId="0" applyFont="1" applyFill="1" applyBorder="1" applyAlignment="1">
      <alignment horizontal="left" vertical="center"/>
    </xf>
    <xf numFmtId="0" fontId="1" fillId="8" borderId="29" xfId="0" applyFont="1" applyFill="1" applyBorder="1" applyAlignment="1">
      <alignment horizontal="left" vertic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4" fillId="3" borderId="2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6" fillId="0" borderId="2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0" fillId="0" borderId="21"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3" fillId="0" borderId="2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7" fillId="0" borderId="22" xfId="0" applyFont="1" applyBorder="1" applyAlignment="1">
      <alignment vertical="center" wrapText="1"/>
    </xf>
    <xf numFmtId="0" fontId="7" fillId="0" borderId="2" xfId="0" applyFont="1" applyBorder="1" applyAlignment="1">
      <alignment vertical="center" wrapText="1"/>
    </xf>
    <xf numFmtId="0" fontId="7" fillId="0" borderId="7" xfId="0" applyFont="1" applyBorder="1" applyAlignment="1">
      <alignment vertical="center" wrapText="1"/>
    </xf>
    <xf numFmtId="0" fontId="7" fillId="0" borderId="13" xfId="0" applyFont="1" applyBorder="1" applyAlignment="1">
      <alignment vertical="center" wrapText="1"/>
    </xf>
    <xf numFmtId="0" fontId="7" fillId="0" borderId="0" xfId="0" applyFont="1" applyBorder="1" applyAlignment="1">
      <alignment vertical="center" wrapText="1"/>
    </xf>
    <xf numFmtId="0" fontId="7" fillId="0" borderId="8" xfId="0" applyFont="1" applyBorder="1" applyAlignment="1">
      <alignment vertical="center" wrapText="1"/>
    </xf>
    <xf numFmtId="0" fontId="7" fillId="0" borderId="23" xfId="0" applyFont="1" applyBorder="1" applyAlignment="1">
      <alignment vertical="center" wrapText="1"/>
    </xf>
    <xf numFmtId="0" fontId="7" fillId="0" borderId="6" xfId="0" applyFont="1" applyBorder="1" applyAlignment="1">
      <alignment vertical="center" wrapText="1"/>
    </xf>
    <xf numFmtId="0" fontId="7" fillId="0" borderId="9" xfId="0" applyFont="1" applyBorder="1" applyAlignment="1">
      <alignment vertical="center" wrapText="1"/>
    </xf>
    <xf numFmtId="0" fontId="1" fillId="0" borderId="2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4" xfId="0" applyFont="1" applyFill="1" applyBorder="1" applyAlignment="1">
      <alignment horizontal="center" vertical="center"/>
    </xf>
    <xf numFmtId="0" fontId="0" fillId="0" borderId="1" xfId="0" applyFont="1" applyFill="1" applyBorder="1" applyAlignment="1">
      <alignment horizontal="left" vertical="center"/>
    </xf>
    <xf numFmtId="0" fontId="3" fillId="0" borderId="18" xfId="0" applyFont="1" applyFill="1" applyBorder="1" applyAlignment="1">
      <alignment vertical="center"/>
    </xf>
    <xf numFmtId="0" fontId="3" fillId="0" borderId="1" xfId="0" applyFont="1" applyFill="1" applyBorder="1" applyAlignment="1">
      <alignment vertical="center"/>
    </xf>
    <xf numFmtId="0" fontId="3" fillId="0" borderId="28" xfId="0" applyFont="1" applyFill="1" applyBorder="1" applyAlignment="1">
      <alignment vertical="center"/>
    </xf>
    <xf numFmtId="0" fontId="0" fillId="0" borderId="0" xfId="0" applyFont="1" applyAlignment="1" applyProtection="1">
      <alignment horizontal="center" wrapText="1"/>
    </xf>
    <xf numFmtId="0" fontId="1" fillId="0" borderId="0" xfId="0" applyFont="1" applyAlignment="1" applyProtection="1">
      <alignment horizontal="center" wrapText="1"/>
    </xf>
  </cellXfs>
  <cellStyles count="2">
    <cellStyle name="Hyperlink" xfId="1" builtinId="8"/>
    <cellStyle name="Normal" xfId="0" builtinId="0"/>
  </cellStyles>
  <dxfs count="10">
    <dxf>
      <font>
        <b val="0"/>
        <i val="0"/>
      </font>
      <fill>
        <patternFill>
          <bgColor rgb="FF92D050"/>
        </patternFill>
      </fill>
    </dxf>
    <dxf>
      <font>
        <b/>
        <i val="0"/>
        <color theme="1"/>
      </font>
      <fill>
        <patternFill>
          <bgColor rgb="FFFF0000"/>
        </patternFill>
      </fill>
    </dxf>
    <dxf>
      <font>
        <b val="0"/>
        <i val="0"/>
      </font>
      <fill>
        <patternFill>
          <bgColor rgb="FF92D050"/>
        </patternFill>
      </fill>
    </dxf>
    <dxf>
      <font>
        <b/>
        <i val="0"/>
        <color theme="1"/>
      </font>
      <fill>
        <patternFill>
          <bgColor rgb="FFFF0000"/>
        </patternFill>
      </fill>
    </dxf>
    <dxf>
      <font>
        <b val="0"/>
        <i val="0"/>
      </font>
      <fill>
        <patternFill>
          <bgColor rgb="FF92D050"/>
        </patternFill>
      </fill>
    </dxf>
    <dxf>
      <font>
        <b/>
        <i val="0"/>
        <color theme="1"/>
      </font>
      <fill>
        <patternFill>
          <bgColor rgb="FFFF0000"/>
        </patternFill>
      </fill>
    </dxf>
    <dxf>
      <font>
        <color rgb="FF006100"/>
      </font>
      <fill>
        <patternFill>
          <bgColor rgb="FFC6EFCE"/>
        </patternFill>
      </fill>
    </dxf>
    <dxf>
      <font>
        <b val="0"/>
        <i val="0"/>
        <color theme="1"/>
      </font>
      <fill>
        <patternFill>
          <bgColor rgb="FFFFFF00"/>
        </patternFill>
      </fill>
    </dxf>
    <dxf>
      <font>
        <b val="0"/>
        <i val="0"/>
        <strike val="0"/>
        <color theme="1"/>
      </font>
      <fill>
        <patternFill>
          <bgColor rgb="FFFF0000"/>
        </patternFill>
      </fill>
    </dxf>
    <dxf>
      <font>
        <color rgb="FF9C0006"/>
      </font>
      <fill>
        <patternFill>
          <bgColor rgb="FFFFC7CE"/>
        </patternFill>
      </fill>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550430</xdr:colOff>
      <xdr:row>0</xdr:row>
      <xdr:rowOff>1</xdr:rowOff>
    </xdr:from>
    <xdr:to>
      <xdr:col>23</xdr:col>
      <xdr:colOff>179294</xdr:colOff>
      <xdr:row>50</xdr:row>
      <xdr:rowOff>61603</xdr:rowOff>
    </xdr:to>
    <xdr:pic>
      <xdr:nvPicPr>
        <xdr:cNvPr id="5" name="Picture 4">
          <a:extLst>
            <a:ext uri="{FF2B5EF4-FFF2-40B4-BE49-F238E27FC236}">
              <a16:creationId xmlns:a16="http://schemas.microsoft.com/office/drawing/2014/main" id="{2AF494D3-898C-4B03-B609-D5DBD6240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57136" y="1"/>
          <a:ext cx="14510276" cy="9026308"/>
        </a:xfrm>
        <a:prstGeom prst="rect">
          <a:avLst/>
        </a:prstGeom>
      </xdr:spPr>
    </xdr:pic>
    <xdr:clientData/>
  </xdr:twoCellAnchor>
  <xdr:twoCellAnchor>
    <xdr:from>
      <xdr:col>8</xdr:col>
      <xdr:colOff>117340</xdr:colOff>
      <xdr:row>7</xdr:row>
      <xdr:rowOff>179860</xdr:rowOff>
    </xdr:from>
    <xdr:to>
      <xdr:col>10</xdr:col>
      <xdr:colOff>1198688</xdr:colOff>
      <xdr:row>9</xdr:row>
      <xdr:rowOff>7168</xdr:rowOff>
    </xdr:to>
    <xdr:sp macro="" textlink="Cbulk_3">
      <xdr:nvSpPr>
        <xdr:cNvPr id="21" name="TextBox 20">
          <a:extLst>
            <a:ext uri="{FF2B5EF4-FFF2-40B4-BE49-F238E27FC236}">
              <a16:creationId xmlns:a16="http://schemas.microsoft.com/office/drawing/2014/main" id="{5E491C0B-E960-4CC7-903F-6A0AD244B11E}"/>
            </a:ext>
          </a:extLst>
        </xdr:cNvPr>
        <xdr:cNvSpPr txBox="1"/>
      </xdr:nvSpPr>
      <xdr:spPr>
        <a:xfrm>
          <a:off x="6544644" y="1455382"/>
          <a:ext cx="2307174" cy="19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7030378F-E6A4-4E1A-9A9F-CD923FD40EA6}" type="TxLink">
            <a:rPr lang="en-US" sz="1000" b="1" i="0" u="none" strike="noStrike">
              <a:solidFill>
                <a:srgbClr val="000000"/>
              </a:solidFill>
              <a:latin typeface="Arial" panose="020B0604020202020204" pitchFamily="34" charset="0"/>
              <a:ea typeface="Calibri"/>
              <a:cs typeface="Arial" panose="020B0604020202020204" pitchFamily="34" charset="0"/>
            </a:rPr>
            <a:pPr algn="r"/>
            <a:t>33.00</a:t>
          </a:fld>
          <a:r>
            <a:rPr lang="en-US" sz="1000" b="1" i="0" u="none" strike="noStrike">
              <a:solidFill>
                <a:srgbClr val="000000"/>
              </a:solidFill>
              <a:latin typeface="Arial" panose="020B0604020202020204" pitchFamily="34" charset="0"/>
              <a:ea typeface="Calibri"/>
              <a:cs typeface="Arial" panose="020B0604020202020204" pitchFamily="34" charset="0"/>
            </a:rPr>
            <a:t> uF</a:t>
          </a:r>
          <a:endParaRPr lang="en-IN" sz="1000" b="1">
            <a:latin typeface="Arial" panose="020B0604020202020204" pitchFamily="34" charset="0"/>
            <a:cs typeface="Arial" panose="020B0604020202020204" pitchFamily="34" charset="0"/>
          </a:endParaRPr>
        </a:p>
      </xdr:txBody>
    </xdr:sp>
    <xdr:clientData/>
  </xdr:twoCellAnchor>
  <xdr:twoCellAnchor>
    <xdr:from>
      <xdr:col>11</xdr:col>
      <xdr:colOff>149261</xdr:colOff>
      <xdr:row>8</xdr:row>
      <xdr:rowOff>41062</xdr:rowOff>
    </xdr:from>
    <xdr:to>
      <xdr:col>12</xdr:col>
      <xdr:colOff>407276</xdr:colOff>
      <xdr:row>9</xdr:row>
      <xdr:rowOff>118242</xdr:rowOff>
    </xdr:to>
    <xdr:sp macro="" textlink="Cbulk_23">
      <xdr:nvSpPr>
        <xdr:cNvPr id="32" name="TextBox 31">
          <a:extLst>
            <a:ext uri="{FF2B5EF4-FFF2-40B4-BE49-F238E27FC236}">
              <a16:creationId xmlns:a16="http://schemas.microsoft.com/office/drawing/2014/main" id="{FB4AA94B-0877-4495-9725-17AAC4A5CC48}"/>
            </a:ext>
          </a:extLst>
        </xdr:cNvPr>
        <xdr:cNvSpPr txBox="1"/>
      </xdr:nvSpPr>
      <xdr:spPr>
        <a:xfrm>
          <a:off x="9923882" y="1512510"/>
          <a:ext cx="868928" cy="26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EEC63B93-624E-4101-A82F-EB24DFBD116B}" type="TxLink">
            <a:rPr lang="en-US" sz="1000" b="1" i="0" u="none" strike="noStrike">
              <a:solidFill>
                <a:srgbClr val="000000"/>
              </a:solidFill>
              <a:latin typeface="Arial" panose="020B0604020202020204" pitchFamily="34" charset="0"/>
              <a:ea typeface="Calibri"/>
              <a:cs typeface="Arial" panose="020B0604020202020204" pitchFamily="34" charset="0"/>
            </a:rPr>
            <a:pPr algn="r"/>
            <a:t>66.00</a:t>
          </a:fld>
          <a:r>
            <a:rPr lang="en-US" sz="1000" b="1" i="0" u="none" strike="noStrike">
              <a:solidFill>
                <a:srgbClr val="000000"/>
              </a:solidFill>
              <a:latin typeface="Arial" panose="020B0604020202020204" pitchFamily="34" charset="0"/>
              <a:ea typeface="Calibri"/>
              <a:cs typeface="Arial" panose="020B0604020202020204" pitchFamily="34" charset="0"/>
            </a:rPr>
            <a:t> uF</a:t>
          </a:r>
          <a:endParaRPr lang="en-IN" sz="1000" b="1">
            <a:latin typeface="Arial" panose="020B0604020202020204" pitchFamily="34" charset="0"/>
            <a:cs typeface="Arial" panose="020B0604020202020204" pitchFamily="34" charset="0"/>
          </a:endParaRPr>
        </a:p>
      </xdr:txBody>
    </xdr:sp>
    <xdr:clientData/>
  </xdr:twoCellAnchor>
  <xdr:twoCellAnchor>
    <xdr:from>
      <xdr:col>13</xdr:col>
      <xdr:colOff>61460</xdr:colOff>
      <xdr:row>6</xdr:row>
      <xdr:rowOff>36007</xdr:rowOff>
    </xdr:from>
    <xdr:to>
      <xdr:col>14</xdr:col>
      <xdr:colOff>328161</xdr:colOff>
      <xdr:row>7</xdr:row>
      <xdr:rowOff>136631</xdr:rowOff>
    </xdr:to>
    <xdr:sp macro="" textlink="Csn">
      <xdr:nvSpPr>
        <xdr:cNvPr id="34" name="TextBox 33">
          <a:extLst>
            <a:ext uri="{FF2B5EF4-FFF2-40B4-BE49-F238E27FC236}">
              <a16:creationId xmlns:a16="http://schemas.microsoft.com/office/drawing/2014/main" id="{79AF2C4E-1E42-48F3-8F1A-2AA63D93F300}"/>
            </a:ext>
          </a:extLst>
        </xdr:cNvPr>
        <xdr:cNvSpPr txBox="1"/>
      </xdr:nvSpPr>
      <xdr:spPr>
        <a:xfrm>
          <a:off x="11085612" y="1129311"/>
          <a:ext cx="879614" cy="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F468A405-09A1-4740-9128-DBC35A5FD148}" type="TxLink">
            <a:rPr lang="en-US" sz="1000" b="1" i="0" u="none" strike="noStrike">
              <a:solidFill>
                <a:srgbClr val="000000"/>
              </a:solidFill>
              <a:latin typeface="Arial" panose="020B0604020202020204" pitchFamily="34" charset="0"/>
              <a:ea typeface="Calibri"/>
              <a:cs typeface="Arial" panose="020B0604020202020204" pitchFamily="34" charset="0"/>
            </a:rPr>
            <a:pPr algn="l"/>
            <a:t>2.20</a:t>
          </a:fld>
          <a:r>
            <a:rPr lang="en-US" sz="1000" b="1" i="0" u="none" strike="noStrike">
              <a:solidFill>
                <a:srgbClr val="000000"/>
              </a:solidFill>
              <a:latin typeface="Arial" panose="020B0604020202020204" pitchFamily="34" charset="0"/>
              <a:ea typeface="Calibri"/>
              <a:cs typeface="Arial" panose="020B0604020202020204" pitchFamily="34" charset="0"/>
            </a:rPr>
            <a:t> nF</a:t>
          </a:r>
          <a:endParaRPr lang="en-IN" sz="1000" b="1">
            <a:latin typeface="Arial" panose="020B0604020202020204" pitchFamily="34" charset="0"/>
            <a:cs typeface="Arial" panose="020B0604020202020204" pitchFamily="34" charset="0"/>
          </a:endParaRPr>
        </a:p>
      </xdr:txBody>
    </xdr:sp>
    <xdr:clientData/>
  </xdr:twoCellAnchor>
  <xdr:twoCellAnchor>
    <xdr:from>
      <xdr:col>15</xdr:col>
      <xdr:colOff>109814</xdr:colOff>
      <xdr:row>5</xdr:row>
      <xdr:rowOff>155301</xdr:rowOff>
    </xdr:from>
    <xdr:to>
      <xdr:col>16</xdr:col>
      <xdr:colOff>414569</xdr:colOff>
      <xdr:row>7</xdr:row>
      <xdr:rowOff>92776</xdr:rowOff>
    </xdr:to>
    <xdr:sp macro="" textlink="Rsn">
      <xdr:nvSpPr>
        <xdr:cNvPr id="35" name="TextBox 34">
          <a:extLst>
            <a:ext uri="{FF2B5EF4-FFF2-40B4-BE49-F238E27FC236}">
              <a16:creationId xmlns:a16="http://schemas.microsoft.com/office/drawing/2014/main" id="{D6B27765-47C0-4D86-942A-B42634DC1EFF}"/>
            </a:ext>
          </a:extLst>
        </xdr:cNvPr>
        <xdr:cNvSpPr txBox="1"/>
      </xdr:nvSpPr>
      <xdr:spPr>
        <a:xfrm>
          <a:off x="12328090" y="1074956"/>
          <a:ext cx="915669" cy="305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1CD46A84-11D8-45E9-93C3-1981A70963E8}" type="TxLink">
            <a:rPr lang="en-US" sz="1000" b="1" i="0" u="none" strike="noStrike">
              <a:solidFill>
                <a:srgbClr val="000000"/>
              </a:solidFill>
              <a:latin typeface="Arial" panose="020B0604020202020204" pitchFamily="34" charset="0"/>
              <a:ea typeface="Calibri"/>
              <a:cs typeface="Arial" panose="020B0604020202020204" pitchFamily="34" charset="0"/>
            </a:rPr>
            <a:pPr algn="l"/>
            <a:t>510.00</a:t>
          </a:fld>
          <a:r>
            <a:rPr lang="en-US" sz="1000" b="1" i="0" u="none" strike="noStrike" baseline="0">
              <a:solidFill>
                <a:srgbClr val="000000"/>
              </a:solidFill>
              <a:latin typeface="Arial" panose="020B0604020202020204" pitchFamily="34" charset="0"/>
              <a:ea typeface="Calibri"/>
              <a:cs typeface="Arial" panose="020B0604020202020204" pitchFamily="34" charset="0"/>
            </a:rPr>
            <a:t> </a:t>
          </a:r>
          <a:r>
            <a:rPr lang="en-US" sz="1000" b="1" i="0" u="none" strike="noStrike">
              <a:solidFill>
                <a:srgbClr val="000000"/>
              </a:solidFill>
              <a:latin typeface="Arial" panose="020B0604020202020204" pitchFamily="34" charset="0"/>
              <a:ea typeface="Calibri"/>
              <a:cs typeface="Arial" panose="020B0604020202020204" pitchFamily="34" charset="0"/>
            </a:rPr>
            <a:t>k</a:t>
          </a:r>
          <a:r>
            <a:rPr lang="el-GR" sz="1000" b="1" i="0" u="none" strike="noStrike">
              <a:solidFill>
                <a:srgbClr val="000000"/>
              </a:solidFill>
              <a:latin typeface="Arial" panose="020B0604020202020204" pitchFamily="34" charset="0"/>
              <a:ea typeface="Calibri"/>
              <a:cs typeface="Arial" panose="020B0604020202020204" pitchFamily="34" charset="0"/>
            </a:rPr>
            <a:t>Ω  </a:t>
          </a:r>
          <a:endParaRPr lang="en-IN" sz="1000" b="1">
            <a:latin typeface="Arial" panose="020B0604020202020204" pitchFamily="34" charset="0"/>
            <a:cs typeface="Arial" panose="020B0604020202020204" pitchFamily="34" charset="0"/>
          </a:endParaRPr>
        </a:p>
      </xdr:txBody>
    </xdr:sp>
    <xdr:clientData/>
  </xdr:twoCellAnchor>
  <xdr:twoCellAnchor>
    <xdr:from>
      <xdr:col>20</xdr:col>
      <xdr:colOff>435177</xdr:colOff>
      <xdr:row>5</xdr:row>
      <xdr:rowOff>110368</xdr:rowOff>
    </xdr:from>
    <xdr:to>
      <xdr:col>22</xdr:col>
      <xdr:colOff>109037</xdr:colOff>
      <xdr:row>7</xdr:row>
      <xdr:rowOff>24399</xdr:rowOff>
    </xdr:to>
    <xdr:sp macro="" textlink="Cout">
      <xdr:nvSpPr>
        <xdr:cNvPr id="36" name="TextBox 35">
          <a:extLst>
            <a:ext uri="{FF2B5EF4-FFF2-40B4-BE49-F238E27FC236}">
              <a16:creationId xmlns:a16="http://schemas.microsoft.com/office/drawing/2014/main" id="{A55A6A8E-7D05-4FC2-AE86-D79014CC6A89}"/>
            </a:ext>
          </a:extLst>
        </xdr:cNvPr>
        <xdr:cNvSpPr txBox="1"/>
      </xdr:nvSpPr>
      <xdr:spPr>
        <a:xfrm>
          <a:off x="15708022" y="1030023"/>
          <a:ext cx="895687" cy="28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E4657C76-2B95-4777-B225-31C724886B74}" type="TxLink">
            <a:rPr lang="en-US" sz="1000" b="1" i="0" u="none" strike="noStrike">
              <a:solidFill>
                <a:srgbClr val="000000"/>
              </a:solidFill>
              <a:latin typeface="Arial" panose="020B0604020202020204" pitchFamily="34" charset="0"/>
              <a:ea typeface="Calibri"/>
              <a:cs typeface="Arial" panose="020B0604020202020204" pitchFamily="34" charset="0"/>
            </a:rPr>
            <a:pPr algn="l"/>
            <a:t>820</a:t>
          </a:fld>
          <a:r>
            <a:rPr lang="en-US" sz="1000" b="1" i="0" u="none" strike="noStrike">
              <a:solidFill>
                <a:srgbClr val="000000"/>
              </a:solidFill>
              <a:latin typeface="Arial" panose="020B0604020202020204" pitchFamily="34" charset="0"/>
              <a:ea typeface="Calibri"/>
              <a:cs typeface="Arial" panose="020B0604020202020204" pitchFamily="34" charset="0"/>
            </a:rPr>
            <a:t> uF</a:t>
          </a:r>
          <a:endParaRPr lang="en-IN" sz="1000" b="1">
            <a:latin typeface="Arial" panose="020B0604020202020204" pitchFamily="34" charset="0"/>
            <a:cs typeface="Arial" panose="020B0604020202020204" pitchFamily="34" charset="0"/>
          </a:endParaRPr>
        </a:p>
      </xdr:txBody>
    </xdr:sp>
    <xdr:clientData/>
  </xdr:twoCellAnchor>
  <xdr:twoCellAnchor>
    <xdr:from>
      <xdr:col>6</xdr:col>
      <xdr:colOff>1488469</xdr:colOff>
      <xdr:row>34</xdr:row>
      <xdr:rowOff>129491</xdr:rowOff>
    </xdr:from>
    <xdr:to>
      <xdr:col>6</xdr:col>
      <xdr:colOff>2366479</xdr:colOff>
      <xdr:row>36</xdr:row>
      <xdr:rowOff>53293</xdr:rowOff>
    </xdr:to>
    <xdr:sp macro="" textlink="Rtr">
      <xdr:nvSpPr>
        <xdr:cNvPr id="37" name="TextBox 36">
          <a:extLst>
            <a:ext uri="{FF2B5EF4-FFF2-40B4-BE49-F238E27FC236}">
              <a16:creationId xmlns:a16="http://schemas.microsoft.com/office/drawing/2014/main" id="{1B18CCB1-7ED8-422C-A3F2-01C1C6DBE6DD}"/>
            </a:ext>
          </a:extLst>
        </xdr:cNvPr>
        <xdr:cNvSpPr txBox="1"/>
      </xdr:nvSpPr>
      <xdr:spPr>
        <a:xfrm>
          <a:off x="4832072" y="6383146"/>
          <a:ext cx="878010" cy="291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C77103C1-0449-4E94-AB9D-A16549A8C571}" type="TxLink">
            <a:rPr lang="en-US" sz="1000" b="1" i="0" u="none" strike="noStrike">
              <a:solidFill>
                <a:srgbClr val="000000"/>
              </a:solidFill>
              <a:latin typeface="Arial" panose="020B0604020202020204" pitchFamily="34" charset="0"/>
              <a:ea typeface="Calibri"/>
              <a:cs typeface="Arial" panose="020B0604020202020204" pitchFamily="34" charset="0"/>
            </a:rPr>
            <a:pPr algn="l"/>
            <a:t>5.23</a:t>
          </a:fld>
          <a:r>
            <a:rPr lang="en-US" sz="1000" b="1" i="0" u="none" strike="noStrike" baseline="0">
              <a:solidFill>
                <a:srgbClr val="000000"/>
              </a:solidFill>
              <a:latin typeface="Arial" panose="020B0604020202020204" pitchFamily="34" charset="0"/>
              <a:ea typeface="Calibri"/>
              <a:cs typeface="Arial" panose="020B0604020202020204" pitchFamily="34" charset="0"/>
            </a:rPr>
            <a:t> k</a:t>
          </a:r>
          <a:r>
            <a:rPr lang="el-GR" sz="1000" b="1" i="0" u="none" strike="noStrike" baseline="0">
              <a:solidFill>
                <a:srgbClr val="000000"/>
              </a:solidFill>
              <a:latin typeface="Arial" panose="020B0604020202020204" pitchFamily="34" charset="0"/>
              <a:ea typeface="Calibri"/>
              <a:cs typeface="Arial" panose="020B0604020202020204" pitchFamily="34" charset="0"/>
            </a:rPr>
            <a:t>Ω  </a:t>
          </a:r>
          <a:r>
            <a:rPr lang="el-GR" sz="1000" b="1" i="0" u="none" strike="noStrike">
              <a:solidFill>
                <a:schemeClr val="dk1"/>
              </a:solidFill>
              <a:effectLst/>
              <a:latin typeface="Arial" panose="020B0604020202020204" pitchFamily="34" charset="0"/>
              <a:ea typeface="+mn-ea"/>
              <a:cs typeface="Arial" panose="020B0604020202020204" pitchFamily="34" charset="0"/>
            </a:rPr>
            <a:t> </a:t>
          </a:r>
          <a:r>
            <a:rPr lang="el-GR" sz="1000" b="1">
              <a:latin typeface="Arial" panose="020B0604020202020204" pitchFamily="34" charset="0"/>
              <a:cs typeface="Arial" panose="020B0604020202020204" pitchFamily="34" charset="0"/>
            </a:rPr>
            <a:t> </a:t>
          </a:r>
          <a:endParaRPr lang="en-IN" sz="1000" b="1">
            <a:latin typeface="Arial" panose="020B0604020202020204" pitchFamily="34" charset="0"/>
            <a:cs typeface="Arial" panose="020B0604020202020204" pitchFamily="34" charset="0"/>
          </a:endParaRPr>
        </a:p>
      </xdr:txBody>
    </xdr:sp>
    <xdr:clientData/>
  </xdr:twoCellAnchor>
  <xdr:twoCellAnchor>
    <xdr:from>
      <xdr:col>10</xdr:col>
      <xdr:colOff>1784249</xdr:colOff>
      <xdr:row>45</xdr:row>
      <xdr:rowOff>72069</xdr:rowOff>
    </xdr:from>
    <xdr:to>
      <xdr:col>11</xdr:col>
      <xdr:colOff>508968</xdr:colOff>
      <xdr:row>46</xdr:row>
      <xdr:rowOff>170495</xdr:rowOff>
    </xdr:to>
    <xdr:sp macro="" textlink="Cfb">
      <xdr:nvSpPr>
        <xdr:cNvPr id="38" name="TextBox 37">
          <a:extLst>
            <a:ext uri="{FF2B5EF4-FFF2-40B4-BE49-F238E27FC236}">
              <a16:creationId xmlns:a16="http://schemas.microsoft.com/office/drawing/2014/main" id="{545EF075-CD8E-4B13-9C98-5D9BFB8BAE7C}"/>
            </a:ext>
          </a:extLst>
        </xdr:cNvPr>
        <xdr:cNvSpPr txBox="1"/>
      </xdr:nvSpPr>
      <xdr:spPr>
        <a:xfrm>
          <a:off x="9417387" y="8348966"/>
          <a:ext cx="866202" cy="282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A4B3727E-CFD5-4B4D-8ACD-3CEDC4E7493C}" type="TxLink">
            <a:rPr lang="en-US" sz="1000" b="1" i="0" u="none" strike="noStrike">
              <a:solidFill>
                <a:srgbClr val="000000"/>
              </a:solidFill>
              <a:latin typeface="Arial" panose="020B0604020202020204" pitchFamily="34" charset="0"/>
              <a:ea typeface="Calibri"/>
              <a:cs typeface="Arial" panose="020B0604020202020204" pitchFamily="34" charset="0"/>
            </a:rPr>
            <a:pPr algn="l"/>
            <a:t>330.00</a:t>
          </a:fld>
          <a:r>
            <a:rPr lang="en-US" sz="1000" b="1" i="0" u="none" strike="noStrike">
              <a:solidFill>
                <a:srgbClr val="000000"/>
              </a:solidFill>
              <a:latin typeface="Arial" panose="020B0604020202020204" pitchFamily="34" charset="0"/>
              <a:ea typeface="Calibri"/>
              <a:cs typeface="Arial" panose="020B0604020202020204" pitchFamily="34" charset="0"/>
            </a:rPr>
            <a:t> pF</a:t>
          </a:r>
          <a:endParaRPr lang="en-IN" sz="1000" b="1">
            <a:latin typeface="Arial" panose="020B0604020202020204" pitchFamily="34" charset="0"/>
            <a:cs typeface="Arial" panose="020B0604020202020204" pitchFamily="34" charset="0"/>
          </a:endParaRPr>
        </a:p>
      </xdr:txBody>
    </xdr:sp>
    <xdr:clientData/>
  </xdr:twoCellAnchor>
  <xdr:twoCellAnchor>
    <xdr:from>
      <xdr:col>17</xdr:col>
      <xdr:colOff>164395</xdr:colOff>
      <xdr:row>34</xdr:row>
      <xdr:rowOff>173805</xdr:rowOff>
    </xdr:from>
    <xdr:to>
      <xdr:col>18</xdr:col>
      <xdr:colOff>451354</xdr:colOff>
      <xdr:row>36</xdr:row>
      <xdr:rowOff>103199</xdr:rowOff>
    </xdr:to>
    <xdr:sp macro="" textlink="R_1">
      <xdr:nvSpPr>
        <xdr:cNvPr id="39" name="TextBox 38">
          <a:extLst>
            <a:ext uri="{FF2B5EF4-FFF2-40B4-BE49-F238E27FC236}">
              <a16:creationId xmlns:a16="http://schemas.microsoft.com/office/drawing/2014/main" id="{F0A9091A-DD2C-46E0-814D-B6BEF10EBB50}"/>
            </a:ext>
          </a:extLst>
        </xdr:cNvPr>
        <xdr:cNvSpPr txBox="1"/>
      </xdr:nvSpPr>
      <xdr:spPr>
        <a:xfrm>
          <a:off x="13604498" y="6427460"/>
          <a:ext cx="897873" cy="297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9E8FF0A5-5FF7-409E-94BC-83BF35A7420C}" type="TxLink">
            <a:rPr lang="en-US" sz="1000" b="1" i="0" u="none" strike="noStrike">
              <a:solidFill>
                <a:srgbClr val="000000"/>
              </a:solidFill>
              <a:latin typeface="Arial" panose="020B0604020202020204" pitchFamily="34" charset="0"/>
              <a:ea typeface="Calibri"/>
              <a:cs typeface="Arial" panose="020B0604020202020204" pitchFamily="34" charset="0"/>
            </a:rPr>
            <a:pPr algn="l"/>
            <a:t>100.00</a:t>
          </a:fld>
          <a:r>
            <a:rPr lang="en-US" sz="1000" b="1" i="0" u="none" strike="noStrike" baseline="0">
              <a:solidFill>
                <a:srgbClr val="000000"/>
              </a:solidFill>
              <a:latin typeface="Arial" panose="020B0604020202020204" pitchFamily="34" charset="0"/>
              <a:ea typeface="Calibri"/>
              <a:cs typeface="Arial" panose="020B0604020202020204" pitchFamily="34" charset="0"/>
            </a:rPr>
            <a:t> k</a:t>
          </a:r>
          <a:r>
            <a:rPr lang="el-GR" sz="1000" b="1" i="0" u="none" strike="noStrike" baseline="0">
              <a:solidFill>
                <a:srgbClr val="000000"/>
              </a:solidFill>
              <a:latin typeface="Arial" panose="020B0604020202020204" pitchFamily="34" charset="0"/>
              <a:ea typeface="Calibri"/>
              <a:cs typeface="Arial" panose="020B0604020202020204" pitchFamily="34" charset="0"/>
            </a:rPr>
            <a:t>Ω  </a:t>
          </a:r>
          <a:r>
            <a:rPr lang="el-GR" sz="1000" b="1" i="0" u="none" strike="noStrike">
              <a:solidFill>
                <a:schemeClr val="dk1"/>
              </a:solidFill>
              <a:effectLst/>
              <a:latin typeface="Arial" panose="020B0604020202020204" pitchFamily="34" charset="0"/>
              <a:ea typeface="+mn-ea"/>
              <a:cs typeface="Arial" panose="020B0604020202020204" pitchFamily="34" charset="0"/>
            </a:rPr>
            <a:t> </a:t>
          </a:r>
          <a:r>
            <a:rPr lang="el-GR" sz="1000" b="1">
              <a:latin typeface="Arial" panose="020B0604020202020204" pitchFamily="34" charset="0"/>
              <a:cs typeface="Arial" panose="020B0604020202020204" pitchFamily="34" charset="0"/>
            </a:rPr>
            <a:t> </a:t>
          </a:r>
          <a:endParaRPr lang="en-IN" sz="1000" b="1">
            <a:latin typeface="Arial" panose="020B0604020202020204" pitchFamily="34" charset="0"/>
            <a:cs typeface="Arial" panose="020B0604020202020204" pitchFamily="34" charset="0"/>
          </a:endParaRPr>
        </a:p>
      </xdr:txBody>
    </xdr:sp>
    <xdr:clientData/>
  </xdr:twoCellAnchor>
  <xdr:twoCellAnchor>
    <xdr:from>
      <xdr:col>18</xdr:col>
      <xdr:colOff>352094</xdr:colOff>
      <xdr:row>47</xdr:row>
      <xdr:rowOff>6178</xdr:rowOff>
    </xdr:from>
    <xdr:to>
      <xdr:col>20</xdr:col>
      <xdr:colOff>14230</xdr:colOff>
      <xdr:row>48</xdr:row>
      <xdr:rowOff>114886</xdr:rowOff>
    </xdr:to>
    <xdr:sp macro="" textlink="RL">
      <xdr:nvSpPr>
        <xdr:cNvPr id="40" name="TextBox 39">
          <a:extLst>
            <a:ext uri="{FF2B5EF4-FFF2-40B4-BE49-F238E27FC236}">
              <a16:creationId xmlns:a16="http://schemas.microsoft.com/office/drawing/2014/main" id="{995FD8D7-4CD5-41A3-9687-CD82C2F2E197}"/>
            </a:ext>
          </a:extLst>
        </xdr:cNvPr>
        <xdr:cNvSpPr txBox="1"/>
      </xdr:nvSpPr>
      <xdr:spPr>
        <a:xfrm>
          <a:off x="14403111" y="8650937"/>
          <a:ext cx="883964" cy="292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226CF5FA-7C5A-42E0-A15B-38A937CD376A}" type="TxLink">
            <a:rPr lang="en-US" sz="1000" b="1" i="0" u="none" strike="noStrike">
              <a:solidFill>
                <a:srgbClr val="000000"/>
              </a:solidFill>
              <a:latin typeface="Arial" panose="020B0604020202020204" pitchFamily="34" charset="0"/>
              <a:ea typeface="Calibri"/>
              <a:cs typeface="Arial" panose="020B0604020202020204" pitchFamily="34" charset="0"/>
            </a:rPr>
            <a:pPr algn="l"/>
            <a:t>14.30</a:t>
          </a:fld>
          <a:r>
            <a:rPr lang="en-US" sz="1000" b="1" i="0" u="none" strike="noStrike" baseline="0">
              <a:solidFill>
                <a:srgbClr val="000000"/>
              </a:solidFill>
              <a:latin typeface="Arial" panose="020B0604020202020204" pitchFamily="34" charset="0"/>
              <a:ea typeface="Calibri"/>
              <a:cs typeface="Arial" panose="020B0604020202020204" pitchFamily="34" charset="0"/>
            </a:rPr>
            <a:t> k</a:t>
          </a:r>
          <a:r>
            <a:rPr lang="el-GR" sz="1000" b="1" i="0" u="none" strike="noStrike" baseline="0">
              <a:solidFill>
                <a:srgbClr val="000000"/>
              </a:solidFill>
              <a:latin typeface="Arial" panose="020B0604020202020204" pitchFamily="34" charset="0"/>
              <a:ea typeface="Calibri"/>
              <a:cs typeface="Arial" panose="020B0604020202020204" pitchFamily="34" charset="0"/>
            </a:rPr>
            <a:t>Ω  </a:t>
          </a:r>
          <a:r>
            <a:rPr lang="el-GR" sz="1000" b="1" i="0" u="none" strike="noStrike">
              <a:solidFill>
                <a:schemeClr val="dk1"/>
              </a:solidFill>
              <a:effectLst/>
              <a:latin typeface="Arial" panose="020B0604020202020204" pitchFamily="34" charset="0"/>
              <a:ea typeface="+mn-ea"/>
              <a:cs typeface="Arial" panose="020B0604020202020204" pitchFamily="34" charset="0"/>
            </a:rPr>
            <a:t> </a:t>
          </a:r>
          <a:r>
            <a:rPr lang="el-GR" sz="1000" b="1">
              <a:latin typeface="Arial" panose="020B0604020202020204" pitchFamily="34" charset="0"/>
              <a:cs typeface="Arial" panose="020B0604020202020204" pitchFamily="34" charset="0"/>
            </a:rPr>
            <a:t> </a:t>
          </a:r>
          <a:endParaRPr lang="en-IN" sz="1000" b="1">
            <a:latin typeface="Arial" panose="020B0604020202020204" pitchFamily="34" charset="0"/>
            <a:cs typeface="Arial" panose="020B0604020202020204" pitchFamily="34" charset="0"/>
          </a:endParaRPr>
        </a:p>
      </xdr:txBody>
    </xdr:sp>
    <xdr:clientData/>
  </xdr:twoCellAnchor>
  <xdr:twoCellAnchor>
    <xdr:from>
      <xdr:col>19</xdr:col>
      <xdr:colOff>122983</xdr:colOff>
      <xdr:row>34</xdr:row>
      <xdr:rowOff>124522</xdr:rowOff>
    </xdr:from>
    <xdr:to>
      <xdr:col>20</xdr:col>
      <xdr:colOff>398812</xdr:colOff>
      <xdr:row>36</xdr:row>
      <xdr:rowOff>34937</xdr:rowOff>
    </xdr:to>
    <xdr:sp macro="" textlink="R_3">
      <xdr:nvSpPr>
        <xdr:cNvPr id="41" name="TextBox 40">
          <a:extLst>
            <a:ext uri="{FF2B5EF4-FFF2-40B4-BE49-F238E27FC236}">
              <a16:creationId xmlns:a16="http://schemas.microsoft.com/office/drawing/2014/main" id="{8148D4E0-5CB6-47A1-A2A9-C03D2C550874}"/>
            </a:ext>
          </a:extLst>
        </xdr:cNvPr>
        <xdr:cNvSpPr txBox="1"/>
      </xdr:nvSpPr>
      <xdr:spPr>
        <a:xfrm>
          <a:off x="14784914" y="6378177"/>
          <a:ext cx="886743" cy="27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F73D1595-0C7C-42E5-9229-5BC42169DB3E}" type="TxLink">
            <a:rPr lang="en-US" sz="1000" b="1" i="0" u="none" strike="noStrike">
              <a:solidFill>
                <a:srgbClr val="000000"/>
              </a:solidFill>
              <a:latin typeface="Arial" panose="020B0604020202020204" pitchFamily="34" charset="0"/>
              <a:ea typeface="Calibri"/>
              <a:cs typeface="Arial" panose="020B0604020202020204" pitchFamily="34" charset="0"/>
            </a:rPr>
            <a:pPr algn="l"/>
            <a:t>10.00</a:t>
          </a:fld>
          <a:r>
            <a:rPr lang="en-US" sz="1000" b="1" i="0" u="none" strike="noStrike">
              <a:solidFill>
                <a:srgbClr val="000000"/>
              </a:solidFill>
              <a:latin typeface="Arial" panose="020B0604020202020204" pitchFamily="34" charset="0"/>
              <a:ea typeface="Calibri"/>
              <a:cs typeface="Arial" panose="020B0604020202020204" pitchFamily="34" charset="0"/>
            </a:rPr>
            <a:t> k</a:t>
          </a:r>
          <a:r>
            <a:rPr lang="el-GR" sz="1000" b="1" i="0" u="none" strike="noStrike">
              <a:solidFill>
                <a:srgbClr val="000000"/>
              </a:solidFill>
              <a:latin typeface="Arial" panose="020B0604020202020204" pitchFamily="34" charset="0"/>
              <a:ea typeface="Calibri"/>
              <a:cs typeface="Arial" panose="020B0604020202020204" pitchFamily="34" charset="0"/>
            </a:rPr>
            <a:t>Ω  </a:t>
          </a:r>
          <a:r>
            <a:rPr lang="el-GR" sz="1000" b="1" i="0" u="none" strike="noStrike">
              <a:solidFill>
                <a:schemeClr val="dk1"/>
              </a:solidFill>
              <a:effectLst/>
              <a:latin typeface="Arial" panose="020B0604020202020204" pitchFamily="34" charset="0"/>
              <a:ea typeface="+mn-ea"/>
              <a:cs typeface="Arial" panose="020B0604020202020204" pitchFamily="34" charset="0"/>
            </a:rPr>
            <a:t> </a:t>
          </a:r>
          <a:r>
            <a:rPr lang="el-GR" sz="1000" b="1">
              <a:latin typeface="Arial" panose="020B0604020202020204" pitchFamily="34" charset="0"/>
              <a:cs typeface="Arial" panose="020B0604020202020204" pitchFamily="34" charset="0"/>
            </a:rPr>
            <a:t> </a:t>
          </a:r>
          <a:endParaRPr lang="en-IN" sz="1000" b="1">
            <a:latin typeface="Arial" panose="020B0604020202020204" pitchFamily="34" charset="0"/>
            <a:cs typeface="Arial" panose="020B0604020202020204" pitchFamily="34" charset="0"/>
          </a:endParaRPr>
        </a:p>
      </xdr:txBody>
    </xdr:sp>
    <xdr:clientData/>
  </xdr:twoCellAnchor>
  <xdr:twoCellAnchor>
    <xdr:from>
      <xdr:col>19</xdr:col>
      <xdr:colOff>171115</xdr:colOff>
      <xdr:row>38</xdr:row>
      <xdr:rowOff>137051</xdr:rowOff>
    </xdr:from>
    <xdr:to>
      <xdr:col>20</xdr:col>
      <xdr:colOff>453340</xdr:colOff>
      <xdr:row>40</xdr:row>
      <xdr:rowOff>62736</xdr:rowOff>
    </xdr:to>
    <xdr:sp macro="" textlink="C_3">
      <xdr:nvSpPr>
        <xdr:cNvPr id="45" name="TextBox 44">
          <a:extLst>
            <a:ext uri="{FF2B5EF4-FFF2-40B4-BE49-F238E27FC236}">
              <a16:creationId xmlns:a16="http://schemas.microsoft.com/office/drawing/2014/main" id="{F091D661-3EEA-45D1-948F-EC8289A71FEA}"/>
            </a:ext>
          </a:extLst>
        </xdr:cNvPr>
        <xdr:cNvSpPr txBox="1"/>
      </xdr:nvSpPr>
      <xdr:spPr>
        <a:xfrm>
          <a:off x="14833046" y="7126430"/>
          <a:ext cx="893139" cy="293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82842F09-6BAC-472A-9268-8BBE56DCE942}" type="TxLink">
            <a:rPr lang="en-US" sz="1000" b="1" i="0" u="none" strike="noStrike">
              <a:solidFill>
                <a:srgbClr val="000000"/>
              </a:solidFill>
              <a:latin typeface="Arial" panose="020B0604020202020204" pitchFamily="34" charset="0"/>
              <a:ea typeface="Calibri"/>
              <a:cs typeface="Arial" panose="020B0604020202020204" pitchFamily="34" charset="0"/>
            </a:rPr>
            <a:pPr algn="l"/>
            <a:t>680.00</a:t>
          </a:fld>
          <a:r>
            <a:rPr lang="en-US" sz="1000" b="1" i="0" u="none" strike="noStrike">
              <a:solidFill>
                <a:srgbClr val="000000"/>
              </a:solidFill>
              <a:latin typeface="Arial" panose="020B0604020202020204" pitchFamily="34" charset="0"/>
              <a:ea typeface="Calibri"/>
              <a:cs typeface="Arial" panose="020B0604020202020204" pitchFamily="34" charset="0"/>
            </a:rPr>
            <a:t> pF</a:t>
          </a:r>
          <a:endParaRPr lang="en-IN" sz="1000" b="1">
            <a:latin typeface="Arial" panose="020B0604020202020204" pitchFamily="34" charset="0"/>
            <a:cs typeface="Arial" panose="020B0604020202020204" pitchFamily="34" charset="0"/>
          </a:endParaRPr>
        </a:p>
      </xdr:txBody>
    </xdr:sp>
    <xdr:clientData/>
  </xdr:twoCellAnchor>
  <xdr:twoCellAnchor>
    <xdr:from>
      <xdr:col>14</xdr:col>
      <xdr:colOff>270853</xdr:colOff>
      <xdr:row>9</xdr:row>
      <xdr:rowOff>137258</xdr:rowOff>
    </xdr:from>
    <xdr:to>
      <xdr:col>15</xdr:col>
      <xdr:colOff>542437</xdr:colOff>
      <xdr:row>11</xdr:row>
      <xdr:rowOff>52511</xdr:rowOff>
    </xdr:to>
    <xdr:sp macro="" textlink="Csn">
      <xdr:nvSpPr>
        <xdr:cNvPr id="46" name="TextBox 45">
          <a:extLst>
            <a:ext uri="{FF2B5EF4-FFF2-40B4-BE49-F238E27FC236}">
              <a16:creationId xmlns:a16="http://schemas.microsoft.com/office/drawing/2014/main" id="{BD16CF97-A034-4B5F-AA17-83D5CEF60D25}"/>
            </a:ext>
          </a:extLst>
        </xdr:cNvPr>
        <xdr:cNvSpPr txBox="1"/>
      </xdr:nvSpPr>
      <xdr:spPr>
        <a:xfrm>
          <a:off x="11847391" y="1785816"/>
          <a:ext cx="879719" cy="281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N" sz="1000" b="1">
              <a:latin typeface="Arial" panose="020B0604020202020204" pitchFamily="34" charset="0"/>
              <a:cs typeface="Arial" panose="020B0604020202020204" pitchFamily="34" charset="0"/>
            </a:rPr>
            <a:t>Fast</a:t>
          </a:r>
          <a:r>
            <a:rPr lang="en-IN" sz="1000" b="1" baseline="0">
              <a:latin typeface="Arial" panose="020B0604020202020204" pitchFamily="34" charset="0"/>
              <a:cs typeface="Arial" panose="020B0604020202020204" pitchFamily="34" charset="0"/>
            </a:rPr>
            <a:t> diode</a:t>
          </a:r>
          <a:endParaRPr lang="en-IN" sz="1000" b="1">
            <a:latin typeface="Arial" panose="020B0604020202020204" pitchFamily="34" charset="0"/>
            <a:cs typeface="Arial" panose="020B0604020202020204" pitchFamily="34" charset="0"/>
          </a:endParaRPr>
        </a:p>
      </xdr:txBody>
    </xdr:sp>
    <xdr:clientData/>
  </xdr:twoCellAnchor>
  <xdr:twoCellAnchor>
    <xdr:from>
      <xdr:col>6</xdr:col>
      <xdr:colOff>733845</xdr:colOff>
      <xdr:row>32</xdr:row>
      <xdr:rowOff>103242</xdr:rowOff>
    </xdr:from>
    <xdr:to>
      <xdr:col>6</xdr:col>
      <xdr:colOff>1610389</xdr:colOff>
      <xdr:row>34</xdr:row>
      <xdr:rowOff>36567</xdr:rowOff>
    </xdr:to>
    <xdr:sp macro="" textlink="Ripk">
      <xdr:nvSpPr>
        <xdr:cNvPr id="47" name="TextBox 46">
          <a:extLst>
            <a:ext uri="{FF2B5EF4-FFF2-40B4-BE49-F238E27FC236}">
              <a16:creationId xmlns:a16="http://schemas.microsoft.com/office/drawing/2014/main" id="{E9886E08-D300-4CCC-BAB7-DE75653722AC}"/>
            </a:ext>
          </a:extLst>
        </xdr:cNvPr>
        <xdr:cNvSpPr txBox="1"/>
      </xdr:nvSpPr>
      <xdr:spPr>
        <a:xfrm>
          <a:off x="4077448" y="5989035"/>
          <a:ext cx="876544" cy="30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959404F-B0F9-47A5-AA1D-1D72EF595ABF}" type="TxLink">
            <a:rPr lang="en-US" sz="1000" b="1" i="0" u="none" strike="noStrike">
              <a:solidFill>
                <a:srgbClr val="000000"/>
              </a:solidFill>
              <a:latin typeface="Arial" panose="020B0604020202020204" pitchFamily="34" charset="0"/>
              <a:ea typeface="Calibri"/>
              <a:cs typeface="Arial" panose="020B0604020202020204" pitchFamily="34" charset="0"/>
            </a:rPr>
            <a:pPr algn="l"/>
            <a:t>11.50</a:t>
          </a:fld>
          <a:r>
            <a:rPr lang="en-US" sz="1000" b="1" i="0" u="none" strike="noStrike">
              <a:solidFill>
                <a:srgbClr val="000000"/>
              </a:solidFill>
              <a:latin typeface="Arial" panose="020B0604020202020204" pitchFamily="34" charset="0"/>
              <a:ea typeface="Calibri"/>
              <a:cs typeface="Arial" panose="020B0604020202020204" pitchFamily="34" charset="0"/>
            </a:rPr>
            <a:t> k</a:t>
          </a:r>
          <a:r>
            <a:rPr lang="el-GR" sz="1000" b="1" i="0" u="none" strike="noStrike">
              <a:solidFill>
                <a:srgbClr val="000000"/>
              </a:solidFill>
              <a:latin typeface="Arial" panose="020B0604020202020204" pitchFamily="34" charset="0"/>
              <a:ea typeface="Calibri"/>
              <a:cs typeface="Arial" panose="020B0604020202020204" pitchFamily="34" charset="0"/>
            </a:rPr>
            <a:t>Ω  </a:t>
          </a:r>
          <a:endParaRPr lang="en-IN" sz="1000" b="1">
            <a:latin typeface="Arial" panose="020B0604020202020204" pitchFamily="34" charset="0"/>
            <a:cs typeface="Arial" panose="020B0604020202020204" pitchFamily="34" charset="0"/>
          </a:endParaRPr>
        </a:p>
      </xdr:txBody>
    </xdr:sp>
    <xdr:clientData/>
  </xdr:twoCellAnchor>
  <xdr:twoCellAnchor>
    <xdr:from>
      <xdr:col>6</xdr:col>
      <xdr:colOff>1476770</xdr:colOff>
      <xdr:row>30</xdr:row>
      <xdr:rowOff>102241</xdr:rowOff>
    </xdr:from>
    <xdr:to>
      <xdr:col>6</xdr:col>
      <xdr:colOff>2370655</xdr:colOff>
      <xdr:row>32</xdr:row>
      <xdr:rowOff>26042</xdr:rowOff>
    </xdr:to>
    <xdr:sp macro="" textlink="Rfcl">
      <xdr:nvSpPr>
        <xdr:cNvPr id="48" name="TextBox 47">
          <a:extLst>
            <a:ext uri="{FF2B5EF4-FFF2-40B4-BE49-F238E27FC236}">
              <a16:creationId xmlns:a16="http://schemas.microsoft.com/office/drawing/2014/main" id="{0DE71E48-698F-460A-8EDE-F6D9593AEF41}"/>
            </a:ext>
          </a:extLst>
        </xdr:cNvPr>
        <xdr:cNvSpPr txBox="1"/>
      </xdr:nvSpPr>
      <xdr:spPr>
        <a:xfrm>
          <a:off x="4820373" y="5620172"/>
          <a:ext cx="893885" cy="291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A3C61D9F-1E71-4059-A53E-BAFA7D019130}" type="TxLink">
            <a:rPr lang="en-US" sz="1000" b="1" i="0" u="none" strike="noStrike">
              <a:solidFill>
                <a:srgbClr val="000000"/>
              </a:solidFill>
              <a:latin typeface="Arial" panose="020B0604020202020204" pitchFamily="34" charset="0"/>
              <a:ea typeface="Calibri"/>
              <a:cs typeface="Arial" panose="020B0604020202020204" pitchFamily="34" charset="0"/>
            </a:rPr>
            <a:pPr algn="l"/>
            <a:t>28.70</a:t>
          </a:fld>
          <a:r>
            <a:rPr lang="en-US" sz="1000" b="1" i="0" u="none" strike="noStrike" baseline="0">
              <a:solidFill>
                <a:srgbClr val="000000"/>
              </a:solidFill>
              <a:latin typeface="Arial" panose="020B0604020202020204" pitchFamily="34" charset="0"/>
              <a:ea typeface="Calibri"/>
              <a:cs typeface="Arial" panose="020B0604020202020204" pitchFamily="34" charset="0"/>
            </a:rPr>
            <a:t> k</a:t>
          </a:r>
          <a:r>
            <a:rPr lang="el-GR" sz="1000" b="1" i="0" u="none" strike="noStrike" baseline="0">
              <a:solidFill>
                <a:srgbClr val="000000"/>
              </a:solidFill>
              <a:latin typeface="Arial" panose="020B0604020202020204" pitchFamily="34" charset="0"/>
              <a:ea typeface="Calibri"/>
              <a:cs typeface="Arial" panose="020B0604020202020204" pitchFamily="34" charset="0"/>
            </a:rPr>
            <a:t>Ω  </a:t>
          </a:r>
          <a:endParaRPr lang="en-IN" sz="1000" b="1">
            <a:latin typeface="Arial" panose="020B0604020202020204" pitchFamily="34" charset="0"/>
            <a:cs typeface="Arial" panose="020B0604020202020204" pitchFamily="34" charset="0"/>
          </a:endParaRPr>
        </a:p>
      </xdr:txBody>
    </xdr:sp>
    <xdr:clientData/>
  </xdr:twoCellAnchor>
  <xdr:twoCellAnchor>
    <xdr:from>
      <xdr:col>6</xdr:col>
      <xdr:colOff>760299</xdr:colOff>
      <xdr:row>28</xdr:row>
      <xdr:rowOff>118797</xdr:rowOff>
    </xdr:from>
    <xdr:to>
      <xdr:col>6</xdr:col>
      <xdr:colOff>1647833</xdr:colOff>
      <xdr:row>30</xdr:row>
      <xdr:rowOff>42598</xdr:rowOff>
    </xdr:to>
    <xdr:sp macro="" textlink="Rcdx">
      <xdr:nvSpPr>
        <xdr:cNvPr id="49" name="TextBox 48">
          <a:extLst>
            <a:ext uri="{FF2B5EF4-FFF2-40B4-BE49-F238E27FC236}">
              <a16:creationId xmlns:a16="http://schemas.microsoft.com/office/drawing/2014/main" id="{EF4DE3B1-D04D-4C3B-8D2C-50F902ABE2AF}"/>
            </a:ext>
          </a:extLst>
        </xdr:cNvPr>
        <xdr:cNvSpPr txBox="1"/>
      </xdr:nvSpPr>
      <xdr:spPr>
        <a:xfrm>
          <a:off x="4103902" y="5268866"/>
          <a:ext cx="887534" cy="291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2442E244-2CCE-4FAA-AF14-FC8422B129AF}" type="TxLink">
            <a:rPr lang="en-US" sz="1000" b="1" i="0" u="none" strike="noStrike">
              <a:solidFill>
                <a:srgbClr val="000000"/>
              </a:solidFill>
              <a:latin typeface="Arial" panose="020B0604020202020204" pitchFamily="34" charset="0"/>
              <a:ea typeface="Calibri"/>
              <a:cs typeface="Arial" panose="020B0604020202020204" pitchFamily="34" charset="0"/>
            </a:rPr>
            <a:pPr algn="l"/>
            <a:t>22.60</a:t>
          </a:fld>
          <a:r>
            <a:rPr lang="en-US" sz="1000" b="1" i="0" u="none" strike="noStrike">
              <a:solidFill>
                <a:srgbClr val="000000"/>
              </a:solidFill>
              <a:latin typeface="Arial" panose="020B0604020202020204" pitchFamily="34" charset="0"/>
              <a:ea typeface="Calibri"/>
              <a:cs typeface="Arial" panose="020B0604020202020204" pitchFamily="34" charset="0"/>
            </a:rPr>
            <a:t> k</a:t>
          </a:r>
          <a:r>
            <a:rPr lang="el-GR" sz="1000" b="1" i="0" u="none" strike="noStrike">
              <a:solidFill>
                <a:srgbClr val="000000"/>
              </a:solidFill>
              <a:latin typeface="Arial" panose="020B0604020202020204" pitchFamily="34" charset="0"/>
              <a:ea typeface="Calibri"/>
              <a:cs typeface="Arial" panose="020B0604020202020204" pitchFamily="34" charset="0"/>
            </a:rPr>
            <a:t>Ω  </a:t>
          </a:r>
          <a:endParaRPr lang="en-IN" sz="1000" b="1">
            <a:latin typeface="Arial" panose="020B0604020202020204" pitchFamily="34" charset="0"/>
            <a:cs typeface="Arial" panose="020B0604020202020204" pitchFamily="34" charset="0"/>
          </a:endParaRPr>
        </a:p>
      </xdr:txBody>
    </xdr:sp>
    <xdr:clientData/>
  </xdr:twoCellAnchor>
  <xdr:twoCellAnchor>
    <xdr:from>
      <xdr:col>15</xdr:col>
      <xdr:colOff>256357</xdr:colOff>
      <xdr:row>34</xdr:row>
      <xdr:rowOff>146187</xdr:rowOff>
    </xdr:from>
    <xdr:to>
      <xdr:col>16</xdr:col>
      <xdr:colOff>524371</xdr:colOff>
      <xdr:row>36</xdr:row>
      <xdr:rowOff>54251</xdr:rowOff>
    </xdr:to>
    <xdr:sp macro="" textlink="Rled">
      <xdr:nvSpPr>
        <xdr:cNvPr id="20" name="TextBox 19">
          <a:extLst>
            <a:ext uri="{FF2B5EF4-FFF2-40B4-BE49-F238E27FC236}">
              <a16:creationId xmlns:a16="http://schemas.microsoft.com/office/drawing/2014/main" id="{9BE0BD2E-D087-4867-804F-EC351408EDED}"/>
            </a:ext>
          </a:extLst>
        </xdr:cNvPr>
        <xdr:cNvSpPr txBox="1"/>
      </xdr:nvSpPr>
      <xdr:spPr>
        <a:xfrm>
          <a:off x="12474633" y="6399842"/>
          <a:ext cx="878928" cy="27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469C501A-A47E-40AB-834F-44B8225BB3B1}" type="TxLink">
            <a:rPr lang="en-US" sz="1000" b="1" i="0" u="none" strike="noStrike">
              <a:solidFill>
                <a:srgbClr val="000000"/>
              </a:solidFill>
              <a:latin typeface="Arial" panose="020B0604020202020204" pitchFamily="34" charset="0"/>
              <a:ea typeface="Calibri"/>
              <a:cs typeface="Arial" panose="020B0604020202020204" pitchFamily="34" charset="0"/>
            </a:rPr>
            <a:pPr algn="l"/>
            <a:t>12.00</a:t>
          </a:fld>
          <a:r>
            <a:rPr lang="en-US" sz="1000" b="1" i="0" u="none" strike="noStrike">
              <a:solidFill>
                <a:srgbClr val="000000"/>
              </a:solidFill>
              <a:latin typeface="Arial" panose="020B0604020202020204" pitchFamily="34" charset="0"/>
              <a:ea typeface="Calibri"/>
              <a:cs typeface="Arial" panose="020B0604020202020204" pitchFamily="34" charset="0"/>
            </a:rPr>
            <a:t> k</a:t>
          </a:r>
          <a:r>
            <a:rPr lang="el-GR" sz="1000" b="1" i="0" u="none" strike="noStrike">
              <a:solidFill>
                <a:srgbClr val="000000"/>
              </a:solidFill>
              <a:latin typeface="Arial" panose="020B0604020202020204" pitchFamily="34" charset="0"/>
              <a:ea typeface="Calibri"/>
              <a:cs typeface="Arial" panose="020B0604020202020204" pitchFamily="34" charset="0"/>
            </a:rPr>
            <a:t>Ω  </a:t>
          </a:r>
          <a:r>
            <a:rPr lang="el-GR" sz="1000" b="1" i="0" u="none" strike="noStrike">
              <a:solidFill>
                <a:schemeClr val="dk1"/>
              </a:solidFill>
              <a:effectLst/>
              <a:latin typeface="Arial" panose="020B0604020202020204" pitchFamily="34" charset="0"/>
              <a:ea typeface="+mn-ea"/>
              <a:cs typeface="Arial" panose="020B0604020202020204" pitchFamily="34" charset="0"/>
            </a:rPr>
            <a:t> </a:t>
          </a:r>
          <a:r>
            <a:rPr lang="el-GR" sz="1000" b="1">
              <a:latin typeface="Arial" panose="020B0604020202020204" pitchFamily="34" charset="0"/>
              <a:cs typeface="Arial" panose="020B0604020202020204" pitchFamily="34" charset="0"/>
            </a:rPr>
            <a:t> </a:t>
          </a:r>
          <a:endParaRPr lang="en-IN" sz="1000" b="1">
            <a:latin typeface="Arial" panose="020B0604020202020204" pitchFamily="34" charset="0"/>
            <a:cs typeface="Arial" panose="020B0604020202020204" pitchFamily="34" charset="0"/>
          </a:endParaRPr>
        </a:p>
      </xdr:txBody>
    </xdr:sp>
    <xdr:clientData/>
  </xdr:twoCellAnchor>
  <xdr:twoCellAnchor>
    <xdr:from>
      <xdr:col>17</xdr:col>
      <xdr:colOff>30777</xdr:colOff>
      <xdr:row>42</xdr:row>
      <xdr:rowOff>55666</xdr:rowOff>
    </xdr:from>
    <xdr:to>
      <xdr:col>18</xdr:col>
      <xdr:colOff>319305</xdr:colOff>
      <xdr:row>43</xdr:row>
      <xdr:rowOff>172165</xdr:rowOff>
    </xdr:to>
    <xdr:sp macro="" textlink="R_2">
      <xdr:nvSpPr>
        <xdr:cNvPr id="22" name="TextBox 21">
          <a:extLst>
            <a:ext uri="{FF2B5EF4-FFF2-40B4-BE49-F238E27FC236}">
              <a16:creationId xmlns:a16="http://schemas.microsoft.com/office/drawing/2014/main" id="{10149FD1-3CBA-42B3-AC62-9B5C151DA2BE}"/>
            </a:ext>
          </a:extLst>
        </xdr:cNvPr>
        <xdr:cNvSpPr txBox="1"/>
      </xdr:nvSpPr>
      <xdr:spPr>
        <a:xfrm>
          <a:off x="13470880" y="7780769"/>
          <a:ext cx="899442" cy="300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4FDFB6C6-70E0-41E4-8A70-DDAF44628B88}" type="TxLink">
            <a:rPr lang="en-US" sz="1000" b="1" i="0" u="none" strike="noStrike">
              <a:solidFill>
                <a:srgbClr val="000000"/>
              </a:solidFill>
              <a:latin typeface="Arial" panose="020B0604020202020204" pitchFamily="34" charset="0"/>
              <a:ea typeface="Calibri"/>
              <a:cs typeface="Arial" panose="020B0604020202020204" pitchFamily="34" charset="0"/>
            </a:rPr>
            <a:pPr algn="l"/>
            <a:t>90.00</a:t>
          </a:fld>
          <a:r>
            <a:rPr lang="en-US" sz="1000" b="1" i="0" u="none" strike="noStrike">
              <a:solidFill>
                <a:srgbClr val="000000"/>
              </a:solidFill>
              <a:latin typeface="Arial" panose="020B0604020202020204" pitchFamily="34" charset="0"/>
              <a:ea typeface="Calibri"/>
              <a:cs typeface="Arial" panose="020B0604020202020204" pitchFamily="34" charset="0"/>
            </a:rPr>
            <a:t> </a:t>
          </a:r>
          <a:r>
            <a:rPr lang="en-IN" sz="1000" b="1" i="0" u="none" strike="noStrike">
              <a:solidFill>
                <a:schemeClr val="dk1"/>
              </a:solidFill>
              <a:effectLst/>
              <a:latin typeface="Arial" panose="020B0604020202020204" pitchFamily="34" charset="0"/>
              <a:ea typeface="+mn-ea"/>
              <a:cs typeface="Arial" panose="020B0604020202020204" pitchFamily="34" charset="0"/>
            </a:rPr>
            <a:t>k</a:t>
          </a:r>
          <a:r>
            <a:rPr lang="el-GR" sz="1000" b="1" i="0" u="none" strike="noStrike">
              <a:solidFill>
                <a:schemeClr val="dk1"/>
              </a:solidFill>
              <a:effectLst/>
              <a:latin typeface="Arial" panose="020B0604020202020204" pitchFamily="34" charset="0"/>
              <a:ea typeface="+mn-ea"/>
              <a:cs typeface="Arial" panose="020B0604020202020204" pitchFamily="34" charset="0"/>
            </a:rPr>
            <a:t>Ω </a:t>
          </a:r>
          <a:r>
            <a:rPr lang="el-GR" sz="1000" b="1">
              <a:latin typeface="Arial" panose="020B0604020202020204" pitchFamily="34" charset="0"/>
              <a:cs typeface="Arial" panose="020B0604020202020204" pitchFamily="34" charset="0"/>
            </a:rPr>
            <a:t> </a:t>
          </a:r>
          <a:endParaRPr lang="en-IN" sz="1000" b="1">
            <a:latin typeface="Arial" panose="020B0604020202020204" pitchFamily="34" charset="0"/>
            <a:cs typeface="Arial" panose="020B0604020202020204" pitchFamily="34" charset="0"/>
          </a:endParaRPr>
        </a:p>
      </xdr:txBody>
    </xdr:sp>
    <xdr:clientData/>
  </xdr:twoCellAnchor>
  <xdr:twoCellAnchor>
    <xdr:from>
      <xdr:col>15</xdr:col>
      <xdr:colOff>513104</xdr:colOff>
      <xdr:row>42</xdr:row>
      <xdr:rowOff>82500</xdr:rowOff>
    </xdr:from>
    <xdr:to>
      <xdr:col>17</xdr:col>
      <xdr:colOff>179730</xdr:colOff>
      <xdr:row>44</xdr:row>
      <xdr:rowOff>6300</xdr:rowOff>
    </xdr:to>
    <xdr:sp macro="" textlink="C_1">
      <xdr:nvSpPr>
        <xdr:cNvPr id="23" name="TextBox 22">
          <a:extLst>
            <a:ext uri="{FF2B5EF4-FFF2-40B4-BE49-F238E27FC236}">
              <a16:creationId xmlns:a16="http://schemas.microsoft.com/office/drawing/2014/main" id="{44C7E943-4B3E-460D-9089-355400A33660}"/>
            </a:ext>
          </a:extLst>
        </xdr:cNvPr>
        <xdr:cNvSpPr txBox="1"/>
      </xdr:nvSpPr>
      <xdr:spPr>
        <a:xfrm>
          <a:off x="12731380" y="7807603"/>
          <a:ext cx="888453" cy="291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CD742289-96FE-495F-8EAF-200FF8497F09}" type="TxLink">
            <a:rPr lang="en-US" sz="1000" b="1" i="0" u="none" strike="noStrike">
              <a:solidFill>
                <a:srgbClr val="000000"/>
              </a:solidFill>
              <a:latin typeface="Arial" panose="020B0604020202020204" pitchFamily="34" charset="0"/>
              <a:ea typeface="Calibri"/>
              <a:cs typeface="Arial" panose="020B0604020202020204" pitchFamily="34" charset="0"/>
            </a:rPr>
            <a:pPr algn="l"/>
            <a:t>10.00</a:t>
          </a:fld>
          <a:r>
            <a:rPr lang="en-US" sz="1000" b="1" i="0" u="none" strike="noStrike">
              <a:solidFill>
                <a:srgbClr val="000000"/>
              </a:solidFill>
              <a:latin typeface="Arial" panose="020B0604020202020204" pitchFamily="34" charset="0"/>
              <a:ea typeface="Calibri"/>
              <a:cs typeface="Arial" panose="020B0604020202020204" pitchFamily="34" charset="0"/>
            </a:rPr>
            <a:t> nF</a:t>
          </a:r>
          <a:endParaRPr lang="en-IN" sz="1000" b="1">
            <a:latin typeface="Arial" panose="020B0604020202020204" pitchFamily="34" charset="0"/>
            <a:cs typeface="Arial" panose="020B0604020202020204" pitchFamily="34" charset="0"/>
          </a:endParaRPr>
        </a:p>
      </xdr:txBody>
    </xdr:sp>
    <xdr:clientData/>
  </xdr:twoCellAnchor>
  <xdr:twoCellAnchor>
    <xdr:from>
      <xdr:col>16</xdr:col>
      <xdr:colOff>131993</xdr:colOff>
      <xdr:row>2</xdr:row>
      <xdr:rowOff>73719</xdr:rowOff>
    </xdr:from>
    <xdr:to>
      <xdr:col>17</xdr:col>
      <xdr:colOff>554237</xdr:colOff>
      <xdr:row>3</xdr:row>
      <xdr:rowOff>82918</xdr:rowOff>
    </xdr:to>
    <xdr:sp macro="" textlink="Nps">
      <xdr:nvSpPr>
        <xdr:cNvPr id="24" name="TextBox 23">
          <a:extLst>
            <a:ext uri="{FF2B5EF4-FFF2-40B4-BE49-F238E27FC236}">
              <a16:creationId xmlns:a16="http://schemas.microsoft.com/office/drawing/2014/main" id="{B9E4CF9F-75B3-4F38-8CCE-23CCD9F82F0C}"/>
            </a:ext>
          </a:extLst>
        </xdr:cNvPr>
        <xdr:cNvSpPr txBox="1"/>
      </xdr:nvSpPr>
      <xdr:spPr>
        <a:xfrm>
          <a:off x="12961183" y="441581"/>
          <a:ext cx="1033157" cy="193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F37A774D-4D63-4360-9911-E848C4D74C88}" type="TxLink">
            <a:rPr lang="en-US" sz="1000" b="1" i="0" u="none" strike="noStrike">
              <a:solidFill>
                <a:srgbClr val="000000"/>
              </a:solidFill>
              <a:latin typeface="Arial" panose="020B0604020202020204" pitchFamily="34" charset="0"/>
              <a:ea typeface="Calibri"/>
              <a:cs typeface="Arial" panose="020B0604020202020204" pitchFamily="34" charset="0"/>
            </a:rPr>
            <a:pPr algn="l"/>
            <a:t>6.000</a:t>
          </a:fld>
          <a:r>
            <a:rPr lang="en-US" sz="1000" b="1" i="0" u="none" strike="noStrike">
              <a:solidFill>
                <a:srgbClr val="000000"/>
              </a:solidFill>
              <a:latin typeface="Arial" panose="020B0604020202020204" pitchFamily="34" charset="0"/>
              <a:ea typeface="Calibri"/>
              <a:cs typeface="Arial" panose="020B0604020202020204" pitchFamily="34" charset="0"/>
            </a:rPr>
            <a:t>     :     1</a:t>
          </a:r>
          <a:endParaRPr lang="en-IN" sz="1000" b="1">
            <a:latin typeface="Arial" panose="020B0604020202020204" pitchFamily="34" charset="0"/>
            <a:cs typeface="Arial" panose="020B0604020202020204" pitchFamily="34" charset="0"/>
          </a:endParaRPr>
        </a:p>
      </xdr:txBody>
    </xdr:sp>
    <xdr:clientData/>
  </xdr:twoCellAnchor>
  <xdr:twoCellAnchor>
    <xdr:from>
      <xdr:col>15</xdr:col>
      <xdr:colOff>450475</xdr:colOff>
      <xdr:row>37</xdr:row>
      <xdr:rowOff>86563</xdr:rowOff>
    </xdr:from>
    <xdr:to>
      <xdr:col>17</xdr:col>
      <xdr:colOff>104797</xdr:colOff>
      <xdr:row>39</xdr:row>
      <xdr:rowOff>29414</xdr:rowOff>
    </xdr:to>
    <xdr:sp macro="" textlink="Rbias">
      <xdr:nvSpPr>
        <xdr:cNvPr id="25" name="TextBox 24">
          <a:extLst>
            <a:ext uri="{FF2B5EF4-FFF2-40B4-BE49-F238E27FC236}">
              <a16:creationId xmlns:a16="http://schemas.microsoft.com/office/drawing/2014/main" id="{41305F1A-1BF5-4E17-8AD7-5623E32E347C}"/>
            </a:ext>
          </a:extLst>
        </xdr:cNvPr>
        <xdr:cNvSpPr txBox="1"/>
      </xdr:nvSpPr>
      <xdr:spPr>
        <a:xfrm>
          <a:off x="12668751" y="6892011"/>
          <a:ext cx="876149" cy="310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F74466EC-B529-4ABB-89DC-677C8FDAE5EE}" type="TxLink">
            <a:rPr lang="en-US" sz="1000" b="1" i="0" u="none" strike="noStrike">
              <a:solidFill>
                <a:schemeClr val="tx1"/>
              </a:solidFill>
              <a:latin typeface="Arial" panose="020B0604020202020204" pitchFamily="34" charset="0"/>
              <a:ea typeface="Calibri"/>
              <a:cs typeface="Arial" panose="020B0604020202020204" pitchFamily="34" charset="0"/>
            </a:rPr>
            <a:pPr algn="l"/>
            <a:t>1.00</a:t>
          </a:fld>
          <a:r>
            <a:rPr lang="en-US" sz="1000" b="1" i="0" u="none" strike="noStrike">
              <a:solidFill>
                <a:schemeClr val="tx1"/>
              </a:solidFill>
              <a:latin typeface="Arial" panose="020B0604020202020204" pitchFamily="34" charset="0"/>
              <a:ea typeface="Calibri"/>
              <a:cs typeface="Arial" panose="020B0604020202020204" pitchFamily="34" charset="0"/>
            </a:rPr>
            <a:t> k</a:t>
          </a:r>
          <a:r>
            <a:rPr lang="el-GR" sz="1000" b="1" i="0" u="none" strike="noStrike">
              <a:solidFill>
                <a:schemeClr val="tx1"/>
              </a:solidFill>
              <a:latin typeface="Arial" panose="020B0604020202020204" pitchFamily="34" charset="0"/>
              <a:ea typeface="Calibri"/>
              <a:cs typeface="Arial" panose="020B0604020202020204" pitchFamily="34" charset="0"/>
            </a:rPr>
            <a:t>Ω  </a:t>
          </a:r>
          <a:endParaRPr lang="en-US" sz="1000" b="1" i="0" u="none" strike="noStrike">
            <a:solidFill>
              <a:schemeClr val="tx1"/>
            </a:solidFill>
            <a:latin typeface="Arial" panose="020B0604020202020204" pitchFamily="34" charset="0"/>
            <a:ea typeface="Calibri"/>
            <a:cs typeface="Arial" panose="020B0604020202020204" pitchFamily="34" charset="0"/>
          </a:endParaRPr>
        </a:p>
      </xdr:txBody>
    </xdr:sp>
    <xdr:clientData/>
  </xdr:twoCellAnchor>
  <xdr:twoCellAnchor>
    <xdr:from>
      <xdr:col>14</xdr:col>
      <xdr:colOff>256105</xdr:colOff>
      <xdr:row>45</xdr:row>
      <xdr:rowOff>176966</xdr:rowOff>
    </xdr:from>
    <xdr:to>
      <xdr:col>15</xdr:col>
      <xdr:colOff>541854</xdr:colOff>
      <xdr:row>47</xdr:row>
      <xdr:rowOff>98568</xdr:rowOff>
    </xdr:to>
    <xdr:sp macro="" textlink="Vref">
      <xdr:nvSpPr>
        <xdr:cNvPr id="26" name="TextBox 25">
          <a:extLst>
            <a:ext uri="{FF2B5EF4-FFF2-40B4-BE49-F238E27FC236}">
              <a16:creationId xmlns:a16="http://schemas.microsoft.com/office/drawing/2014/main" id="{ECB045DB-A9F7-4D75-ADE8-95D86794F615}"/>
            </a:ext>
          </a:extLst>
        </xdr:cNvPr>
        <xdr:cNvSpPr txBox="1"/>
      </xdr:nvSpPr>
      <xdr:spPr>
        <a:xfrm>
          <a:off x="11863467" y="8453863"/>
          <a:ext cx="896663" cy="289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0E76EF8F-9872-4112-B0F8-AF132B22C4CA}" type="TxLink">
            <a:rPr lang="en-US" sz="1000" b="1" i="0" u="none" strike="noStrike">
              <a:solidFill>
                <a:schemeClr val="tx1"/>
              </a:solidFill>
              <a:latin typeface="Arial" panose="020B0604020202020204" pitchFamily="34" charset="0"/>
              <a:ea typeface="Calibri"/>
              <a:cs typeface="Arial" panose="020B0604020202020204" pitchFamily="34" charset="0"/>
            </a:rPr>
            <a:pPr algn="l"/>
            <a:t>2.50</a:t>
          </a:fld>
          <a:r>
            <a:rPr lang="en-US" sz="1000" b="1" i="0" u="none" strike="noStrike">
              <a:solidFill>
                <a:schemeClr val="tx1"/>
              </a:solidFill>
              <a:latin typeface="Arial" panose="020B0604020202020204" pitchFamily="34" charset="0"/>
              <a:ea typeface="Calibri"/>
              <a:cs typeface="Arial" panose="020B0604020202020204" pitchFamily="34" charset="0"/>
            </a:rPr>
            <a:t> V</a:t>
          </a:r>
          <a:endParaRPr lang="en-IN"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6</xdr:col>
      <xdr:colOff>903274</xdr:colOff>
      <xdr:row>6</xdr:row>
      <xdr:rowOff>61390</xdr:rowOff>
    </xdr:from>
    <xdr:to>
      <xdr:col>6</xdr:col>
      <xdr:colOff>1089692</xdr:colOff>
      <xdr:row>10</xdr:row>
      <xdr:rowOff>111416</xdr:rowOff>
    </xdr:to>
    <xdr:sp macro="" textlink="Vac_min">
      <xdr:nvSpPr>
        <xdr:cNvPr id="27" name="TextBox 26">
          <a:extLst>
            <a:ext uri="{FF2B5EF4-FFF2-40B4-BE49-F238E27FC236}">
              <a16:creationId xmlns:a16="http://schemas.microsoft.com/office/drawing/2014/main" id="{BA4F6D63-21E0-4C50-B7CD-201A17BA0109}"/>
            </a:ext>
          </a:extLst>
        </xdr:cNvPr>
        <xdr:cNvSpPr txBox="1"/>
      </xdr:nvSpPr>
      <xdr:spPr>
        <a:xfrm rot="5400000">
          <a:off x="3947211" y="1464642"/>
          <a:ext cx="785750" cy="18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38A01433-FFB7-44AB-B00F-D300B8635C1C}" type="TxLink">
            <a:rPr lang="en-US" sz="1000" b="0" i="0" u="none" strike="noStrike">
              <a:solidFill>
                <a:srgbClr val="000000"/>
              </a:solidFill>
              <a:latin typeface="Calibri"/>
              <a:ea typeface="Calibri"/>
              <a:cs typeface="Calibri"/>
            </a:rPr>
            <a:pPr algn="r"/>
            <a:t>90</a:t>
          </a:fld>
          <a:endParaRPr lang="en-IN" sz="1000" b="1">
            <a:latin typeface="Arial" panose="020B0604020202020204" pitchFamily="34" charset="0"/>
            <a:cs typeface="Arial" panose="020B0604020202020204" pitchFamily="34" charset="0"/>
          </a:endParaRPr>
        </a:p>
      </xdr:txBody>
    </xdr:sp>
    <xdr:clientData/>
  </xdr:twoCellAnchor>
  <xdr:twoCellAnchor>
    <xdr:from>
      <xdr:col>6</xdr:col>
      <xdr:colOff>886820</xdr:colOff>
      <xdr:row>10</xdr:row>
      <xdr:rowOff>148012</xdr:rowOff>
    </xdr:from>
    <xdr:to>
      <xdr:col>6</xdr:col>
      <xdr:colOff>1089113</xdr:colOff>
      <xdr:row>15</xdr:row>
      <xdr:rowOff>2867</xdr:rowOff>
    </xdr:to>
    <xdr:sp macro="" textlink="Vac_max">
      <xdr:nvSpPr>
        <xdr:cNvPr id="28" name="TextBox 27">
          <a:extLst>
            <a:ext uri="{FF2B5EF4-FFF2-40B4-BE49-F238E27FC236}">
              <a16:creationId xmlns:a16="http://schemas.microsoft.com/office/drawing/2014/main" id="{5B978841-FD67-44B4-AAAB-4C968243E3C5}"/>
            </a:ext>
          </a:extLst>
        </xdr:cNvPr>
        <xdr:cNvSpPr txBox="1"/>
      </xdr:nvSpPr>
      <xdr:spPr>
        <a:xfrm rot="5400000">
          <a:off x="3944314" y="2273431"/>
          <a:ext cx="774511" cy="202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F8E668CD-5C55-4413-837F-295763F0F422}" type="TxLink">
            <a:rPr lang="en-US" sz="1000" b="0" i="0" u="none" strike="noStrike">
              <a:solidFill>
                <a:srgbClr val="000000"/>
              </a:solidFill>
              <a:latin typeface="Calibri"/>
              <a:ea typeface="Calibri"/>
              <a:cs typeface="Calibri"/>
            </a:rPr>
            <a:pPr algn="r"/>
            <a:t>265</a:t>
          </a:fld>
          <a:endParaRPr lang="en-IN" sz="1000" b="1">
            <a:latin typeface="Arial" panose="020B0604020202020204" pitchFamily="34" charset="0"/>
            <a:cs typeface="Arial" panose="020B0604020202020204" pitchFamily="34" charset="0"/>
          </a:endParaRPr>
        </a:p>
      </xdr:txBody>
    </xdr:sp>
    <xdr:clientData/>
  </xdr:twoCellAnchor>
  <xdr:twoCellAnchor>
    <xdr:from>
      <xdr:col>6</xdr:col>
      <xdr:colOff>680576</xdr:colOff>
      <xdr:row>7</xdr:row>
      <xdr:rowOff>80003</xdr:rowOff>
    </xdr:from>
    <xdr:to>
      <xdr:col>6</xdr:col>
      <xdr:colOff>890823</xdr:colOff>
      <xdr:row>11</xdr:row>
      <xdr:rowOff>118788</xdr:rowOff>
    </xdr:to>
    <xdr:sp macro="" textlink="fline_min">
      <xdr:nvSpPr>
        <xdr:cNvPr id="30" name="TextBox 29">
          <a:extLst>
            <a:ext uri="{FF2B5EF4-FFF2-40B4-BE49-F238E27FC236}">
              <a16:creationId xmlns:a16="http://schemas.microsoft.com/office/drawing/2014/main" id="{8F0457B9-B76C-4428-81E3-769104C683C1}"/>
            </a:ext>
          </a:extLst>
        </xdr:cNvPr>
        <xdr:cNvSpPr txBox="1">
          <a:spLocks noChangeAspect="1"/>
        </xdr:cNvSpPr>
      </xdr:nvSpPr>
      <xdr:spPr>
        <a:xfrm rot="5400000">
          <a:off x="3742048" y="1649651"/>
          <a:ext cx="774509" cy="210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427634A-170A-4643-A325-CF49898915DC}" type="TxLink">
            <a:rPr lang="en-US" sz="1000" b="0" i="0" u="none" strike="noStrike">
              <a:solidFill>
                <a:srgbClr val="000000"/>
              </a:solidFill>
              <a:latin typeface="Calibri"/>
              <a:ea typeface="Calibri"/>
              <a:cs typeface="Calibri"/>
            </a:rPr>
            <a:pPr algn="ctr"/>
            <a:t>47</a:t>
          </a:fld>
          <a:endParaRPr lang="en-IN" sz="1000" b="1">
            <a:latin typeface="Arial" panose="020B0604020202020204" pitchFamily="34" charset="0"/>
            <a:cs typeface="Arial" panose="020B0604020202020204" pitchFamily="34" charset="0"/>
          </a:endParaRPr>
        </a:p>
      </xdr:txBody>
    </xdr:sp>
    <xdr:clientData/>
  </xdr:twoCellAnchor>
  <xdr:twoCellAnchor>
    <xdr:from>
      <xdr:col>6</xdr:col>
      <xdr:colOff>691431</xdr:colOff>
      <xdr:row>10</xdr:row>
      <xdr:rowOff>145023</xdr:rowOff>
    </xdr:from>
    <xdr:to>
      <xdr:col>6</xdr:col>
      <xdr:colOff>892153</xdr:colOff>
      <xdr:row>14</xdr:row>
      <xdr:rowOff>177460</xdr:rowOff>
    </xdr:to>
    <xdr:sp macro="" textlink="fline_max">
      <xdr:nvSpPr>
        <xdr:cNvPr id="31" name="TextBox 30">
          <a:extLst>
            <a:ext uri="{FF2B5EF4-FFF2-40B4-BE49-F238E27FC236}">
              <a16:creationId xmlns:a16="http://schemas.microsoft.com/office/drawing/2014/main" id="{76DE200B-67AD-48AC-BB3C-9FD7398214E5}"/>
            </a:ext>
          </a:extLst>
        </xdr:cNvPr>
        <xdr:cNvSpPr txBox="1"/>
      </xdr:nvSpPr>
      <xdr:spPr>
        <a:xfrm rot="5400000">
          <a:off x="3751314" y="2268053"/>
          <a:ext cx="768161" cy="200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B3B240C-64AF-4C5F-B69E-81770F4252BF}" type="TxLink">
            <a:rPr lang="en-US" sz="1000" b="0" i="0" u="none" strike="noStrike">
              <a:solidFill>
                <a:srgbClr val="000000"/>
              </a:solidFill>
              <a:latin typeface="Calibri"/>
              <a:ea typeface="Calibri"/>
              <a:cs typeface="Calibri"/>
            </a:rPr>
            <a:pPr algn="ctr"/>
            <a:t>66</a:t>
          </a:fld>
          <a:endParaRPr lang="en-IN" sz="1000" b="1">
            <a:latin typeface="Arial" panose="020B0604020202020204" pitchFamily="34" charset="0"/>
            <a:cs typeface="Arial" panose="020B0604020202020204" pitchFamily="34" charset="0"/>
          </a:endParaRPr>
        </a:p>
      </xdr:txBody>
    </xdr:sp>
    <xdr:clientData/>
  </xdr:twoCellAnchor>
  <xdr:twoCellAnchor>
    <xdr:from>
      <xdr:col>5</xdr:col>
      <xdr:colOff>181475</xdr:colOff>
      <xdr:row>28</xdr:row>
      <xdr:rowOff>32266</xdr:rowOff>
    </xdr:from>
    <xdr:to>
      <xdr:col>6</xdr:col>
      <xdr:colOff>450338</xdr:colOff>
      <xdr:row>29</xdr:row>
      <xdr:rowOff>139998</xdr:rowOff>
    </xdr:to>
    <xdr:sp macro="" textlink="CVcc">
      <xdr:nvSpPr>
        <xdr:cNvPr id="43" name="TextBox 42">
          <a:extLst>
            <a:ext uri="{FF2B5EF4-FFF2-40B4-BE49-F238E27FC236}">
              <a16:creationId xmlns:a16="http://schemas.microsoft.com/office/drawing/2014/main" id="{0F73ED0E-F75B-4CFB-B77D-E0FB22635EF1}"/>
            </a:ext>
          </a:extLst>
        </xdr:cNvPr>
        <xdr:cNvSpPr txBox="1"/>
      </xdr:nvSpPr>
      <xdr:spPr>
        <a:xfrm>
          <a:off x="2914165" y="5182335"/>
          <a:ext cx="879776" cy="291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535C8E91-DBCA-425A-9857-C830CB20DBCC}" type="TxLink">
            <a:rPr lang="en-US" sz="1000" b="1" i="0" u="none" strike="noStrike">
              <a:solidFill>
                <a:srgbClr val="000000"/>
              </a:solidFill>
              <a:latin typeface="Calibri"/>
              <a:ea typeface="Calibri"/>
              <a:cs typeface="Calibri"/>
            </a:rPr>
            <a:pPr algn="l"/>
            <a:t>22.00</a:t>
          </a:fld>
          <a:r>
            <a:rPr lang="en-US" sz="1000" b="1" i="0" u="none" strike="noStrike">
              <a:solidFill>
                <a:srgbClr val="000000"/>
              </a:solidFill>
              <a:latin typeface="Calibri"/>
              <a:ea typeface="Calibri"/>
              <a:cs typeface="Calibri"/>
            </a:rPr>
            <a:t> uF</a:t>
          </a:r>
          <a:endParaRPr lang="en-IN" sz="10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644646</xdr:colOff>
      <xdr:row>145</xdr:row>
      <xdr:rowOff>174141</xdr:rowOff>
    </xdr:from>
    <xdr:to>
      <xdr:col>3</xdr:col>
      <xdr:colOff>51855</xdr:colOff>
      <xdr:row>146</xdr:row>
      <xdr:rowOff>174142</xdr:rowOff>
    </xdr:to>
    <xdr:sp macro="" textlink="">
      <xdr:nvSpPr>
        <xdr:cNvPr id="2" name="TextBox 1">
          <a:extLst>
            <a:ext uri="{FF2B5EF4-FFF2-40B4-BE49-F238E27FC236}">
              <a16:creationId xmlns:a16="http://schemas.microsoft.com/office/drawing/2014/main" id="{8741FC68-1AD3-481A-8FD6-20A1FC77160C}"/>
            </a:ext>
          </a:extLst>
        </xdr:cNvPr>
        <xdr:cNvSpPr txBox="1"/>
      </xdr:nvSpPr>
      <xdr:spPr>
        <a:xfrm>
          <a:off x="5024366" y="27496945"/>
          <a:ext cx="2534732" cy="183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000"/>
            <a:t>Figure (1): Compensator circuit </a:t>
          </a:r>
        </a:p>
      </xdr:txBody>
    </xdr:sp>
    <xdr:clientData/>
  </xdr:twoCellAnchor>
  <xdr:twoCellAnchor editAs="oneCell">
    <xdr:from>
      <xdr:col>4</xdr:col>
      <xdr:colOff>631452</xdr:colOff>
      <xdr:row>86</xdr:row>
      <xdr:rowOff>241104</xdr:rowOff>
    </xdr:from>
    <xdr:to>
      <xdr:col>4</xdr:col>
      <xdr:colOff>6135687</xdr:colOff>
      <xdr:row>94</xdr:row>
      <xdr:rowOff>125246</xdr:rowOff>
    </xdr:to>
    <xdr:pic>
      <xdr:nvPicPr>
        <xdr:cNvPr id="4" name="Picture 3">
          <a:extLst>
            <a:ext uri="{FF2B5EF4-FFF2-40B4-BE49-F238E27FC236}">
              <a16:creationId xmlns:a16="http://schemas.microsoft.com/office/drawing/2014/main" id="{4631BE77-F152-42B9-AE32-E1448CECB9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2827" y="16235167"/>
          <a:ext cx="5504235" cy="1801160"/>
        </a:xfrm>
        <a:prstGeom prst="rect">
          <a:avLst/>
        </a:prstGeom>
      </xdr:spPr>
    </xdr:pic>
    <xdr:clientData/>
  </xdr:twoCellAnchor>
  <xdr:twoCellAnchor>
    <xdr:from>
      <xdr:col>0</xdr:col>
      <xdr:colOff>3999338</xdr:colOff>
      <xdr:row>127</xdr:row>
      <xdr:rowOff>165875</xdr:rowOff>
    </xdr:from>
    <xdr:to>
      <xdr:col>4</xdr:col>
      <xdr:colOff>349851</xdr:colOff>
      <xdr:row>145</xdr:row>
      <xdr:rowOff>182203</xdr:rowOff>
    </xdr:to>
    <xdr:pic>
      <xdr:nvPicPr>
        <xdr:cNvPr id="8" name="Picture 7">
          <a:extLst>
            <a:ext uri="{FF2B5EF4-FFF2-40B4-BE49-F238E27FC236}">
              <a16:creationId xmlns:a16="http://schemas.microsoft.com/office/drawing/2014/main" id="{52746D47-5BAC-4A1F-9D35-CAD9875253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99338" y="24177183"/>
          <a:ext cx="4813223" cy="33278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i.com/product/UCG2882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BF1B4-5458-448C-817E-98AA7B23D48A}">
  <sheetPr codeName="Sheet1"/>
  <dimension ref="A1:AE64"/>
  <sheetViews>
    <sheetView showGridLines="0" zoomScale="60" zoomScaleNormal="60" workbookViewId="0">
      <selection activeCell="S53" sqref="S53"/>
    </sheetView>
  </sheetViews>
  <sheetFormatPr defaultColWidth="0" defaultRowHeight="14.5" zeroHeight="1" x14ac:dyDescent="0.35"/>
  <cols>
    <col min="1" max="1" width="4.08984375" style="3" customWidth="1"/>
    <col min="2" max="6" width="8.7265625" customWidth="1"/>
    <col min="7" max="7" width="35.1796875" customWidth="1"/>
    <col min="8" max="10" width="8.7265625" customWidth="1"/>
    <col min="11" max="11" width="30.7265625" customWidth="1"/>
    <col min="12" max="23" width="8.7265625" customWidth="1"/>
    <col min="24" max="24" width="21.36328125" customWidth="1"/>
    <col min="25" max="30" width="8.7265625" customWidth="1"/>
    <col min="31" max="31" width="10.26953125" hidden="1" customWidth="1"/>
    <col min="32" max="16384" width="8.7265625" hidden="1"/>
  </cols>
  <sheetData>
    <row r="1" spans="2:29" s="3" customFormat="1" x14ac:dyDescent="0.35">
      <c r="B1" s="88"/>
      <c r="C1" s="89"/>
      <c r="D1" s="89"/>
      <c r="E1" s="89"/>
      <c r="F1" s="89"/>
      <c r="G1" s="89"/>
      <c r="H1" s="89"/>
      <c r="I1" s="89"/>
      <c r="J1" s="89"/>
      <c r="K1" s="89"/>
      <c r="L1" s="89"/>
      <c r="M1" s="89"/>
      <c r="N1" s="89"/>
      <c r="O1" s="89"/>
      <c r="P1" s="89"/>
      <c r="Q1" s="89"/>
      <c r="R1" s="89"/>
      <c r="S1" s="89"/>
      <c r="T1" s="89"/>
      <c r="U1" s="89"/>
      <c r="V1" s="89"/>
      <c r="W1" s="89"/>
      <c r="X1" s="89"/>
      <c r="Y1" s="89"/>
      <c r="Z1" s="89"/>
      <c r="AA1" s="89"/>
      <c r="AB1" s="89"/>
      <c r="AC1" s="90"/>
    </row>
    <row r="2" spans="2:29" x14ac:dyDescent="0.35">
      <c r="B2" s="91"/>
      <c r="C2" s="92"/>
      <c r="D2" s="92"/>
      <c r="E2" s="92"/>
      <c r="F2" s="92"/>
      <c r="G2" s="92"/>
      <c r="H2" s="92"/>
      <c r="I2" s="92"/>
      <c r="J2" s="92"/>
      <c r="K2" s="92"/>
      <c r="L2" s="92"/>
      <c r="M2" s="92"/>
      <c r="N2" s="92"/>
      <c r="O2" s="92"/>
      <c r="P2" s="92"/>
      <c r="Q2" s="92"/>
      <c r="R2" s="92"/>
      <c r="S2" s="92"/>
      <c r="T2" s="92"/>
      <c r="U2" s="92"/>
      <c r="V2" s="92"/>
      <c r="W2" s="92"/>
      <c r="X2" s="92"/>
      <c r="Y2" s="92"/>
      <c r="Z2" s="92"/>
      <c r="AA2" s="92"/>
      <c r="AB2" s="92"/>
      <c r="AC2" s="93"/>
    </row>
    <row r="3" spans="2:29" x14ac:dyDescent="0.35">
      <c r="B3" s="91"/>
      <c r="C3" s="92"/>
      <c r="D3" s="92"/>
      <c r="E3" s="92"/>
      <c r="F3" s="92"/>
      <c r="G3" s="92"/>
      <c r="H3" s="92"/>
      <c r="I3" s="92"/>
      <c r="J3" s="92"/>
      <c r="K3" s="92"/>
      <c r="L3" s="92"/>
      <c r="M3" s="92"/>
      <c r="N3" s="92"/>
      <c r="O3" s="92"/>
      <c r="P3" s="92"/>
      <c r="Q3" s="92"/>
      <c r="R3" s="92"/>
      <c r="S3" s="92"/>
      <c r="T3" s="92"/>
      <c r="U3" s="92"/>
      <c r="V3" s="92"/>
      <c r="W3" s="92"/>
      <c r="X3" s="92"/>
      <c r="Y3" s="92"/>
      <c r="Z3" s="92"/>
      <c r="AA3" s="92"/>
      <c r="AB3" s="92"/>
      <c r="AC3" s="93"/>
    </row>
    <row r="4" spans="2:29" x14ac:dyDescent="0.35">
      <c r="B4" s="91"/>
      <c r="C4" s="92"/>
      <c r="D4" s="92"/>
      <c r="E4" s="92"/>
      <c r="F4" s="92"/>
      <c r="G4" s="92"/>
      <c r="H4" s="92"/>
      <c r="I4" s="92"/>
      <c r="J4" s="92"/>
      <c r="K4" s="92"/>
      <c r="L4" s="92"/>
      <c r="M4" s="92"/>
      <c r="N4" s="92"/>
      <c r="O4" s="92"/>
      <c r="P4" s="92"/>
      <c r="Q4" s="92"/>
      <c r="R4" s="92"/>
      <c r="S4" s="92"/>
      <c r="T4" s="92"/>
      <c r="U4" s="92"/>
      <c r="V4" s="92"/>
      <c r="W4" s="92"/>
      <c r="X4" s="92"/>
      <c r="Y4" s="92"/>
      <c r="Z4" s="92"/>
      <c r="AA4" s="92"/>
      <c r="AB4" s="92"/>
      <c r="AC4" s="93"/>
    </row>
    <row r="5" spans="2:29" x14ac:dyDescent="0.35">
      <c r="B5" s="91"/>
      <c r="C5" s="92"/>
      <c r="D5" s="92"/>
      <c r="E5" s="92"/>
      <c r="F5" s="92"/>
      <c r="G5" s="92"/>
      <c r="H5" s="92"/>
      <c r="I5" s="92"/>
      <c r="J5" s="92"/>
      <c r="K5" s="92"/>
      <c r="L5" s="92"/>
      <c r="M5" s="92"/>
      <c r="N5" s="92"/>
      <c r="O5" s="92"/>
      <c r="P5" s="92"/>
      <c r="Q5" s="92"/>
      <c r="R5" s="92"/>
      <c r="S5" s="92"/>
      <c r="T5" s="92"/>
      <c r="U5" s="92"/>
      <c r="V5" s="92"/>
      <c r="W5" s="92"/>
      <c r="X5" s="92"/>
      <c r="Y5" s="92"/>
      <c r="Z5" s="92"/>
      <c r="AA5" s="92"/>
      <c r="AB5" s="92"/>
      <c r="AC5" s="93"/>
    </row>
    <row r="6" spans="2:29" x14ac:dyDescent="0.35">
      <c r="B6" s="91"/>
      <c r="C6" s="92"/>
      <c r="D6" s="92"/>
      <c r="E6" s="92"/>
      <c r="F6" s="92"/>
      <c r="G6" s="92"/>
      <c r="H6" s="92"/>
      <c r="I6" s="92"/>
      <c r="J6" s="92"/>
      <c r="K6" s="92"/>
      <c r="L6" s="92"/>
      <c r="M6" s="92"/>
      <c r="N6" s="92"/>
      <c r="O6" s="92"/>
      <c r="P6" s="92"/>
      <c r="Q6" s="92"/>
      <c r="R6" s="92"/>
      <c r="S6" s="92"/>
      <c r="T6" s="92"/>
      <c r="U6" s="92"/>
      <c r="V6" s="92"/>
      <c r="W6" s="92"/>
      <c r="X6" s="92"/>
      <c r="Y6" s="92"/>
      <c r="Z6" s="92"/>
      <c r="AA6" s="92"/>
      <c r="AB6" s="92"/>
      <c r="AC6" s="93"/>
    </row>
    <row r="7" spans="2:29" x14ac:dyDescent="0.35">
      <c r="B7" s="91"/>
      <c r="C7" s="92"/>
      <c r="D7" s="92"/>
      <c r="E7" s="92"/>
      <c r="F7" s="92"/>
      <c r="G7" s="92"/>
      <c r="H7" s="92"/>
      <c r="I7" s="92"/>
      <c r="J7" s="92"/>
      <c r="K7" s="92"/>
      <c r="L7" s="92"/>
      <c r="M7" s="92"/>
      <c r="N7" s="92"/>
      <c r="O7" s="92"/>
      <c r="P7" s="92"/>
      <c r="Q7" s="92"/>
      <c r="R7" s="92"/>
      <c r="S7" s="92"/>
      <c r="T7" s="92"/>
      <c r="U7" s="92"/>
      <c r="V7" s="92"/>
      <c r="W7" s="92"/>
      <c r="X7" s="92"/>
      <c r="Y7" s="92"/>
      <c r="Z7" s="92"/>
      <c r="AA7" s="92"/>
      <c r="AB7" s="92"/>
      <c r="AC7" s="93"/>
    </row>
    <row r="8" spans="2:29" x14ac:dyDescent="0.3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3"/>
    </row>
    <row r="9" spans="2:29" x14ac:dyDescent="0.35">
      <c r="B9" s="91"/>
      <c r="C9" s="92"/>
      <c r="D9" s="92"/>
      <c r="E9" s="92"/>
      <c r="F9" s="92"/>
      <c r="G9" s="92"/>
      <c r="H9" s="92"/>
      <c r="I9" s="92"/>
      <c r="J9" s="92"/>
      <c r="K9" s="92"/>
      <c r="L9" s="92"/>
      <c r="M9" s="92"/>
      <c r="N9" s="92"/>
      <c r="O9" s="92"/>
      <c r="P9" s="92"/>
      <c r="Q9" s="92"/>
      <c r="R9" s="92"/>
      <c r="S9" s="92"/>
      <c r="T9" s="92"/>
      <c r="U9" s="92"/>
      <c r="V9" s="92"/>
      <c r="W9" s="92"/>
      <c r="X9" s="92"/>
      <c r="Y9" s="92"/>
      <c r="Z9" s="92"/>
      <c r="AA9" s="92"/>
      <c r="AB9" s="92"/>
      <c r="AC9" s="93"/>
    </row>
    <row r="10" spans="2:29" x14ac:dyDescent="0.35">
      <c r="B10" s="91"/>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3"/>
    </row>
    <row r="11" spans="2:29" x14ac:dyDescent="0.35">
      <c r="B11" s="91"/>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3"/>
    </row>
    <row r="12" spans="2:29" x14ac:dyDescent="0.35">
      <c r="B12" s="91"/>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3"/>
    </row>
    <row r="13" spans="2:29" x14ac:dyDescent="0.35">
      <c r="B13" s="91"/>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3"/>
    </row>
    <row r="14" spans="2:29" x14ac:dyDescent="0.35">
      <c r="B14" s="91"/>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3"/>
    </row>
    <row r="15" spans="2:29" x14ac:dyDescent="0.35">
      <c r="B15" s="91"/>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3"/>
    </row>
    <row r="16" spans="2:29" x14ac:dyDescent="0.35">
      <c r="B16" s="91"/>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3"/>
    </row>
    <row r="17" spans="2:29" x14ac:dyDescent="0.35">
      <c r="B17" s="91"/>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3"/>
    </row>
    <row r="18" spans="2:29" x14ac:dyDescent="0.35">
      <c r="B18" s="91"/>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3"/>
    </row>
    <row r="19" spans="2:29" x14ac:dyDescent="0.35">
      <c r="B19" s="91"/>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3"/>
    </row>
    <row r="20" spans="2:29" x14ac:dyDescent="0.35">
      <c r="B20" s="91"/>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3"/>
    </row>
    <row r="21" spans="2:29" x14ac:dyDescent="0.35">
      <c r="B21" s="91"/>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3"/>
    </row>
    <row r="22" spans="2:29" x14ac:dyDescent="0.35">
      <c r="B22" s="91"/>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3"/>
    </row>
    <row r="23" spans="2:29" x14ac:dyDescent="0.35">
      <c r="B23" s="91"/>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3"/>
    </row>
    <row r="24" spans="2:29" x14ac:dyDescent="0.35">
      <c r="B24" s="91"/>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3"/>
    </row>
    <row r="25" spans="2:29" x14ac:dyDescent="0.35">
      <c r="B25" s="91"/>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3"/>
    </row>
    <row r="26" spans="2:29" x14ac:dyDescent="0.35">
      <c r="B26" s="91"/>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3"/>
    </row>
    <row r="27" spans="2:29" x14ac:dyDescent="0.35">
      <c r="B27" s="91"/>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3"/>
    </row>
    <row r="28" spans="2:29" x14ac:dyDescent="0.35">
      <c r="B28" s="91"/>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3"/>
    </row>
    <row r="29" spans="2:29" x14ac:dyDescent="0.35">
      <c r="B29" s="91"/>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3"/>
    </row>
    <row r="30" spans="2:29" x14ac:dyDescent="0.35">
      <c r="B30" s="91"/>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3"/>
    </row>
    <row r="31" spans="2:29" x14ac:dyDescent="0.35">
      <c r="B31" s="91"/>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3"/>
    </row>
    <row r="32" spans="2:29" x14ac:dyDescent="0.35">
      <c r="B32" s="9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3"/>
    </row>
    <row r="33" spans="2:29" x14ac:dyDescent="0.35">
      <c r="B33" s="9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3"/>
    </row>
    <row r="34" spans="2:29" x14ac:dyDescent="0.35">
      <c r="B34" s="91"/>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3"/>
    </row>
    <row r="35" spans="2:29" x14ac:dyDescent="0.35">
      <c r="B35" s="91"/>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3"/>
    </row>
    <row r="36" spans="2:29" x14ac:dyDescent="0.35">
      <c r="B36" s="91"/>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3"/>
    </row>
    <row r="37" spans="2:29" x14ac:dyDescent="0.35">
      <c r="B37" s="91"/>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3"/>
    </row>
    <row r="38" spans="2:29" x14ac:dyDescent="0.35">
      <c r="B38" s="91"/>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3"/>
    </row>
    <row r="39" spans="2:29" x14ac:dyDescent="0.35">
      <c r="B39" s="91"/>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3"/>
    </row>
    <row r="40" spans="2:29" x14ac:dyDescent="0.35">
      <c r="B40" s="91"/>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3"/>
    </row>
    <row r="41" spans="2:29" x14ac:dyDescent="0.35">
      <c r="B41" s="91"/>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3"/>
    </row>
    <row r="42" spans="2:29" x14ac:dyDescent="0.35">
      <c r="B42" s="91"/>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3"/>
    </row>
    <row r="43" spans="2:29" x14ac:dyDescent="0.35">
      <c r="B43" s="91"/>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3"/>
    </row>
    <row r="44" spans="2:29" x14ac:dyDescent="0.35">
      <c r="B44" s="91"/>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3"/>
    </row>
    <row r="45" spans="2:29" x14ac:dyDescent="0.35">
      <c r="B45" s="91"/>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3"/>
    </row>
    <row r="46" spans="2:29" x14ac:dyDescent="0.35">
      <c r="B46" s="91"/>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3"/>
    </row>
    <row r="47" spans="2:29" x14ac:dyDescent="0.35">
      <c r="B47" s="91"/>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3"/>
    </row>
    <row r="48" spans="2:29" x14ac:dyDescent="0.35">
      <c r="B48" s="91"/>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3"/>
    </row>
    <row r="49" spans="2:29" x14ac:dyDescent="0.35">
      <c r="B49" s="91"/>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3"/>
    </row>
    <row r="50" spans="2:29" x14ac:dyDescent="0.35">
      <c r="B50" s="91"/>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3"/>
    </row>
    <row r="51" spans="2:29" ht="15" thickBot="1" x14ac:dyDescent="0.4">
      <c r="B51" s="94"/>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6"/>
    </row>
    <row r="52" spans="2:29" x14ac:dyDescent="0.35"/>
    <row r="53" spans="2:29" x14ac:dyDescent="0.35"/>
    <row r="54" spans="2:29" x14ac:dyDescent="0.35"/>
    <row r="55" spans="2:29" x14ac:dyDescent="0.35"/>
    <row r="56" spans="2:29" ht="15" thickBot="1" x14ac:dyDescent="0.4"/>
    <row r="57" spans="2:29" ht="14.5" customHeight="1" x14ac:dyDescent="0.35">
      <c r="B57" s="97" t="s">
        <v>353</v>
      </c>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9"/>
    </row>
    <row r="58" spans="2:29" ht="14.5" customHeight="1" x14ac:dyDescent="0.35">
      <c r="B58" s="100"/>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2"/>
    </row>
    <row r="59" spans="2:29" ht="14.5" customHeight="1" x14ac:dyDescent="0.35">
      <c r="B59" s="100"/>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2"/>
    </row>
    <row r="60" spans="2:29" ht="14.5" customHeight="1" x14ac:dyDescent="0.35">
      <c r="B60" s="100"/>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2"/>
    </row>
    <row r="61" spans="2:29" ht="14.5" customHeight="1" x14ac:dyDescent="0.35">
      <c r="B61" s="100"/>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2"/>
    </row>
    <row r="62" spans="2:29" ht="14.5" customHeight="1" x14ac:dyDescent="0.35">
      <c r="B62" s="100"/>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2"/>
    </row>
    <row r="63" spans="2:29" ht="14.5" customHeight="1" thickBot="1" x14ac:dyDescent="0.4">
      <c r="B63" s="103"/>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5"/>
    </row>
    <row r="64" spans="2:29" x14ac:dyDescent="0.35"/>
  </sheetData>
  <sheetProtection algorithmName="SHA-512" hashValue="HreUdZqhEyWXbQQSbR6A8B1vmrg2UZw/ETa98SGrdHf7AAa06kONw4HNfd7+3sjZ/j5L3lAoIxGYr/bffMaIRA==" saltValue="CSUnRZSZ5W1hkP02H9/L/Q==" spinCount="100000" sheet="1" objects="1" scenarios="1"/>
  <mergeCells count="2">
    <mergeCell ref="B1:AC51"/>
    <mergeCell ref="B57:AC6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3E99D-BEEF-4918-A707-515BFD509CD4}">
  <sheetPr codeName="Sheet2"/>
  <dimension ref="A1:ALN376"/>
  <sheetViews>
    <sheetView tabSelected="1" topLeftCell="A205" zoomScale="98" zoomScaleNormal="120" workbookViewId="0">
      <selection activeCell="E218" sqref="E218"/>
    </sheetView>
  </sheetViews>
  <sheetFormatPr defaultColWidth="0" defaultRowHeight="15" zeroHeight="1" thickBottom="1" x14ac:dyDescent="0.4"/>
  <cols>
    <col min="1" max="1" width="62.7265625" style="22" customWidth="1"/>
    <col min="2" max="2" width="22.26953125" style="23" customWidth="1"/>
    <col min="3" max="3" width="22.54296875" style="31" customWidth="1"/>
    <col min="4" max="4" width="13.6328125" style="23" customWidth="1"/>
    <col min="5" max="5" width="92.7265625" style="9" customWidth="1"/>
    <col min="6" max="6" width="2.54296875" style="109" customWidth="1"/>
    <col min="7" max="1002" width="0" style="6" hidden="1" customWidth="1"/>
    <col min="1003" max="16384" width="8.7265625" style="13" hidden="1"/>
  </cols>
  <sheetData>
    <row r="1" spans="1:68" ht="33.5" customHeight="1" x14ac:dyDescent="0.35">
      <c r="A1" s="148" t="s">
        <v>0</v>
      </c>
      <c r="B1" s="149"/>
      <c r="C1" s="149"/>
      <c r="D1" s="150"/>
      <c r="E1" s="68"/>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row>
    <row r="2" spans="1:68" ht="14.5" customHeight="1" x14ac:dyDescent="0.35">
      <c r="A2" s="166" t="s">
        <v>196</v>
      </c>
      <c r="B2" s="167"/>
      <c r="C2" s="167"/>
      <c r="D2" s="168"/>
      <c r="E2" s="69"/>
      <c r="F2" s="110"/>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row>
    <row r="3" spans="1:68" ht="14.5" x14ac:dyDescent="0.35">
      <c r="A3" s="163" t="s">
        <v>1</v>
      </c>
      <c r="B3" s="164"/>
      <c r="C3" s="164"/>
      <c r="D3" s="165"/>
      <c r="E3" s="69"/>
      <c r="F3" s="110"/>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row>
    <row r="4" spans="1:68" ht="16.5" customHeight="1" x14ac:dyDescent="0.35">
      <c r="A4" s="35" t="s">
        <v>198</v>
      </c>
      <c r="B4" s="7" t="s">
        <v>199</v>
      </c>
      <c r="C4" s="25" t="s">
        <v>200</v>
      </c>
      <c r="D4" s="5"/>
      <c r="E4" s="69"/>
      <c r="F4" s="110"/>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row>
    <row r="5" spans="1:68" ht="16.5" customHeight="1" x14ac:dyDescent="0.35">
      <c r="A5" s="151" t="s">
        <v>249</v>
      </c>
      <c r="B5" s="152"/>
      <c r="C5" s="152"/>
      <c r="D5" s="153"/>
      <c r="E5" s="69"/>
      <c r="F5" s="110"/>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row>
    <row r="6" spans="1:68" ht="14" customHeight="1" x14ac:dyDescent="0.35">
      <c r="A6" s="172" t="s">
        <v>423</v>
      </c>
      <c r="B6" s="173"/>
      <c r="C6" s="173"/>
      <c r="D6" s="174"/>
      <c r="E6" s="69"/>
      <c r="F6" s="110"/>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row>
    <row r="7" spans="1:68" ht="14" customHeight="1" x14ac:dyDescent="0.35">
      <c r="A7" s="175"/>
      <c r="B7" s="176"/>
      <c r="C7" s="176"/>
      <c r="D7" s="177"/>
      <c r="E7" s="69"/>
      <c r="F7" s="110"/>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row>
    <row r="8" spans="1:68" ht="14" customHeight="1" x14ac:dyDescent="0.35">
      <c r="A8" s="175"/>
      <c r="B8" s="176"/>
      <c r="C8" s="176"/>
      <c r="D8" s="177"/>
      <c r="E8" s="69"/>
      <c r="F8" s="110"/>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row>
    <row r="9" spans="1:68" ht="14" customHeight="1" x14ac:dyDescent="0.35">
      <c r="A9" s="175"/>
      <c r="B9" s="176"/>
      <c r="C9" s="176"/>
      <c r="D9" s="177"/>
      <c r="E9" s="69"/>
      <c r="F9" s="110"/>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row>
    <row r="10" spans="1:68" ht="14" customHeight="1" x14ac:dyDescent="0.35">
      <c r="A10" s="175"/>
      <c r="B10" s="176"/>
      <c r="C10" s="176"/>
      <c r="D10" s="177"/>
      <c r="E10" s="69"/>
      <c r="F10" s="110"/>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row>
    <row r="11" spans="1:68" ht="14" customHeight="1" x14ac:dyDescent="0.35">
      <c r="A11" s="175"/>
      <c r="B11" s="176"/>
      <c r="C11" s="176"/>
      <c r="D11" s="177"/>
      <c r="E11" s="69"/>
      <c r="F11" s="110"/>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row>
    <row r="12" spans="1:68" ht="14" customHeight="1" x14ac:dyDescent="0.35">
      <c r="A12" s="178"/>
      <c r="B12" s="179"/>
      <c r="C12" s="179"/>
      <c r="D12" s="180"/>
      <c r="E12" s="69"/>
      <c r="F12" s="110"/>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row>
    <row r="13" spans="1:68" ht="14" customHeight="1" x14ac:dyDescent="0.35">
      <c r="A13" s="154" t="s">
        <v>312</v>
      </c>
      <c r="B13" s="155"/>
      <c r="C13" s="155"/>
      <c r="D13" s="156"/>
      <c r="E13" s="69"/>
      <c r="F13" s="110"/>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row>
    <row r="14" spans="1:68" ht="14" customHeight="1" x14ac:dyDescent="0.35">
      <c r="A14" s="157"/>
      <c r="B14" s="158"/>
      <c r="C14" s="158"/>
      <c r="D14" s="159"/>
      <c r="E14" s="69"/>
      <c r="F14" s="110"/>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row>
    <row r="15" spans="1:68" ht="14" customHeight="1" x14ac:dyDescent="0.35">
      <c r="A15" s="157"/>
      <c r="B15" s="158"/>
      <c r="C15" s="158"/>
      <c r="D15" s="159"/>
      <c r="E15" s="69"/>
      <c r="F15" s="110"/>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row>
    <row r="16" spans="1:68" ht="14" customHeight="1" x14ac:dyDescent="0.35">
      <c r="A16" s="157"/>
      <c r="B16" s="158"/>
      <c r="C16" s="158"/>
      <c r="D16" s="159"/>
      <c r="E16" s="69"/>
      <c r="F16" s="110"/>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row>
    <row r="17" spans="1:1002" ht="14.5" customHeight="1" x14ac:dyDescent="0.35">
      <c r="A17" s="160"/>
      <c r="B17" s="161"/>
      <c r="C17" s="161"/>
      <c r="D17" s="162"/>
      <c r="E17" s="69"/>
      <c r="F17" s="110"/>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row>
    <row r="18" spans="1:1002" ht="14" customHeight="1" x14ac:dyDescent="0.35">
      <c r="A18" s="181" t="s">
        <v>436</v>
      </c>
      <c r="B18" s="182"/>
      <c r="C18" s="182"/>
      <c r="D18" s="183"/>
      <c r="E18" s="69"/>
      <c r="F18" s="110"/>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row>
    <row r="19" spans="1:1002" ht="14" customHeight="1" x14ac:dyDescent="0.35">
      <c r="A19" s="184"/>
      <c r="B19" s="185"/>
      <c r="C19" s="185"/>
      <c r="D19" s="186"/>
      <c r="E19" s="69"/>
      <c r="F19" s="110"/>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row>
    <row r="20" spans="1:1002" ht="14" customHeight="1" x14ac:dyDescent="0.35">
      <c r="A20" s="184"/>
      <c r="B20" s="185"/>
      <c r="C20" s="185"/>
      <c r="D20" s="186"/>
      <c r="E20" s="70"/>
      <c r="F20" s="110"/>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row>
    <row r="21" spans="1:1002" ht="14" customHeight="1" x14ac:dyDescent="0.35">
      <c r="A21" s="187"/>
      <c r="B21" s="188"/>
      <c r="C21" s="188"/>
      <c r="D21" s="189"/>
      <c r="E21" s="69"/>
      <c r="F21" s="110"/>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row>
    <row r="22" spans="1:1002" ht="14.5" x14ac:dyDescent="0.35">
      <c r="A22" s="169"/>
      <c r="B22" s="170"/>
      <c r="C22" s="170"/>
      <c r="D22" s="171"/>
      <c r="E22" s="69"/>
      <c r="F22" s="110"/>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row>
    <row r="23" spans="1:1002" s="8" customFormat="1" ht="14.5" x14ac:dyDescent="0.35">
      <c r="A23" s="36" t="s">
        <v>299</v>
      </c>
      <c r="B23" s="5"/>
      <c r="C23" s="48" t="s">
        <v>298</v>
      </c>
      <c r="D23" s="24"/>
      <c r="E23" s="71" t="s">
        <v>313</v>
      </c>
      <c r="F23" s="110"/>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row>
    <row r="24" spans="1:1002" s="6" customFormat="1" ht="14" customHeight="1" x14ac:dyDescent="0.35">
      <c r="A24" s="37"/>
      <c r="B24" s="4"/>
      <c r="C24" s="28"/>
      <c r="D24" s="5"/>
      <c r="E24" s="69"/>
      <c r="F24" s="110"/>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row>
    <row r="25" spans="1:1002" ht="14.5" x14ac:dyDescent="0.35">
      <c r="A25" s="114" t="s">
        <v>2</v>
      </c>
      <c r="B25" s="115"/>
      <c r="C25" s="115"/>
      <c r="D25" s="115"/>
      <c r="E25" s="116"/>
      <c r="F25" s="110"/>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row>
    <row r="26" spans="1:1002" ht="14.5" x14ac:dyDescent="0.35">
      <c r="A26" s="38" t="s">
        <v>43</v>
      </c>
      <c r="B26" s="11" t="s">
        <v>44</v>
      </c>
      <c r="C26" s="26" t="s">
        <v>267</v>
      </c>
      <c r="D26" s="11" t="s">
        <v>42</v>
      </c>
      <c r="E26" s="72" t="s">
        <v>45</v>
      </c>
      <c r="F26" s="110"/>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row>
    <row r="27" spans="1:1002" ht="14.5" x14ac:dyDescent="0.35">
      <c r="A27" s="37"/>
      <c r="B27" s="5"/>
      <c r="C27" s="27"/>
      <c r="D27" s="5"/>
      <c r="E27" s="73"/>
      <c r="F27" s="110"/>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row>
    <row r="28" spans="1:1002" s="12" customFormat="1" ht="14.5" x14ac:dyDescent="0.35">
      <c r="A28" s="111" t="s">
        <v>3</v>
      </c>
      <c r="B28" s="112"/>
      <c r="C28" s="112"/>
      <c r="D28" s="112"/>
      <c r="E28" s="113"/>
      <c r="F28" s="110"/>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c r="AKP28" s="6"/>
      <c r="AKQ28" s="6"/>
      <c r="AKR28" s="6"/>
      <c r="AKS28" s="6"/>
      <c r="AKT28" s="6"/>
      <c r="AKU28" s="6"/>
      <c r="AKV28" s="6"/>
      <c r="AKW28" s="6"/>
      <c r="AKX28" s="6"/>
      <c r="AKY28" s="6"/>
      <c r="AKZ28" s="6"/>
      <c r="ALA28" s="6"/>
      <c r="ALB28" s="6"/>
      <c r="ALC28" s="6"/>
      <c r="ALD28" s="6"/>
      <c r="ALE28" s="6"/>
      <c r="ALF28" s="6"/>
      <c r="ALG28" s="6"/>
      <c r="ALH28" s="6"/>
      <c r="ALI28" s="6"/>
      <c r="ALJ28" s="6"/>
      <c r="ALK28" s="6"/>
      <c r="ALL28" s="6"/>
      <c r="ALM28" s="6"/>
      <c r="ALN28" s="6"/>
    </row>
    <row r="29" spans="1:1002" ht="14.5" x14ac:dyDescent="0.35">
      <c r="A29" s="37" t="s">
        <v>92</v>
      </c>
      <c r="B29" s="5" t="s">
        <v>93</v>
      </c>
      <c r="C29" s="47">
        <v>5</v>
      </c>
      <c r="D29" s="5" t="s">
        <v>46</v>
      </c>
      <c r="E29" s="73" t="s">
        <v>251</v>
      </c>
      <c r="F29" s="110"/>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row>
    <row r="30" spans="1:1002" ht="14.5" x14ac:dyDescent="0.35">
      <c r="A30" s="37" t="s">
        <v>105</v>
      </c>
      <c r="B30" s="5" t="s">
        <v>106</v>
      </c>
      <c r="C30" s="47">
        <v>20</v>
      </c>
      <c r="D30" s="5" t="s">
        <v>46</v>
      </c>
      <c r="E30" s="73" t="s">
        <v>252</v>
      </c>
      <c r="F30" s="110"/>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row>
    <row r="31" spans="1:1002" ht="14.5" x14ac:dyDescent="0.35">
      <c r="A31" s="37" t="s">
        <v>5</v>
      </c>
      <c r="B31" s="5" t="s">
        <v>6</v>
      </c>
      <c r="C31" s="47">
        <v>65</v>
      </c>
      <c r="D31" s="5" t="s">
        <v>72</v>
      </c>
      <c r="E31" s="73" t="s">
        <v>253</v>
      </c>
      <c r="F31" s="110"/>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row>
    <row r="32" spans="1:1002" ht="14.5" x14ac:dyDescent="0.35">
      <c r="A32" s="37" t="s">
        <v>7</v>
      </c>
      <c r="B32" s="5" t="s">
        <v>8</v>
      </c>
      <c r="C32" s="27">
        <f>Pout/Vout_max</f>
        <v>3.25</v>
      </c>
      <c r="D32" s="5" t="s">
        <v>73</v>
      </c>
      <c r="E32" s="73"/>
      <c r="F32" s="110"/>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row>
    <row r="33" spans="1:1002" ht="14.5" x14ac:dyDescent="0.35">
      <c r="A33" s="37" t="s">
        <v>324</v>
      </c>
      <c r="B33" s="5" t="s">
        <v>9</v>
      </c>
      <c r="C33" s="49">
        <v>0.92</v>
      </c>
      <c r="D33" s="5"/>
      <c r="E33" s="73" t="s">
        <v>424</v>
      </c>
      <c r="F33" s="110"/>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row>
    <row r="34" spans="1:1002" ht="14.5" x14ac:dyDescent="0.35">
      <c r="A34" s="37"/>
      <c r="B34" s="5"/>
      <c r="C34" s="27"/>
      <c r="D34" s="5"/>
      <c r="E34" s="73"/>
      <c r="F34" s="110"/>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row>
    <row r="35" spans="1:1002" s="12" customFormat="1" ht="14.5" x14ac:dyDescent="0.35">
      <c r="A35" s="111" t="s">
        <v>11</v>
      </c>
      <c r="B35" s="112"/>
      <c r="C35" s="112"/>
      <c r="D35" s="112"/>
      <c r="E35" s="113"/>
      <c r="F35" s="110"/>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row>
    <row r="36" spans="1:1002" ht="14.5" x14ac:dyDescent="0.35">
      <c r="A36" s="37" t="s">
        <v>242</v>
      </c>
      <c r="B36" s="5" t="s">
        <v>12</v>
      </c>
      <c r="C36" s="47">
        <v>90</v>
      </c>
      <c r="D36" s="5" t="s">
        <v>46</v>
      </c>
      <c r="E36" s="73" t="s">
        <v>314</v>
      </c>
      <c r="F36" s="110"/>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row>
    <row r="37" spans="1:1002" ht="14.5" x14ac:dyDescent="0.35">
      <c r="A37" s="37" t="s">
        <v>243</v>
      </c>
      <c r="B37" s="5" t="s">
        <v>13</v>
      </c>
      <c r="C37" s="47">
        <v>265</v>
      </c>
      <c r="D37" s="5" t="s">
        <v>46</v>
      </c>
      <c r="E37" s="73" t="s">
        <v>254</v>
      </c>
      <c r="F37" s="110"/>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row>
    <row r="38" spans="1:1002" ht="14.5" x14ac:dyDescent="0.35">
      <c r="A38" s="37" t="s">
        <v>14</v>
      </c>
      <c r="B38" s="5" t="s">
        <v>15</v>
      </c>
      <c r="C38" s="27">
        <f>Pout/efficiency</f>
        <v>70.65217391304347</v>
      </c>
      <c r="D38" s="5" t="s">
        <v>72</v>
      </c>
      <c r="E38" s="73"/>
      <c r="F38" s="110"/>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row>
    <row r="39" spans="1:1002" ht="14.5" x14ac:dyDescent="0.35">
      <c r="A39" s="37" t="s">
        <v>16</v>
      </c>
      <c r="B39" s="5" t="s">
        <v>17</v>
      </c>
      <c r="C39" s="47">
        <v>47</v>
      </c>
      <c r="D39" s="5" t="s">
        <v>74</v>
      </c>
      <c r="E39" s="73" t="s">
        <v>255</v>
      </c>
      <c r="F39" s="110"/>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row>
    <row r="40" spans="1:1002" ht="14.5" x14ac:dyDescent="0.35">
      <c r="A40" s="37" t="s">
        <v>18</v>
      </c>
      <c r="B40" s="5" t="s">
        <v>19</v>
      </c>
      <c r="C40" s="47">
        <v>66</v>
      </c>
      <c r="D40" s="5" t="s">
        <v>74</v>
      </c>
      <c r="E40" s="73" t="s">
        <v>256</v>
      </c>
      <c r="F40" s="110"/>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row>
    <row r="41" spans="1:1002" ht="14.5" x14ac:dyDescent="0.35">
      <c r="A41" s="37" t="s">
        <v>263</v>
      </c>
      <c r="B41" s="5" t="s">
        <v>20</v>
      </c>
      <c r="C41" s="27">
        <f>(1/fline_min)*10^3</f>
        <v>21.276595744680851</v>
      </c>
      <c r="D41" s="5" t="s">
        <v>75</v>
      </c>
      <c r="E41" s="73"/>
      <c r="F41" s="110"/>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row>
    <row r="42" spans="1:1002" ht="14.5" x14ac:dyDescent="0.35">
      <c r="A42" s="106"/>
      <c r="B42" s="107"/>
      <c r="C42" s="107"/>
      <c r="D42" s="107"/>
      <c r="E42" s="108"/>
      <c r="F42" s="11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c r="IX42" s="13"/>
      <c r="IY42" s="13"/>
      <c r="IZ42" s="13"/>
      <c r="JA42" s="13"/>
      <c r="JB42" s="13"/>
      <c r="JC42" s="13"/>
      <c r="JD42" s="13"/>
      <c r="JE42" s="13"/>
      <c r="JF42" s="13"/>
      <c r="JG42" s="13"/>
      <c r="JH42" s="13"/>
      <c r="JI42" s="13"/>
      <c r="JJ42" s="13"/>
      <c r="JK42" s="13"/>
      <c r="JL42" s="13"/>
      <c r="JM42" s="13"/>
      <c r="JN42" s="13"/>
      <c r="JO42" s="13"/>
      <c r="JP42" s="13"/>
      <c r="JQ42" s="13"/>
      <c r="JR42" s="13"/>
      <c r="JS42" s="13"/>
      <c r="JT42" s="13"/>
      <c r="JU42" s="13"/>
      <c r="JV42" s="13"/>
      <c r="JW42" s="13"/>
      <c r="JX42" s="13"/>
      <c r="JY42" s="13"/>
      <c r="JZ42" s="13"/>
      <c r="KA42" s="13"/>
      <c r="KB42" s="13"/>
      <c r="KC42" s="13"/>
      <c r="KD42" s="13"/>
      <c r="KE42" s="13"/>
      <c r="KF42" s="13"/>
      <c r="KG42" s="13"/>
      <c r="KH42" s="13"/>
      <c r="KI42" s="13"/>
      <c r="KJ42" s="13"/>
      <c r="KK42" s="13"/>
      <c r="KL42" s="13"/>
      <c r="KM42" s="13"/>
      <c r="KN42" s="13"/>
      <c r="KO42" s="13"/>
      <c r="KP42" s="13"/>
      <c r="KQ42" s="13"/>
      <c r="KR42" s="13"/>
      <c r="KS42" s="13"/>
      <c r="KT42" s="13"/>
      <c r="KU42" s="13"/>
      <c r="KV42" s="13"/>
      <c r="KW42" s="13"/>
      <c r="KX42" s="13"/>
      <c r="KY42" s="13"/>
      <c r="KZ42" s="13"/>
      <c r="LA42" s="13"/>
      <c r="LB42" s="13"/>
      <c r="LC42" s="13"/>
      <c r="LD42" s="13"/>
      <c r="LE42" s="13"/>
      <c r="LF42" s="13"/>
      <c r="LG42" s="13"/>
      <c r="LH42" s="13"/>
      <c r="LI42" s="13"/>
      <c r="LJ42" s="13"/>
      <c r="LK42" s="13"/>
      <c r="LL42" s="13"/>
      <c r="LM42" s="13"/>
      <c r="LN42" s="13"/>
      <c r="LO42" s="13"/>
      <c r="LP42" s="13"/>
      <c r="LQ42" s="13"/>
      <c r="LR42" s="13"/>
      <c r="LS42" s="13"/>
      <c r="LT42" s="13"/>
      <c r="LU42" s="13"/>
      <c r="LV42" s="13"/>
      <c r="LW42" s="13"/>
      <c r="LX42" s="13"/>
      <c r="LY42" s="13"/>
      <c r="LZ42" s="13"/>
      <c r="MA42" s="13"/>
      <c r="MB42" s="13"/>
      <c r="MC42" s="13"/>
      <c r="MD42" s="13"/>
      <c r="ME42" s="13"/>
      <c r="MF42" s="13"/>
      <c r="MG42" s="13"/>
      <c r="MH42" s="13"/>
      <c r="MI42" s="13"/>
      <c r="MJ42" s="13"/>
      <c r="MK42" s="13"/>
      <c r="ML42" s="13"/>
      <c r="MM42" s="13"/>
      <c r="MN42" s="13"/>
      <c r="MO42" s="13"/>
      <c r="MP42" s="13"/>
      <c r="MQ42" s="13"/>
      <c r="MR42" s="13"/>
      <c r="MS42" s="13"/>
      <c r="MT42" s="13"/>
      <c r="MU42" s="13"/>
      <c r="MV42" s="13"/>
      <c r="MW42" s="13"/>
      <c r="MX42" s="13"/>
      <c r="MY42" s="13"/>
      <c r="MZ42" s="13"/>
      <c r="NA42" s="13"/>
      <c r="NB42" s="13"/>
      <c r="NC42" s="13"/>
      <c r="ND42" s="13"/>
      <c r="NE42" s="13"/>
      <c r="NF42" s="13"/>
      <c r="NG42" s="13"/>
      <c r="NH42" s="13"/>
      <c r="NI42" s="13"/>
      <c r="NJ42" s="13"/>
      <c r="NK42" s="13"/>
      <c r="NL42" s="13"/>
      <c r="NM42" s="13"/>
      <c r="NN42" s="13"/>
      <c r="NO42" s="13"/>
      <c r="NP42" s="13"/>
      <c r="NQ42" s="13"/>
      <c r="NR42" s="13"/>
      <c r="NS42" s="13"/>
      <c r="NT42" s="13"/>
      <c r="NU42" s="13"/>
      <c r="NV42" s="13"/>
      <c r="NW42" s="13"/>
      <c r="NX42" s="13"/>
      <c r="NY42" s="13"/>
      <c r="NZ42" s="13"/>
      <c r="OA42" s="13"/>
      <c r="OB42" s="13"/>
      <c r="OC42" s="13"/>
      <c r="OD42" s="13"/>
      <c r="OE42" s="13"/>
      <c r="OF42" s="13"/>
      <c r="OG42" s="13"/>
      <c r="OH42" s="13"/>
      <c r="OI42" s="13"/>
      <c r="OJ42" s="13"/>
      <c r="OK42" s="13"/>
      <c r="OL42" s="13"/>
      <c r="OM42" s="13"/>
      <c r="ON42" s="13"/>
      <c r="OO42" s="13"/>
      <c r="OP42" s="13"/>
      <c r="OQ42" s="13"/>
      <c r="OR42" s="13"/>
      <c r="OS42" s="13"/>
      <c r="OT42" s="13"/>
      <c r="OU42" s="13"/>
      <c r="OV42" s="13"/>
      <c r="OW42" s="13"/>
      <c r="OX42" s="13"/>
      <c r="OY42" s="13"/>
      <c r="OZ42" s="13"/>
      <c r="PA42" s="13"/>
      <c r="PB42" s="13"/>
      <c r="PC42" s="13"/>
      <c r="PD42" s="13"/>
      <c r="PE42" s="13"/>
      <c r="PF42" s="13"/>
      <c r="PG42" s="13"/>
      <c r="PH42" s="13"/>
      <c r="PI42" s="13"/>
      <c r="PJ42" s="13"/>
      <c r="PK42" s="13"/>
      <c r="PL42" s="13"/>
      <c r="PM42" s="13"/>
      <c r="PN42" s="13"/>
      <c r="PO42" s="13"/>
      <c r="PP42" s="13"/>
      <c r="PQ42" s="13"/>
      <c r="PR42" s="13"/>
      <c r="PS42" s="13"/>
      <c r="PT42" s="13"/>
      <c r="PU42" s="13"/>
      <c r="PV42" s="13"/>
      <c r="PW42" s="13"/>
      <c r="PX42" s="13"/>
      <c r="PY42" s="13"/>
      <c r="PZ42" s="13"/>
      <c r="QA42" s="13"/>
      <c r="QB42" s="13"/>
      <c r="QC42" s="13"/>
      <c r="QD42" s="13"/>
      <c r="QE42" s="13"/>
      <c r="QF42" s="13"/>
      <c r="QG42" s="13"/>
      <c r="QH42" s="13"/>
      <c r="QI42" s="13"/>
      <c r="QJ42" s="13"/>
      <c r="QK42" s="13"/>
      <c r="QL42" s="13"/>
      <c r="QM42" s="13"/>
      <c r="QN42" s="13"/>
      <c r="QO42" s="13"/>
      <c r="QP42" s="13"/>
      <c r="QQ42" s="13"/>
      <c r="QR42" s="13"/>
      <c r="QS42" s="13"/>
      <c r="QT42" s="13"/>
      <c r="QU42" s="13"/>
      <c r="QV42" s="13"/>
      <c r="QW42" s="13"/>
      <c r="QX42" s="13"/>
      <c r="QY42" s="13"/>
      <c r="QZ42" s="13"/>
      <c r="RA42" s="13"/>
      <c r="RB42" s="13"/>
      <c r="RC42" s="13"/>
      <c r="RD42" s="13"/>
      <c r="RE42" s="13"/>
      <c r="RF42" s="13"/>
      <c r="RG42" s="13"/>
      <c r="RH42" s="13"/>
      <c r="RI42" s="13"/>
      <c r="RJ42" s="13"/>
      <c r="RK42" s="13"/>
      <c r="RL42" s="13"/>
      <c r="RM42" s="13"/>
      <c r="RN42" s="13"/>
      <c r="RO42" s="13"/>
      <c r="RP42" s="13"/>
      <c r="RQ42" s="13"/>
      <c r="RR42" s="13"/>
      <c r="RS42" s="13"/>
      <c r="RT42" s="13"/>
      <c r="RU42" s="13"/>
      <c r="RV42" s="13"/>
      <c r="RW42" s="13"/>
      <c r="RX42" s="13"/>
      <c r="RY42" s="13"/>
      <c r="RZ42" s="13"/>
      <c r="SA42" s="13"/>
      <c r="SB42" s="13"/>
      <c r="SC42" s="13"/>
      <c r="SD42" s="13"/>
      <c r="SE42" s="13"/>
      <c r="SF42" s="13"/>
      <c r="SG42" s="13"/>
      <c r="SH42" s="13"/>
      <c r="SI42" s="13"/>
      <c r="SJ42" s="13"/>
      <c r="SK42" s="13"/>
      <c r="SL42" s="13"/>
      <c r="SM42" s="13"/>
      <c r="SN42" s="13"/>
      <c r="SO42" s="13"/>
      <c r="SP42" s="13"/>
      <c r="SQ42" s="13"/>
      <c r="SR42" s="13"/>
      <c r="SS42" s="13"/>
      <c r="ST42" s="13"/>
      <c r="SU42" s="13"/>
      <c r="SV42" s="13"/>
      <c r="SW42" s="13"/>
      <c r="SX42" s="13"/>
      <c r="SY42" s="13"/>
      <c r="SZ42" s="13"/>
      <c r="TA42" s="13"/>
      <c r="TB42" s="13"/>
      <c r="TC42" s="13"/>
      <c r="TD42" s="13"/>
      <c r="TE42" s="13"/>
      <c r="TF42" s="13"/>
      <c r="TG42" s="13"/>
      <c r="TH42" s="13"/>
      <c r="TI42" s="13"/>
      <c r="TJ42" s="13"/>
      <c r="TK42" s="13"/>
      <c r="TL42" s="13"/>
      <c r="TM42" s="13"/>
      <c r="TN42" s="13"/>
      <c r="TO42" s="13"/>
      <c r="TP42" s="13"/>
      <c r="TQ42" s="13"/>
      <c r="TR42" s="13"/>
      <c r="TS42" s="13"/>
      <c r="TT42" s="13"/>
      <c r="TU42" s="13"/>
      <c r="TV42" s="13"/>
      <c r="TW42" s="13"/>
      <c r="TX42" s="13"/>
      <c r="TY42" s="13"/>
      <c r="TZ42" s="13"/>
      <c r="UA42" s="13"/>
      <c r="UB42" s="13"/>
      <c r="UC42" s="13"/>
      <c r="UD42" s="13"/>
      <c r="UE42" s="13"/>
      <c r="UF42" s="13"/>
      <c r="UG42" s="13"/>
      <c r="UH42" s="13"/>
      <c r="UI42" s="13"/>
      <c r="UJ42" s="13"/>
      <c r="UK42" s="13"/>
      <c r="UL42" s="13"/>
      <c r="UM42" s="13"/>
      <c r="UN42" s="13"/>
      <c r="UO42" s="13"/>
      <c r="UP42" s="13"/>
      <c r="UQ42" s="13"/>
      <c r="UR42" s="13"/>
      <c r="US42" s="13"/>
      <c r="UT42" s="13"/>
      <c r="UU42" s="13"/>
      <c r="UV42" s="13"/>
      <c r="UW42" s="13"/>
      <c r="UX42" s="13"/>
      <c r="UY42" s="13"/>
      <c r="UZ42" s="13"/>
      <c r="VA42" s="13"/>
      <c r="VB42" s="13"/>
      <c r="VC42" s="13"/>
      <c r="VD42" s="13"/>
      <c r="VE42" s="13"/>
      <c r="VF42" s="13"/>
      <c r="VG42" s="13"/>
      <c r="VH42" s="13"/>
      <c r="VI42" s="13"/>
      <c r="VJ42" s="13"/>
      <c r="VK42" s="13"/>
      <c r="VL42" s="13"/>
      <c r="VM42" s="13"/>
      <c r="VN42" s="13"/>
      <c r="VO42" s="13"/>
      <c r="VP42" s="13"/>
      <c r="VQ42" s="13"/>
      <c r="VR42" s="13"/>
      <c r="VS42" s="13"/>
      <c r="VT42" s="13"/>
      <c r="VU42" s="13"/>
      <c r="VV42" s="13"/>
      <c r="VW42" s="13"/>
      <c r="VX42" s="13"/>
      <c r="VY42" s="13"/>
      <c r="VZ42" s="13"/>
      <c r="WA42" s="13"/>
      <c r="WB42" s="13"/>
      <c r="WC42" s="13"/>
      <c r="WD42" s="13"/>
      <c r="WE42" s="13"/>
      <c r="WF42" s="13"/>
      <c r="WG42" s="13"/>
      <c r="WH42" s="13"/>
      <c r="WI42" s="13"/>
      <c r="WJ42" s="13"/>
      <c r="WK42" s="13"/>
      <c r="WL42" s="13"/>
      <c r="WM42" s="13"/>
      <c r="WN42" s="13"/>
      <c r="WO42" s="13"/>
      <c r="WP42" s="13"/>
      <c r="WQ42" s="13"/>
      <c r="WR42" s="13"/>
      <c r="WS42" s="13"/>
      <c r="WT42" s="13"/>
      <c r="WU42" s="13"/>
      <c r="WV42" s="13"/>
      <c r="WW42" s="13"/>
      <c r="WX42" s="13"/>
      <c r="WY42" s="13"/>
      <c r="WZ42" s="13"/>
      <c r="XA42" s="13"/>
      <c r="XB42" s="13"/>
      <c r="XC42" s="13"/>
      <c r="XD42" s="13"/>
      <c r="XE42" s="13"/>
      <c r="XF42" s="13"/>
      <c r="XG42" s="13"/>
      <c r="XH42" s="13"/>
      <c r="XI42" s="13"/>
      <c r="XJ42" s="13"/>
      <c r="XK42" s="13"/>
      <c r="XL42" s="13"/>
      <c r="XM42" s="13"/>
      <c r="XN42" s="13"/>
      <c r="XO42" s="13"/>
      <c r="XP42" s="13"/>
      <c r="XQ42" s="13"/>
      <c r="XR42" s="13"/>
      <c r="XS42" s="13"/>
      <c r="XT42" s="13"/>
      <c r="XU42" s="13"/>
      <c r="XV42" s="13"/>
      <c r="XW42" s="13"/>
      <c r="XX42" s="13"/>
      <c r="XY42" s="13"/>
      <c r="XZ42" s="13"/>
      <c r="YA42" s="13"/>
      <c r="YB42" s="13"/>
      <c r="YC42" s="13"/>
      <c r="YD42" s="13"/>
      <c r="YE42" s="13"/>
      <c r="YF42" s="13"/>
      <c r="YG42" s="13"/>
      <c r="YH42" s="13"/>
      <c r="YI42" s="13"/>
      <c r="YJ42" s="13"/>
      <c r="YK42" s="13"/>
      <c r="YL42" s="13"/>
      <c r="YM42" s="13"/>
      <c r="YN42" s="13"/>
      <c r="YO42" s="13"/>
      <c r="YP42" s="13"/>
      <c r="YQ42" s="13"/>
      <c r="YR42" s="13"/>
      <c r="YS42" s="13"/>
      <c r="YT42" s="13"/>
      <c r="YU42" s="13"/>
      <c r="YV42" s="13"/>
      <c r="YW42" s="13"/>
      <c r="YX42" s="13"/>
      <c r="YY42" s="13"/>
      <c r="YZ42" s="13"/>
      <c r="ZA42" s="13"/>
      <c r="ZB42" s="13"/>
      <c r="ZC42" s="13"/>
      <c r="ZD42" s="13"/>
      <c r="ZE42" s="13"/>
      <c r="ZF42" s="13"/>
      <c r="ZG42" s="13"/>
      <c r="ZH42" s="13"/>
      <c r="ZI42" s="13"/>
      <c r="ZJ42" s="13"/>
      <c r="ZK42" s="13"/>
      <c r="ZL42" s="13"/>
      <c r="ZM42" s="13"/>
      <c r="ZN42" s="13"/>
      <c r="ZO42" s="13"/>
      <c r="ZP42" s="13"/>
      <c r="ZQ42" s="13"/>
      <c r="ZR42" s="13"/>
      <c r="ZS42" s="13"/>
      <c r="ZT42" s="13"/>
      <c r="ZU42" s="13"/>
      <c r="ZV42" s="13"/>
      <c r="ZW42" s="13"/>
      <c r="ZX42" s="13"/>
      <c r="ZY42" s="13"/>
      <c r="ZZ42" s="13"/>
      <c r="AAA42" s="13"/>
      <c r="AAB42" s="13"/>
      <c r="AAC42" s="13"/>
      <c r="AAD42" s="13"/>
      <c r="AAE42" s="13"/>
      <c r="AAF42" s="13"/>
      <c r="AAG42" s="13"/>
      <c r="AAH42" s="13"/>
      <c r="AAI42" s="13"/>
      <c r="AAJ42" s="13"/>
      <c r="AAK42" s="13"/>
      <c r="AAL42" s="13"/>
      <c r="AAM42" s="13"/>
      <c r="AAN42" s="13"/>
      <c r="AAO42" s="13"/>
      <c r="AAP42" s="13"/>
      <c r="AAQ42" s="13"/>
      <c r="AAR42" s="13"/>
      <c r="AAS42" s="13"/>
      <c r="AAT42" s="13"/>
      <c r="AAU42" s="13"/>
      <c r="AAV42" s="13"/>
      <c r="AAW42" s="13"/>
      <c r="AAX42" s="13"/>
      <c r="AAY42" s="13"/>
      <c r="AAZ42" s="13"/>
      <c r="ABA42" s="13"/>
      <c r="ABB42" s="13"/>
      <c r="ABC42" s="13"/>
      <c r="ABD42" s="13"/>
      <c r="ABE42" s="13"/>
      <c r="ABF42" s="13"/>
      <c r="ABG42" s="13"/>
      <c r="ABH42" s="13"/>
      <c r="ABI42" s="13"/>
      <c r="ABJ42" s="13"/>
      <c r="ABK42" s="13"/>
      <c r="ABL42" s="13"/>
      <c r="ABM42" s="13"/>
      <c r="ABN42" s="13"/>
      <c r="ABO42" s="13"/>
      <c r="ABP42" s="13"/>
      <c r="ABQ42" s="13"/>
      <c r="ABR42" s="13"/>
      <c r="ABS42" s="13"/>
      <c r="ABT42" s="13"/>
      <c r="ABU42" s="13"/>
      <c r="ABV42" s="13"/>
      <c r="ABW42" s="13"/>
      <c r="ABX42" s="13"/>
      <c r="ABY42" s="13"/>
      <c r="ABZ42" s="13"/>
      <c r="ACA42" s="13"/>
      <c r="ACB42" s="13"/>
      <c r="ACC42" s="13"/>
      <c r="ACD42" s="13"/>
      <c r="ACE42" s="13"/>
      <c r="ACF42" s="13"/>
      <c r="ACG42" s="13"/>
      <c r="ACH42" s="13"/>
      <c r="ACI42" s="13"/>
      <c r="ACJ42" s="13"/>
      <c r="ACK42" s="13"/>
      <c r="ACL42" s="13"/>
      <c r="ACM42" s="13"/>
      <c r="ACN42" s="13"/>
      <c r="ACO42" s="13"/>
      <c r="ACP42" s="13"/>
      <c r="ACQ42" s="13"/>
      <c r="ACR42" s="13"/>
      <c r="ACS42" s="13"/>
      <c r="ACT42" s="13"/>
      <c r="ACU42" s="13"/>
      <c r="ACV42" s="13"/>
      <c r="ACW42" s="13"/>
      <c r="ACX42" s="13"/>
      <c r="ACY42" s="13"/>
      <c r="ACZ42" s="13"/>
      <c r="ADA42" s="13"/>
      <c r="ADB42" s="13"/>
      <c r="ADC42" s="13"/>
      <c r="ADD42" s="13"/>
      <c r="ADE42" s="13"/>
      <c r="ADF42" s="13"/>
      <c r="ADG42" s="13"/>
      <c r="ADH42" s="13"/>
      <c r="ADI42" s="13"/>
      <c r="ADJ42" s="13"/>
      <c r="ADK42" s="13"/>
      <c r="ADL42" s="13"/>
      <c r="ADM42" s="13"/>
      <c r="ADN42" s="13"/>
      <c r="ADO42" s="13"/>
      <c r="ADP42" s="13"/>
      <c r="ADQ42" s="13"/>
      <c r="ADR42" s="13"/>
      <c r="ADS42" s="13"/>
      <c r="ADT42" s="13"/>
      <c r="ADU42" s="13"/>
      <c r="ADV42" s="13"/>
      <c r="ADW42" s="13"/>
      <c r="ADX42" s="13"/>
      <c r="ADY42" s="13"/>
      <c r="ADZ42" s="13"/>
      <c r="AEA42" s="13"/>
      <c r="AEB42" s="13"/>
      <c r="AEC42" s="13"/>
      <c r="AED42" s="13"/>
      <c r="AEE42" s="13"/>
      <c r="AEF42" s="13"/>
      <c r="AEG42" s="13"/>
      <c r="AEH42" s="13"/>
      <c r="AEI42" s="13"/>
      <c r="AEJ42" s="13"/>
      <c r="AEK42" s="13"/>
      <c r="AEL42" s="13"/>
      <c r="AEM42" s="13"/>
      <c r="AEN42" s="13"/>
      <c r="AEO42" s="13"/>
      <c r="AEP42" s="13"/>
      <c r="AEQ42" s="13"/>
      <c r="AER42" s="13"/>
      <c r="AES42" s="13"/>
      <c r="AET42" s="13"/>
      <c r="AEU42" s="13"/>
      <c r="AEV42" s="13"/>
      <c r="AEW42" s="13"/>
      <c r="AEX42" s="13"/>
      <c r="AEY42" s="13"/>
      <c r="AEZ42" s="13"/>
      <c r="AFA42" s="13"/>
      <c r="AFB42" s="13"/>
      <c r="AFC42" s="13"/>
      <c r="AFD42" s="13"/>
      <c r="AFE42" s="13"/>
      <c r="AFF42" s="13"/>
      <c r="AFG42" s="13"/>
      <c r="AFH42" s="13"/>
      <c r="AFI42" s="13"/>
      <c r="AFJ42" s="13"/>
      <c r="AFK42" s="13"/>
      <c r="AFL42" s="13"/>
      <c r="AFM42" s="13"/>
      <c r="AFN42" s="13"/>
      <c r="AFO42" s="13"/>
      <c r="AFP42" s="13"/>
      <c r="AFQ42" s="13"/>
      <c r="AFR42" s="13"/>
      <c r="AFS42" s="13"/>
      <c r="AFT42" s="13"/>
      <c r="AFU42" s="13"/>
      <c r="AFV42" s="13"/>
      <c r="AFW42" s="13"/>
      <c r="AFX42" s="13"/>
      <c r="AFY42" s="13"/>
      <c r="AFZ42" s="13"/>
      <c r="AGA42" s="13"/>
      <c r="AGB42" s="13"/>
      <c r="AGC42" s="13"/>
      <c r="AGD42" s="13"/>
      <c r="AGE42" s="13"/>
      <c r="AGF42" s="13"/>
      <c r="AGG42" s="13"/>
      <c r="AGH42" s="13"/>
      <c r="AGI42" s="13"/>
      <c r="AGJ42" s="13"/>
      <c r="AGK42" s="13"/>
      <c r="AGL42" s="13"/>
      <c r="AGM42" s="13"/>
      <c r="AGN42" s="13"/>
      <c r="AGO42" s="13"/>
      <c r="AGP42" s="13"/>
      <c r="AGQ42" s="13"/>
      <c r="AGR42" s="13"/>
      <c r="AGS42" s="13"/>
      <c r="AGT42" s="13"/>
      <c r="AGU42" s="13"/>
      <c r="AGV42" s="13"/>
      <c r="AGW42" s="13"/>
      <c r="AGX42" s="13"/>
      <c r="AGY42" s="13"/>
      <c r="AGZ42" s="13"/>
      <c r="AHA42" s="13"/>
      <c r="AHB42" s="13"/>
      <c r="AHC42" s="13"/>
      <c r="AHD42" s="13"/>
      <c r="AHE42" s="13"/>
      <c r="AHF42" s="13"/>
      <c r="AHG42" s="13"/>
      <c r="AHH42" s="13"/>
      <c r="AHI42" s="13"/>
      <c r="AHJ42" s="13"/>
      <c r="AHK42" s="13"/>
      <c r="AHL42" s="13"/>
      <c r="AHM42" s="13"/>
      <c r="AHN42" s="13"/>
      <c r="AHO42" s="13"/>
      <c r="AHP42" s="13"/>
      <c r="AHQ42" s="13"/>
      <c r="AHR42" s="13"/>
      <c r="AHS42" s="13"/>
      <c r="AHT42" s="13"/>
      <c r="AHU42" s="13"/>
      <c r="AHV42" s="13"/>
      <c r="AHW42" s="13"/>
      <c r="AHX42" s="13"/>
      <c r="AHY42" s="13"/>
      <c r="AHZ42" s="13"/>
      <c r="AIA42" s="13"/>
      <c r="AIB42" s="13"/>
      <c r="AIC42" s="13"/>
      <c r="AID42" s="13"/>
      <c r="AIE42" s="13"/>
      <c r="AIF42" s="13"/>
      <c r="AIG42" s="13"/>
      <c r="AIH42" s="13"/>
      <c r="AII42" s="13"/>
      <c r="AIJ42" s="13"/>
      <c r="AIK42" s="13"/>
      <c r="AIL42" s="13"/>
      <c r="AIM42" s="13"/>
      <c r="AIN42" s="13"/>
      <c r="AIO42" s="13"/>
      <c r="AIP42" s="13"/>
      <c r="AIQ42" s="13"/>
      <c r="AIR42" s="13"/>
      <c r="AIS42" s="13"/>
      <c r="AIT42" s="13"/>
      <c r="AIU42" s="13"/>
      <c r="AIV42" s="13"/>
      <c r="AIW42" s="13"/>
      <c r="AIX42" s="13"/>
      <c r="AIY42" s="13"/>
      <c r="AIZ42" s="13"/>
      <c r="AJA42" s="13"/>
      <c r="AJB42" s="13"/>
      <c r="AJC42" s="13"/>
      <c r="AJD42" s="13"/>
      <c r="AJE42" s="13"/>
      <c r="AJF42" s="13"/>
      <c r="AJG42" s="13"/>
      <c r="AJH42" s="13"/>
      <c r="AJI42" s="13"/>
      <c r="AJJ42" s="13"/>
      <c r="AJK42" s="13"/>
      <c r="AJL42" s="13"/>
      <c r="AJM42" s="13"/>
      <c r="AJN42" s="13"/>
      <c r="AJO42" s="13"/>
      <c r="AJP42" s="13"/>
      <c r="AJQ42" s="13"/>
      <c r="AJR42" s="13"/>
      <c r="AJS42" s="13"/>
      <c r="AJT42" s="13"/>
      <c r="AJU42" s="13"/>
      <c r="AJV42" s="13"/>
      <c r="AJW42" s="13"/>
      <c r="AJX42" s="13"/>
      <c r="AJY42" s="13"/>
      <c r="AJZ42" s="13"/>
      <c r="AKA42" s="13"/>
      <c r="AKB42" s="13"/>
      <c r="AKC42" s="13"/>
      <c r="AKD42" s="13"/>
      <c r="AKE42" s="13"/>
      <c r="AKF42" s="13"/>
      <c r="AKG42" s="13"/>
      <c r="AKH42" s="13"/>
      <c r="AKI42" s="13"/>
      <c r="AKJ42" s="13"/>
      <c r="AKK42" s="13"/>
      <c r="AKL42" s="13"/>
      <c r="AKM42" s="13"/>
      <c r="AKN42" s="13"/>
      <c r="AKO42" s="13"/>
      <c r="AKP42" s="13"/>
      <c r="AKQ42" s="13"/>
      <c r="AKR42" s="13"/>
      <c r="AKS42" s="13"/>
      <c r="AKT42" s="13"/>
      <c r="AKU42" s="13"/>
      <c r="AKV42" s="13"/>
      <c r="AKW42" s="13"/>
      <c r="AKX42" s="13"/>
      <c r="AKY42" s="13"/>
      <c r="AKZ42" s="13"/>
      <c r="ALA42" s="13"/>
      <c r="ALB42" s="13"/>
      <c r="ALC42" s="13"/>
      <c r="ALD42" s="13"/>
      <c r="ALE42" s="13"/>
      <c r="ALF42" s="13"/>
      <c r="ALG42" s="13"/>
      <c r="ALH42" s="13"/>
      <c r="ALI42" s="13"/>
      <c r="ALJ42" s="13"/>
      <c r="ALK42" s="13"/>
      <c r="ALL42" s="13"/>
      <c r="ALM42" s="13"/>
      <c r="ALN42" s="13"/>
    </row>
    <row r="43" spans="1:1002" s="12" customFormat="1" ht="14.5" x14ac:dyDescent="0.35">
      <c r="A43" s="114" t="s">
        <v>21</v>
      </c>
      <c r="B43" s="115"/>
      <c r="C43" s="115"/>
      <c r="D43" s="115"/>
      <c r="E43" s="116"/>
      <c r="F43" s="11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row>
    <row r="44" spans="1:1002" ht="14.5" x14ac:dyDescent="0.35">
      <c r="A44" s="36"/>
      <c r="B44" s="5"/>
      <c r="C44" s="27"/>
      <c r="D44" s="5"/>
      <c r="E44" s="73"/>
      <c r="F44" s="11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row>
    <row r="45" spans="1:1002" s="12" customFormat="1" ht="14.5" x14ac:dyDescent="0.35">
      <c r="A45" s="117" t="s">
        <v>22</v>
      </c>
      <c r="B45" s="118"/>
      <c r="C45" s="118"/>
      <c r="D45" s="118"/>
      <c r="E45" s="119"/>
      <c r="F45" s="11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c r="AKM45" s="6"/>
      <c r="AKN45" s="6"/>
      <c r="AKO45" s="6"/>
      <c r="AKP45" s="6"/>
      <c r="AKQ45" s="6"/>
      <c r="AKR45" s="6"/>
      <c r="AKS45" s="6"/>
      <c r="AKT45" s="6"/>
      <c r="AKU45" s="6"/>
      <c r="AKV45" s="6"/>
      <c r="AKW45" s="6"/>
      <c r="AKX45" s="6"/>
      <c r="AKY45" s="6"/>
      <c r="AKZ45" s="6"/>
      <c r="ALA45" s="6"/>
      <c r="ALB45" s="6"/>
      <c r="ALC45" s="6"/>
      <c r="ALD45" s="6"/>
      <c r="ALE45" s="6"/>
      <c r="ALF45" s="6"/>
      <c r="ALG45" s="6"/>
      <c r="ALH45" s="6"/>
      <c r="ALI45" s="6"/>
      <c r="ALJ45" s="6"/>
      <c r="ALK45" s="6"/>
      <c r="ALL45" s="6"/>
      <c r="ALM45" s="6"/>
      <c r="ALN45" s="6"/>
    </row>
    <row r="46" spans="1:1002" s="12" customFormat="1" ht="14.5" x14ac:dyDescent="0.35">
      <c r="A46" s="39" t="s">
        <v>354</v>
      </c>
      <c r="B46" s="4" t="s">
        <v>172</v>
      </c>
      <c r="C46" s="49">
        <v>140</v>
      </c>
      <c r="D46" s="4" t="s">
        <v>83</v>
      </c>
      <c r="E46" s="74" t="s">
        <v>257</v>
      </c>
      <c r="F46" s="11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c r="AKG46" s="6"/>
      <c r="AKH46" s="6"/>
      <c r="AKI46" s="6"/>
      <c r="AKJ46" s="6"/>
      <c r="AKK46" s="6"/>
      <c r="AKL46" s="6"/>
      <c r="AKM46" s="6"/>
      <c r="AKN46" s="6"/>
      <c r="AKO46" s="6"/>
      <c r="AKP46" s="6"/>
      <c r="AKQ46" s="6"/>
      <c r="AKR46" s="6"/>
      <c r="AKS46" s="6"/>
      <c r="AKT46" s="6"/>
      <c r="AKU46" s="6"/>
      <c r="AKV46" s="6"/>
      <c r="AKW46" s="6"/>
      <c r="AKX46" s="6"/>
      <c r="AKY46" s="6"/>
      <c r="AKZ46" s="6"/>
      <c r="ALA46" s="6"/>
      <c r="ALB46" s="6"/>
      <c r="ALC46" s="6"/>
      <c r="ALD46" s="6"/>
      <c r="ALE46" s="6"/>
      <c r="ALF46" s="6"/>
      <c r="ALG46" s="6"/>
      <c r="ALH46" s="6"/>
      <c r="ALI46" s="6"/>
      <c r="ALJ46" s="6"/>
      <c r="ALK46" s="6"/>
      <c r="ALL46" s="6"/>
      <c r="ALM46" s="6"/>
      <c r="ALN46" s="6"/>
    </row>
    <row r="47" spans="1:1002" s="12" customFormat="1" ht="14.5" x14ac:dyDescent="0.35">
      <c r="A47" s="39" t="s">
        <v>355</v>
      </c>
      <c r="B47" s="4" t="s">
        <v>108</v>
      </c>
      <c r="C47" s="82">
        <v>30</v>
      </c>
      <c r="D47" s="4" t="s">
        <v>83</v>
      </c>
      <c r="E47" s="74"/>
      <c r="F47" s="11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c r="AKP47" s="6"/>
      <c r="AKQ47" s="6"/>
      <c r="AKR47" s="6"/>
      <c r="AKS47" s="6"/>
      <c r="AKT47" s="6"/>
      <c r="AKU47" s="6"/>
      <c r="AKV47" s="6"/>
      <c r="AKW47" s="6"/>
      <c r="AKX47" s="6"/>
      <c r="AKY47" s="6"/>
      <c r="AKZ47" s="6"/>
      <c r="ALA47" s="6"/>
      <c r="ALB47" s="6"/>
      <c r="ALC47" s="6"/>
      <c r="ALD47" s="6"/>
      <c r="ALE47" s="6"/>
      <c r="ALF47" s="6"/>
      <c r="ALG47" s="6"/>
      <c r="ALH47" s="6"/>
      <c r="ALI47" s="6"/>
      <c r="ALJ47" s="6"/>
      <c r="ALK47" s="6"/>
      <c r="ALL47" s="6"/>
      <c r="ALM47" s="6"/>
      <c r="ALN47" s="6"/>
    </row>
    <row r="48" spans="1:1002" s="12" customFormat="1" ht="14.5" x14ac:dyDescent="0.35">
      <c r="A48" s="39" t="s">
        <v>417</v>
      </c>
      <c r="B48" s="4" t="s">
        <v>201</v>
      </c>
      <c r="C48" s="82">
        <f>(Fclamp/2)</f>
        <v>70</v>
      </c>
      <c r="D48" s="4" t="s">
        <v>83</v>
      </c>
      <c r="E48" s="74"/>
      <c r="F48" s="11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row>
    <row r="49" spans="1:1002" s="12" customFormat="1" ht="14.5" x14ac:dyDescent="0.35">
      <c r="A49" s="39" t="s">
        <v>416</v>
      </c>
      <c r="B49" s="4" t="s">
        <v>405</v>
      </c>
      <c r="C49" s="49">
        <v>75</v>
      </c>
      <c r="D49" s="4" t="s">
        <v>83</v>
      </c>
      <c r="E49" s="74" t="s">
        <v>415</v>
      </c>
      <c r="F49" s="11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row>
    <row r="50" spans="1:1002" s="12" customFormat="1" ht="14.5" x14ac:dyDescent="0.35">
      <c r="A50" s="39" t="s">
        <v>356</v>
      </c>
      <c r="B50" s="4" t="s">
        <v>406</v>
      </c>
      <c r="C50" s="82">
        <f>(1/(Fsw_desired*kHz))*10^6</f>
        <v>13.333333333333334</v>
      </c>
      <c r="D50" s="4" t="s">
        <v>78</v>
      </c>
      <c r="E50" s="74"/>
      <c r="F50" s="11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c r="AKP50" s="6"/>
      <c r="AKQ50" s="6"/>
      <c r="AKR50" s="6"/>
      <c r="AKS50" s="6"/>
      <c r="AKT50" s="6"/>
      <c r="AKU50" s="6"/>
      <c r="AKV50" s="6"/>
      <c r="AKW50" s="6"/>
      <c r="AKX50" s="6"/>
      <c r="AKY50" s="6"/>
      <c r="AKZ50" s="6"/>
      <c r="ALA50" s="6"/>
      <c r="ALB50" s="6"/>
      <c r="ALC50" s="6"/>
      <c r="ALD50" s="6"/>
      <c r="ALE50" s="6"/>
      <c r="ALF50" s="6"/>
      <c r="ALG50" s="6"/>
      <c r="ALH50" s="6"/>
      <c r="ALI50" s="6"/>
      <c r="ALJ50" s="6"/>
      <c r="ALK50" s="6"/>
      <c r="ALL50" s="6"/>
      <c r="ALM50" s="6"/>
      <c r="ALN50" s="6"/>
    </row>
    <row r="51" spans="1:1002" ht="14.5" x14ac:dyDescent="0.35">
      <c r="A51" s="37" t="s">
        <v>23</v>
      </c>
      <c r="B51" s="5" t="s">
        <v>191</v>
      </c>
      <c r="C51" s="27">
        <f>SQRT(2)*Vac_min</f>
        <v>127.27922061357856</v>
      </c>
      <c r="D51" s="5" t="s">
        <v>46</v>
      </c>
      <c r="E51" s="73"/>
      <c r="F51" s="11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row>
    <row r="52" spans="1:1002" ht="14.5" x14ac:dyDescent="0.35">
      <c r="A52" s="37" t="s">
        <v>24</v>
      </c>
      <c r="B52" s="5" t="s">
        <v>315</v>
      </c>
      <c r="C52" s="27">
        <f>_xlfn.CEILING.MATH(SQRT(2)*Vac_max)</f>
        <v>375</v>
      </c>
      <c r="D52" s="5" t="s">
        <v>46</v>
      </c>
      <c r="E52" s="73"/>
      <c r="F52" s="11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row>
    <row r="53" spans="1:1002" ht="14.5" x14ac:dyDescent="0.35">
      <c r="A53" s="37" t="s">
        <v>316</v>
      </c>
      <c r="B53" s="5" t="s">
        <v>407</v>
      </c>
      <c r="C53" s="49">
        <v>80</v>
      </c>
      <c r="D53" s="5" t="s">
        <v>46</v>
      </c>
      <c r="E53" s="73" t="s">
        <v>437</v>
      </c>
      <c r="F53" s="11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row>
    <row r="54" spans="1:1002" ht="14.5" x14ac:dyDescent="0.35">
      <c r="A54" s="37" t="s">
        <v>28</v>
      </c>
      <c r="B54" s="5" t="s">
        <v>80</v>
      </c>
      <c r="C54" s="28">
        <f>((2*Pin*tdischarge*10^-3)/(Vbulk_min_pk^2-Vbulk_min_pk_desired^2))*10^6</f>
        <v>109.8816011157966</v>
      </c>
      <c r="D54" s="5" t="s">
        <v>76</v>
      </c>
      <c r="E54" s="73"/>
      <c r="F54" s="11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row>
    <row r="55" spans="1:1002" ht="14.5" x14ac:dyDescent="0.35">
      <c r="A55" s="37" t="s">
        <v>340</v>
      </c>
      <c r="B55" s="5" t="s">
        <v>29</v>
      </c>
      <c r="C55" s="49">
        <v>99</v>
      </c>
      <c r="D55" s="5" t="s">
        <v>76</v>
      </c>
      <c r="E55" s="73" t="s">
        <v>321</v>
      </c>
      <c r="F55" s="11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row>
    <row r="56" spans="1:1002" ht="14.5" x14ac:dyDescent="0.35">
      <c r="A56" s="37" t="s">
        <v>317</v>
      </c>
      <c r="B56" s="5" t="s">
        <v>408</v>
      </c>
      <c r="C56" s="27">
        <f>(SQRT(2*Cbulk_actual*10^-6*(Cbulk_actual*10^-6*(Vac_min)^2-Pin*tdischarge*10^-3)))/(Cbulk_actual*10^-6)</f>
        <v>72.957737113337885</v>
      </c>
      <c r="D56" s="5" t="s">
        <v>46</v>
      </c>
      <c r="E56" s="74"/>
      <c r="F56" s="110"/>
      <c r="G56" s="14"/>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row>
    <row r="57" spans="1:1002" ht="14.5" x14ac:dyDescent="0.35">
      <c r="A57" s="37" t="s">
        <v>363</v>
      </c>
      <c r="B57" s="5" t="s">
        <v>276</v>
      </c>
      <c r="C57" s="27">
        <f>Ibulk_pk</f>
        <v>3.7207030966314019</v>
      </c>
      <c r="D57" s="5" t="s">
        <v>73</v>
      </c>
      <c r="E57" s="74"/>
      <c r="F57" s="110"/>
      <c r="G57" s="14"/>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row>
    <row r="58" spans="1:1002" ht="14.5" x14ac:dyDescent="0.35">
      <c r="A58" s="39" t="s">
        <v>357</v>
      </c>
      <c r="B58" s="4" t="s">
        <v>277</v>
      </c>
      <c r="C58" s="82">
        <f>(Vbulk_min_pk+Vbulk_min_pk_actual)/2</f>
        <v>100.11847886345822</v>
      </c>
      <c r="D58" s="5" t="s">
        <v>46</v>
      </c>
      <c r="E58" s="73"/>
      <c r="F58" s="110"/>
      <c r="G58" s="15"/>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row>
    <row r="59" spans="1:1002" ht="14.5" x14ac:dyDescent="0.35">
      <c r="A59" s="37" t="s">
        <v>358</v>
      </c>
      <c r="B59" s="5" t="s">
        <v>202</v>
      </c>
      <c r="C59" s="27">
        <f>Iload_pfc_avg</f>
        <v>0.69287865532339021</v>
      </c>
      <c r="D59" s="5" t="s">
        <v>73</v>
      </c>
      <c r="E59" s="73"/>
      <c r="F59" s="11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row>
    <row r="60" spans="1:1002" ht="14.5" x14ac:dyDescent="0.35">
      <c r="A60" s="37" t="s">
        <v>342</v>
      </c>
      <c r="B60" s="5" t="s">
        <v>438</v>
      </c>
      <c r="C60" s="27">
        <f>Ibulk_rms</f>
        <v>1.2984239842564664</v>
      </c>
      <c r="D60" s="5" t="s">
        <v>73</v>
      </c>
      <c r="E60" s="73"/>
      <c r="F60" s="11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row>
    <row r="61" spans="1:1002" ht="14.5" x14ac:dyDescent="0.35">
      <c r="A61" s="37" t="s">
        <v>341</v>
      </c>
      <c r="B61" s="5" t="s">
        <v>343</v>
      </c>
      <c r="C61" s="27">
        <f>(Vbulk_max_pk+50)</f>
        <v>425</v>
      </c>
      <c r="D61" s="5" t="s">
        <v>46</v>
      </c>
      <c r="E61" s="73"/>
      <c r="F61" s="11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row>
    <row r="62" spans="1:1002" ht="14.5" x14ac:dyDescent="0.35">
      <c r="A62" s="40" t="s">
        <v>318</v>
      </c>
      <c r="B62" s="5" t="s">
        <v>319</v>
      </c>
      <c r="C62" s="83">
        <f xml:space="preserve"> (520-Vbulk_max_pk)/(Vout_max)</f>
        <v>7.25</v>
      </c>
      <c r="D62" s="5"/>
      <c r="E62" s="73"/>
      <c r="F62" s="11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row>
    <row r="63" spans="1:1002" ht="14.5" x14ac:dyDescent="0.35">
      <c r="A63" s="37" t="s">
        <v>31</v>
      </c>
      <c r="B63" s="5" t="s">
        <v>320</v>
      </c>
      <c r="C63" s="50">
        <v>6</v>
      </c>
      <c r="D63" s="5"/>
      <c r="E63" s="73" t="s">
        <v>427</v>
      </c>
      <c r="F63" s="11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row>
    <row r="64" spans="1:1002" ht="14.5" x14ac:dyDescent="0.35">
      <c r="A64" s="37" t="s">
        <v>359</v>
      </c>
      <c r="B64" s="5" t="s">
        <v>305</v>
      </c>
      <c r="C64" s="82">
        <f>(Vbulk_max_pk/Nps)+Vout_max</f>
        <v>82.5</v>
      </c>
      <c r="D64" s="5" t="s">
        <v>46</v>
      </c>
      <c r="E64" s="73"/>
      <c r="F64" s="11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row>
    <row r="65" spans="1:1002" ht="14.5" x14ac:dyDescent="0.35">
      <c r="A65" s="37" t="s">
        <v>360</v>
      </c>
      <c r="B65" s="5" t="s">
        <v>306</v>
      </c>
      <c r="C65" s="49">
        <v>150</v>
      </c>
      <c r="D65" s="5" t="s">
        <v>46</v>
      </c>
      <c r="E65" s="73" t="s">
        <v>307</v>
      </c>
      <c r="F65" s="11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row>
    <row r="66" spans="1:1002" ht="14.5" x14ac:dyDescent="0.35">
      <c r="A66" s="39" t="s">
        <v>361</v>
      </c>
      <c r="B66" s="4" t="s">
        <v>268</v>
      </c>
      <c r="C66" s="82">
        <f>(Nps*Vout_max)/(Vbulk_min_pk_actual+(Nps*Vout_max))</f>
        <v>0.62189784040385698</v>
      </c>
      <c r="D66" s="5"/>
      <c r="E66" s="73"/>
      <c r="F66" s="11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row>
    <row r="67" spans="1:1002" ht="14.5" x14ac:dyDescent="0.35">
      <c r="A67" s="39" t="s">
        <v>35</v>
      </c>
      <c r="B67" s="4" t="s">
        <v>36</v>
      </c>
      <c r="C67" s="82">
        <f>2*Pout/(Vbulk_min_pk_actual*D*efficiency)</f>
        <v>3.1143335260020821</v>
      </c>
      <c r="D67" s="5" t="s">
        <v>73</v>
      </c>
      <c r="E67" s="73"/>
      <c r="F67" s="11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row>
    <row r="68" spans="1:1002" ht="14.5" x14ac:dyDescent="0.35">
      <c r="A68" s="37" t="s">
        <v>205</v>
      </c>
      <c r="B68" s="5" t="s">
        <v>409</v>
      </c>
      <c r="C68" s="49">
        <v>3.1</v>
      </c>
      <c r="D68" s="5" t="s">
        <v>73</v>
      </c>
      <c r="E68" s="73" t="s">
        <v>322</v>
      </c>
      <c r="F68" s="11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row>
    <row r="69" spans="1:1002" ht="14.5" x14ac:dyDescent="0.35">
      <c r="A69" s="39" t="s">
        <v>111</v>
      </c>
      <c r="B69" s="4" t="s">
        <v>113</v>
      </c>
      <c r="C69" s="16">
        <f>(Vbulk_min_pk_actual*D/(Ipri_pk_actual*(Fclamp-10)*10^3))*10^6</f>
        <v>112.06807979130815</v>
      </c>
      <c r="D69" s="5" t="s">
        <v>79</v>
      </c>
      <c r="E69" s="75"/>
      <c r="F69" s="11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row>
    <row r="70" spans="1:1002" ht="14.5" x14ac:dyDescent="0.35">
      <c r="A70" s="39" t="s">
        <v>112</v>
      </c>
      <c r="B70" s="4" t="s">
        <v>114</v>
      </c>
      <c r="C70" s="16">
        <f>(Vbulk_min_pk_actual*D/(Ipri_pk_actual*(Fmin+10)*10^3))*10^6</f>
        <v>364.22125932175146</v>
      </c>
      <c r="D70" s="5" t="s">
        <v>79</v>
      </c>
      <c r="E70" s="75"/>
      <c r="F70" s="11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row>
    <row r="71" spans="1:1002" ht="14.5" x14ac:dyDescent="0.35">
      <c r="A71" s="39" t="s">
        <v>110</v>
      </c>
      <c r="B71" s="4" t="s">
        <v>410</v>
      </c>
      <c r="C71" s="16">
        <f>(Vbulk_min_pk_actual*D/(Ipri_pk_actual*Fsw_desired*10^3))*10^6</f>
        <v>194.25133830493411</v>
      </c>
      <c r="D71" s="5" t="s">
        <v>79</v>
      </c>
      <c r="E71" s="76"/>
      <c r="F71" s="11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row>
    <row r="72" spans="1:1002" ht="14.5" x14ac:dyDescent="0.35">
      <c r="A72" s="39" t="s">
        <v>109</v>
      </c>
      <c r="B72" s="4" t="s">
        <v>411</v>
      </c>
      <c r="C72" s="49">
        <v>200</v>
      </c>
      <c r="D72" s="5" t="s">
        <v>79</v>
      </c>
      <c r="E72" s="73" t="s">
        <v>439</v>
      </c>
      <c r="F72" s="11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row>
    <row r="73" spans="1:1002" ht="14.5" x14ac:dyDescent="0.35">
      <c r="A73" s="39" t="s">
        <v>81</v>
      </c>
      <c r="B73" s="4" t="s">
        <v>82</v>
      </c>
      <c r="C73" s="49">
        <v>2</v>
      </c>
      <c r="D73" s="5" t="s">
        <v>79</v>
      </c>
      <c r="E73" s="73" t="s">
        <v>428</v>
      </c>
      <c r="F73" s="11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row>
    <row r="74" spans="1:1002" ht="14.5" x14ac:dyDescent="0.35">
      <c r="A74" s="39" t="s">
        <v>362</v>
      </c>
      <c r="B74" s="4" t="s">
        <v>300</v>
      </c>
      <c r="C74" s="82">
        <f>(Vbulk_min_pk_actual*D/(Ipri_pk_actual*Lm*10^-6))*10^-3</f>
        <v>72.844251864350298</v>
      </c>
      <c r="D74" s="5" t="s">
        <v>83</v>
      </c>
      <c r="E74" s="73"/>
      <c r="F74" s="11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row>
    <row r="75" spans="1:1002" ht="14.5" x14ac:dyDescent="0.35">
      <c r="A75" s="39" t="s">
        <v>37</v>
      </c>
      <c r="B75" s="4" t="s">
        <v>38</v>
      </c>
      <c r="C75" s="82">
        <f>Ipri_pk_max*SQRT(D/3)</f>
        <v>1.4114340516275241</v>
      </c>
      <c r="D75" s="5" t="s">
        <v>73</v>
      </c>
      <c r="E75" s="73"/>
      <c r="F75" s="11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row>
    <row r="76" spans="1:1002" ht="14.5" x14ac:dyDescent="0.35">
      <c r="A76" s="39" t="s">
        <v>203</v>
      </c>
      <c r="B76" s="4" t="s">
        <v>204</v>
      </c>
      <c r="C76" s="82">
        <f>Iout</f>
        <v>3.25</v>
      </c>
      <c r="D76" s="5" t="s">
        <v>73</v>
      </c>
      <c r="E76" s="73"/>
      <c r="F76" s="11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row>
    <row r="77" spans="1:1002" ht="14.5" x14ac:dyDescent="0.35">
      <c r="A77" s="39" t="s">
        <v>33</v>
      </c>
      <c r="B77" s="4" t="s">
        <v>39</v>
      </c>
      <c r="C77" s="82">
        <f>Ipri_pk_max*Nps</f>
        <v>18.600000000000001</v>
      </c>
      <c r="D77" s="5" t="s">
        <v>73</v>
      </c>
      <c r="E77" s="73"/>
      <c r="F77" s="11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row>
    <row r="78" spans="1:1002" ht="14.5" x14ac:dyDescent="0.35">
      <c r="A78" s="39" t="s">
        <v>32</v>
      </c>
      <c r="B78" s="4" t="s">
        <v>40</v>
      </c>
      <c r="C78" s="82">
        <f>Isec_pk*SQRT((1-D)/3)</f>
        <v>6.6032371640451633</v>
      </c>
      <c r="D78" s="5" t="s">
        <v>73</v>
      </c>
      <c r="E78" s="73"/>
      <c r="F78" s="11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row>
    <row r="79" spans="1:1002" ht="14.5" x14ac:dyDescent="0.35">
      <c r="A79" s="41"/>
      <c r="B79" s="8"/>
      <c r="C79" s="8"/>
      <c r="D79" s="8"/>
      <c r="E79" s="69"/>
      <c r="F79" s="11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c r="IW79" s="13"/>
      <c r="IX79" s="13"/>
      <c r="IY79" s="13"/>
      <c r="IZ79" s="13"/>
      <c r="JA79" s="13"/>
      <c r="JB79" s="13"/>
      <c r="JC79" s="13"/>
      <c r="JD79" s="13"/>
      <c r="JE79" s="13"/>
      <c r="JF79" s="13"/>
      <c r="JG79" s="13"/>
      <c r="JH79" s="13"/>
      <c r="JI79" s="13"/>
      <c r="JJ79" s="13"/>
      <c r="JK79" s="13"/>
      <c r="JL79" s="13"/>
      <c r="JM79" s="13"/>
      <c r="JN79" s="13"/>
      <c r="JO79" s="13"/>
      <c r="JP79" s="13"/>
      <c r="JQ79" s="13"/>
      <c r="JR79" s="13"/>
      <c r="JS79" s="13"/>
      <c r="JT79" s="13"/>
      <c r="JU79" s="13"/>
      <c r="JV79" s="13"/>
      <c r="JW79" s="13"/>
      <c r="JX79" s="13"/>
      <c r="JY79" s="13"/>
      <c r="JZ79" s="13"/>
      <c r="KA79" s="13"/>
      <c r="KB79" s="13"/>
      <c r="KC79" s="13"/>
      <c r="KD79" s="13"/>
      <c r="KE79" s="13"/>
      <c r="KF79" s="13"/>
      <c r="KG79" s="13"/>
      <c r="KH79" s="13"/>
      <c r="KI79" s="13"/>
      <c r="KJ79" s="13"/>
      <c r="KK79" s="13"/>
      <c r="KL79" s="13"/>
      <c r="KM79" s="13"/>
      <c r="KN79" s="13"/>
      <c r="KO79" s="13"/>
      <c r="KP79" s="13"/>
      <c r="KQ79" s="13"/>
      <c r="KR79" s="13"/>
      <c r="KS79" s="13"/>
      <c r="KT79" s="13"/>
      <c r="KU79" s="13"/>
      <c r="KV79" s="13"/>
      <c r="KW79" s="13"/>
      <c r="KX79" s="13"/>
      <c r="KY79" s="13"/>
      <c r="KZ79" s="13"/>
      <c r="LA79" s="13"/>
      <c r="LB79" s="13"/>
      <c r="LC79" s="13"/>
      <c r="LD79" s="13"/>
      <c r="LE79" s="13"/>
      <c r="LF79" s="13"/>
      <c r="LG79" s="13"/>
      <c r="LH79" s="13"/>
      <c r="LI79" s="13"/>
      <c r="LJ79" s="13"/>
      <c r="LK79" s="13"/>
      <c r="LL79" s="13"/>
      <c r="LM79" s="13"/>
      <c r="LN79" s="13"/>
      <c r="LO79" s="13"/>
      <c r="LP79" s="13"/>
      <c r="LQ79" s="13"/>
      <c r="LR79" s="13"/>
      <c r="LS79" s="13"/>
      <c r="LT79" s="13"/>
      <c r="LU79" s="13"/>
      <c r="LV79" s="13"/>
      <c r="LW79" s="13"/>
      <c r="LX79" s="13"/>
      <c r="LY79" s="13"/>
      <c r="LZ79" s="13"/>
      <c r="MA79" s="13"/>
      <c r="MB79" s="13"/>
      <c r="MC79" s="13"/>
      <c r="MD79" s="13"/>
      <c r="ME79" s="13"/>
      <c r="MF79" s="13"/>
      <c r="MG79" s="13"/>
      <c r="MH79" s="13"/>
      <c r="MI79" s="13"/>
      <c r="MJ79" s="13"/>
      <c r="MK79" s="13"/>
      <c r="ML79" s="13"/>
      <c r="MM79" s="13"/>
      <c r="MN79" s="13"/>
      <c r="MO79" s="13"/>
      <c r="MP79" s="13"/>
      <c r="MQ79" s="13"/>
      <c r="MR79" s="13"/>
      <c r="MS79" s="13"/>
      <c r="MT79" s="13"/>
      <c r="MU79" s="13"/>
      <c r="MV79" s="13"/>
      <c r="MW79" s="13"/>
      <c r="MX79" s="13"/>
      <c r="MY79" s="13"/>
      <c r="MZ79" s="13"/>
      <c r="NA79" s="13"/>
      <c r="NB79" s="13"/>
      <c r="NC79" s="13"/>
      <c r="ND79" s="13"/>
      <c r="NE79" s="13"/>
      <c r="NF79" s="13"/>
      <c r="NG79" s="13"/>
      <c r="NH79" s="13"/>
      <c r="NI79" s="13"/>
      <c r="NJ79" s="13"/>
      <c r="NK79" s="13"/>
      <c r="NL79" s="13"/>
      <c r="NM79" s="13"/>
      <c r="NN79" s="13"/>
      <c r="NO79" s="13"/>
      <c r="NP79" s="13"/>
      <c r="NQ79" s="13"/>
      <c r="NR79" s="13"/>
      <c r="NS79" s="13"/>
      <c r="NT79" s="13"/>
      <c r="NU79" s="13"/>
      <c r="NV79" s="13"/>
      <c r="NW79" s="13"/>
      <c r="NX79" s="13"/>
      <c r="NY79" s="13"/>
      <c r="NZ79" s="13"/>
      <c r="OA79" s="13"/>
      <c r="OB79" s="13"/>
      <c r="OC79" s="13"/>
      <c r="OD79" s="13"/>
      <c r="OE79" s="13"/>
      <c r="OF79" s="13"/>
      <c r="OG79" s="13"/>
      <c r="OH79" s="13"/>
      <c r="OI79" s="13"/>
      <c r="OJ79" s="13"/>
      <c r="OK79" s="13"/>
      <c r="OL79" s="13"/>
      <c r="OM79" s="13"/>
      <c r="ON79" s="13"/>
      <c r="OO79" s="13"/>
      <c r="OP79" s="13"/>
      <c r="OQ79" s="13"/>
      <c r="OR79" s="13"/>
      <c r="OS79" s="13"/>
      <c r="OT79" s="13"/>
      <c r="OU79" s="13"/>
      <c r="OV79" s="13"/>
      <c r="OW79" s="13"/>
      <c r="OX79" s="13"/>
      <c r="OY79" s="13"/>
      <c r="OZ79" s="13"/>
      <c r="PA79" s="13"/>
      <c r="PB79" s="13"/>
      <c r="PC79" s="13"/>
      <c r="PD79" s="13"/>
      <c r="PE79" s="13"/>
      <c r="PF79" s="13"/>
      <c r="PG79" s="13"/>
      <c r="PH79" s="13"/>
      <c r="PI79" s="13"/>
      <c r="PJ79" s="13"/>
      <c r="PK79" s="13"/>
      <c r="PL79" s="13"/>
      <c r="PM79" s="13"/>
      <c r="PN79" s="13"/>
      <c r="PO79" s="13"/>
      <c r="PP79" s="13"/>
      <c r="PQ79" s="13"/>
      <c r="PR79" s="13"/>
      <c r="PS79" s="13"/>
      <c r="PT79" s="13"/>
      <c r="PU79" s="13"/>
      <c r="PV79" s="13"/>
      <c r="PW79" s="13"/>
      <c r="PX79" s="13"/>
      <c r="PY79" s="13"/>
      <c r="PZ79" s="13"/>
      <c r="QA79" s="13"/>
      <c r="QB79" s="13"/>
      <c r="QC79" s="13"/>
      <c r="QD79" s="13"/>
      <c r="QE79" s="13"/>
      <c r="QF79" s="13"/>
      <c r="QG79" s="13"/>
      <c r="QH79" s="13"/>
      <c r="QI79" s="13"/>
      <c r="QJ79" s="13"/>
      <c r="QK79" s="13"/>
      <c r="QL79" s="13"/>
      <c r="QM79" s="13"/>
      <c r="QN79" s="13"/>
      <c r="QO79" s="13"/>
      <c r="QP79" s="13"/>
      <c r="QQ79" s="13"/>
      <c r="QR79" s="13"/>
      <c r="QS79" s="13"/>
      <c r="QT79" s="13"/>
      <c r="QU79" s="13"/>
      <c r="QV79" s="13"/>
      <c r="QW79" s="13"/>
      <c r="QX79" s="13"/>
      <c r="QY79" s="13"/>
      <c r="QZ79" s="13"/>
      <c r="RA79" s="13"/>
      <c r="RB79" s="13"/>
      <c r="RC79" s="13"/>
      <c r="RD79" s="13"/>
      <c r="RE79" s="13"/>
      <c r="RF79" s="13"/>
      <c r="RG79" s="13"/>
      <c r="RH79" s="13"/>
      <c r="RI79" s="13"/>
      <c r="RJ79" s="13"/>
      <c r="RK79" s="13"/>
      <c r="RL79" s="13"/>
      <c r="RM79" s="13"/>
      <c r="RN79" s="13"/>
      <c r="RO79" s="13"/>
      <c r="RP79" s="13"/>
      <c r="RQ79" s="13"/>
      <c r="RR79" s="13"/>
      <c r="RS79" s="13"/>
      <c r="RT79" s="13"/>
      <c r="RU79" s="13"/>
      <c r="RV79" s="13"/>
      <c r="RW79" s="13"/>
      <c r="RX79" s="13"/>
      <c r="RY79" s="13"/>
      <c r="RZ79" s="13"/>
      <c r="SA79" s="13"/>
      <c r="SB79" s="13"/>
      <c r="SC79" s="13"/>
      <c r="SD79" s="13"/>
      <c r="SE79" s="13"/>
      <c r="SF79" s="13"/>
      <c r="SG79" s="13"/>
      <c r="SH79" s="13"/>
      <c r="SI79" s="13"/>
      <c r="SJ79" s="13"/>
      <c r="SK79" s="13"/>
      <c r="SL79" s="13"/>
      <c r="SM79" s="13"/>
      <c r="SN79" s="13"/>
      <c r="SO79" s="13"/>
      <c r="SP79" s="13"/>
      <c r="SQ79" s="13"/>
      <c r="SR79" s="13"/>
      <c r="SS79" s="13"/>
      <c r="ST79" s="13"/>
      <c r="SU79" s="13"/>
      <c r="SV79" s="13"/>
      <c r="SW79" s="13"/>
      <c r="SX79" s="13"/>
      <c r="SY79" s="13"/>
      <c r="SZ79" s="13"/>
      <c r="TA79" s="13"/>
      <c r="TB79" s="13"/>
      <c r="TC79" s="13"/>
      <c r="TD79" s="13"/>
      <c r="TE79" s="13"/>
      <c r="TF79" s="13"/>
      <c r="TG79" s="13"/>
      <c r="TH79" s="13"/>
      <c r="TI79" s="13"/>
      <c r="TJ79" s="13"/>
      <c r="TK79" s="13"/>
      <c r="TL79" s="13"/>
      <c r="TM79" s="13"/>
      <c r="TN79" s="13"/>
      <c r="TO79" s="13"/>
      <c r="TP79" s="13"/>
      <c r="TQ79" s="13"/>
      <c r="TR79" s="13"/>
      <c r="TS79" s="13"/>
      <c r="TT79" s="13"/>
      <c r="TU79" s="13"/>
      <c r="TV79" s="13"/>
      <c r="TW79" s="13"/>
      <c r="TX79" s="13"/>
      <c r="TY79" s="13"/>
      <c r="TZ79" s="13"/>
      <c r="UA79" s="13"/>
      <c r="UB79" s="13"/>
      <c r="UC79" s="13"/>
      <c r="UD79" s="13"/>
      <c r="UE79" s="13"/>
      <c r="UF79" s="13"/>
      <c r="UG79" s="13"/>
      <c r="UH79" s="13"/>
      <c r="UI79" s="13"/>
      <c r="UJ79" s="13"/>
      <c r="UK79" s="13"/>
      <c r="UL79" s="13"/>
      <c r="UM79" s="13"/>
      <c r="UN79" s="13"/>
      <c r="UO79" s="13"/>
      <c r="UP79" s="13"/>
      <c r="UQ79" s="13"/>
      <c r="UR79" s="13"/>
      <c r="US79" s="13"/>
      <c r="UT79" s="13"/>
      <c r="UU79" s="13"/>
      <c r="UV79" s="13"/>
      <c r="UW79" s="13"/>
      <c r="UX79" s="13"/>
      <c r="UY79" s="13"/>
      <c r="UZ79" s="13"/>
      <c r="VA79" s="13"/>
      <c r="VB79" s="13"/>
      <c r="VC79" s="13"/>
      <c r="VD79" s="13"/>
      <c r="VE79" s="13"/>
      <c r="VF79" s="13"/>
      <c r="VG79" s="13"/>
      <c r="VH79" s="13"/>
      <c r="VI79" s="13"/>
      <c r="VJ79" s="13"/>
      <c r="VK79" s="13"/>
      <c r="VL79" s="13"/>
      <c r="VM79" s="13"/>
      <c r="VN79" s="13"/>
      <c r="VO79" s="13"/>
      <c r="VP79" s="13"/>
      <c r="VQ79" s="13"/>
      <c r="VR79" s="13"/>
      <c r="VS79" s="13"/>
      <c r="VT79" s="13"/>
      <c r="VU79" s="13"/>
      <c r="VV79" s="13"/>
      <c r="VW79" s="13"/>
      <c r="VX79" s="13"/>
      <c r="VY79" s="13"/>
      <c r="VZ79" s="13"/>
      <c r="WA79" s="13"/>
      <c r="WB79" s="13"/>
      <c r="WC79" s="13"/>
      <c r="WD79" s="13"/>
      <c r="WE79" s="13"/>
      <c r="WF79" s="13"/>
      <c r="WG79" s="13"/>
      <c r="WH79" s="13"/>
      <c r="WI79" s="13"/>
      <c r="WJ79" s="13"/>
      <c r="WK79" s="13"/>
      <c r="WL79" s="13"/>
      <c r="WM79" s="13"/>
      <c r="WN79" s="13"/>
      <c r="WO79" s="13"/>
      <c r="WP79" s="13"/>
      <c r="WQ79" s="13"/>
      <c r="WR79" s="13"/>
      <c r="WS79" s="13"/>
      <c r="WT79" s="13"/>
      <c r="WU79" s="13"/>
      <c r="WV79" s="13"/>
      <c r="WW79" s="13"/>
      <c r="WX79" s="13"/>
      <c r="WY79" s="13"/>
      <c r="WZ79" s="13"/>
      <c r="XA79" s="13"/>
      <c r="XB79" s="13"/>
      <c r="XC79" s="13"/>
      <c r="XD79" s="13"/>
      <c r="XE79" s="13"/>
      <c r="XF79" s="13"/>
      <c r="XG79" s="13"/>
      <c r="XH79" s="13"/>
      <c r="XI79" s="13"/>
      <c r="XJ79" s="13"/>
      <c r="XK79" s="13"/>
      <c r="XL79" s="13"/>
      <c r="XM79" s="13"/>
      <c r="XN79" s="13"/>
      <c r="XO79" s="13"/>
      <c r="XP79" s="13"/>
      <c r="XQ79" s="13"/>
      <c r="XR79" s="13"/>
      <c r="XS79" s="13"/>
      <c r="XT79" s="13"/>
      <c r="XU79" s="13"/>
      <c r="XV79" s="13"/>
      <c r="XW79" s="13"/>
      <c r="XX79" s="13"/>
      <c r="XY79" s="13"/>
      <c r="XZ79" s="13"/>
      <c r="YA79" s="13"/>
      <c r="YB79" s="13"/>
      <c r="YC79" s="13"/>
      <c r="YD79" s="13"/>
      <c r="YE79" s="13"/>
      <c r="YF79" s="13"/>
      <c r="YG79" s="13"/>
      <c r="YH79" s="13"/>
      <c r="YI79" s="13"/>
      <c r="YJ79" s="13"/>
      <c r="YK79" s="13"/>
      <c r="YL79" s="13"/>
      <c r="YM79" s="13"/>
      <c r="YN79" s="13"/>
      <c r="YO79" s="13"/>
      <c r="YP79" s="13"/>
      <c r="YQ79" s="13"/>
      <c r="YR79" s="13"/>
      <c r="YS79" s="13"/>
      <c r="YT79" s="13"/>
      <c r="YU79" s="13"/>
      <c r="YV79" s="13"/>
      <c r="YW79" s="13"/>
      <c r="YX79" s="13"/>
      <c r="YY79" s="13"/>
      <c r="YZ79" s="13"/>
      <c r="ZA79" s="13"/>
      <c r="ZB79" s="13"/>
      <c r="ZC79" s="13"/>
      <c r="ZD79" s="13"/>
      <c r="ZE79" s="13"/>
      <c r="ZF79" s="13"/>
      <c r="ZG79" s="13"/>
      <c r="ZH79" s="13"/>
      <c r="ZI79" s="13"/>
      <c r="ZJ79" s="13"/>
      <c r="ZK79" s="13"/>
      <c r="ZL79" s="13"/>
      <c r="ZM79" s="13"/>
      <c r="ZN79" s="13"/>
      <c r="ZO79" s="13"/>
      <c r="ZP79" s="13"/>
      <c r="ZQ79" s="13"/>
      <c r="ZR79" s="13"/>
      <c r="ZS79" s="13"/>
      <c r="ZT79" s="13"/>
      <c r="ZU79" s="13"/>
      <c r="ZV79" s="13"/>
      <c r="ZW79" s="13"/>
      <c r="ZX79" s="13"/>
      <c r="ZY79" s="13"/>
      <c r="ZZ79" s="13"/>
      <c r="AAA79" s="13"/>
      <c r="AAB79" s="13"/>
      <c r="AAC79" s="13"/>
      <c r="AAD79" s="13"/>
      <c r="AAE79" s="13"/>
      <c r="AAF79" s="13"/>
      <c r="AAG79" s="13"/>
      <c r="AAH79" s="13"/>
      <c r="AAI79" s="13"/>
      <c r="AAJ79" s="13"/>
      <c r="AAK79" s="13"/>
      <c r="AAL79" s="13"/>
      <c r="AAM79" s="13"/>
      <c r="AAN79" s="13"/>
      <c r="AAO79" s="13"/>
      <c r="AAP79" s="13"/>
      <c r="AAQ79" s="13"/>
      <c r="AAR79" s="13"/>
      <c r="AAS79" s="13"/>
      <c r="AAT79" s="13"/>
      <c r="AAU79" s="13"/>
      <c r="AAV79" s="13"/>
      <c r="AAW79" s="13"/>
      <c r="AAX79" s="13"/>
      <c r="AAY79" s="13"/>
      <c r="AAZ79" s="13"/>
      <c r="ABA79" s="13"/>
      <c r="ABB79" s="13"/>
      <c r="ABC79" s="13"/>
      <c r="ABD79" s="13"/>
      <c r="ABE79" s="13"/>
      <c r="ABF79" s="13"/>
      <c r="ABG79" s="13"/>
      <c r="ABH79" s="13"/>
      <c r="ABI79" s="13"/>
      <c r="ABJ79" s="13"/>
      <c r="ABK79" s="13"/>
      <c r="ABL79" s="13"/>
      <c r="ABM79" s="13"/>
      <c r="ABN79" s="13"/>
      <c r="ABO79" s="13"/>
      <c r="ABP79" s="13"/>
      <c r="ABQ79" s="13"/>
      <c r="ABR79" s="13"/>
      <c r="ABS79" s="13"/>
      <c r="ABT79" s="13"/>
      <c r="ABU79" s="13"/>
      <c r="ABV79" s="13"/>
      <c r="ABW79" s="13"/>
      <c r="ABX79" s="13"/>
      <c r="ABY79" s="13"/>
      <c r="ABZ79" s="13"/>
      <c r="ACA79" s="13"/>
      <c r="ACB79" s="13"/>
      <c r="ACC79" s="13"/>
      <c r="ACD79" s="13"/>
      <c r="ACE79" s="13"/>
      <c r="ACF79" s="13"/>
      <c r="ACG79" s="13"/>
      <c r="ACH79" s="13"/>
      <c r="ACI79" s="13"/>
      <c r="ACJ79" s="13"/>
      <c r="ACK79" s="13"/>
      <c r="ACL79" s="13"/>
      <c r="ACM79" s="13"/>
      <c r="ACN79" s="13"/>
      <c r="ACO79" s="13"/>
      <c r="ACP79" s="13"/>
      <c r="ACQ79" s="13"/>
      <c r="ACR79" s="13"/>
      <c r="ACS79" s="13"/>
      <c r="ACT79" s="13"/>
      <c r="ACU79" s="13"/>
      <c r="ACV79" s="13"/>
      <c r="ACW79" s="13"/>
      <c r="ACX79" s="13"/>
      <c r="ACY79" s="13"/>
      <c r="ACZ79" s="13"/>
      <c r="ADA79" s="13"/>
      <c r="ADB79" s="13"/>
      <c r="ADC79" s="13"/>
      <c r="ADD79" s="13"/>
      <c r="ADE79" s="13"/>
      <c r="ADF79" s="13"/>
      <c r="ADG79" s="13"/>
      <c r="ADH79" s="13"/>
      <c r="ADI79" s="13"/>
      <c r="ADJ79" s="13"/>
      <c r="ADK79" s="13"/>
      <c r="ADL79" s="13"/>
      <c r="ADM79" s="13"/>
      <c r="ADN79" s="13"/>
      <c r="ADO79" s="13"/>
      <c r="ADP79" s="13"/>
      <c r="ADQ79" s="13"/>
      <c r="ADR79" s="13"/>
      <c r="ADS79" s="13"/>
      <c r="ADT79" s="13"/>
      <c r="ADU79" s="13"/>
      <c r="ADV79" s="13"/>
      <c r="ADW79" s="13"/>
      <c r="ADX79" s="13"/>
      <c r="ADY79" s="13"/>
      <c r="ADZ79" s="13"/>
      <c r="AEA79" s="13"/>
      <c r="AEB79" s="13"/>
      <c r="AEC79" s="13"/>
      <c r="AED79" s="13"/>
      <c r="AEE79" s="13"/>
      <c r="AEF79" s="13"/>
      <c r="AEG79" s="13"/>
      <c r="AEH79" s="13"/>
      <c r="AEI79" s="13"/>
      <c r="AEJ79" s="13"/>
      <c r="AEK79" s="13"/>
      <c r="AEL79" s="13"/>
      <c r="AEM79" s="13"/>
      <c r="AEN79" s="13"/>
      <c r="AEO79" s="13"/>
      <c r="AEP79" s="13"/>
      <c r="AEQ79" s="13"/>
      <c r="AER79" s="13"/>
      <c r="AES79" s="13"/>
      <c r="AET79" s="13"/>
      <c r="AEU79" s="13"/>
      <c r="AEV79" s="13"/>
      <c r="AEW79" s="13"/>
      <c r="AEX79" s="13"/>
      <c r="AEY79" s="13"/>
      <c r="AEZ79" s="13"/>
      <c r="AFA79" s="13"/>
      <c r="AFB79" s="13"/>
      <c r="AFC79" s="13"/>
      <c r="AFD79" s="13"/>
      <c r="AFE79" s="13"/>
      <c r="AFF79" s="13"/>
      <c r="AFG79" s="13"/>
      <c r="AFH79" s="13"/>
      <c r="AFI79" s="13"/>
      <c r="AFJ79" s="13"/>
      <c r="AFK79" s="13"/>
      <c r="AFL79" s="13"/>
      <c r="AFM79" s="13"/>
      <c r="AFN79" s="13"/>
      <c r="AFO79" s="13"/>
      <c r="AFP79" s="13"/>
      <c r="AFQ79" s="13"/>
      <c r="AFR79" s="13"/>
      <c r="AFS79" s="13"/>
      <c r="AFT79" s="13"/>
      <c r="AFU79" s="13"/>
      <c r="AFV79" s="13"/>
      <c r="AFW79" s="13"/>
      <c r="AFX79" s="13"/>
      <c r="AFY79" s="13"/>
      <c r="AFZ79" s="13"/>
      <c r="AGA79" s="13"/>
      <c r="AGB79" s="13"/>
      <c r="AGC79" s="13"/>
      <c r="AGD79" s="13"/>
      <c r="AGE79" s="13"/>
      <c r="AGF79" s="13"/>
      <c r="AGG79" s="13"/>
      <c r="AGH79" s="13"/>
      <c r="AGI79" s="13"/>
      <c r="AGJ79" s="13"/>
      <c r="AGK79" s="13"/>
      <c r="AGL79" s="13"/>
      <c r="AGM79" s="13"/>
      <c r="AGN79" s="13"/>
      <c r="AGO79" s="13"/>
      <c r="AGP79" s="13"/>
      <c r="AGQ79" s="13"/>
      <c r="AGR79" s="13"/>
      <c r="AGS79" s="13"/>
      <c r="AGT79" s="13"/>
      <c r="AGU79" s="13"/>
      <c r="AGV79" s="13"/>
      <c r="AGW79" s="13"/>
      <c r="AGX79" s="13"/>
      <c r="AGY79" s="13"/>
      <c r="AGZ79" s="13"/>
      <c r="AHA79" s="13"/>
      <c r="AHB79" s="13"/>
      <c r="AHC79" s="13"/>
      <c r="AHD79" s="13"/>
      <c r="AHE79" s="13"/>
      <c r="AHF79" s="13"/>
      <c r="AHG79" s="13"/>
      <c r="AHH79" s="13"/>
      <c r="AHI79" s="13"/>
      <c r="AHJ79" s="13"/>
      <c r="AHK79" s="13"/>
      <c r="AHL79" s="13"/>
      <c r="AHM79" s="13"/>
      <c r="AHN79" s="13"/>
      <c r="AHO79" s="13"/>
      <c r="AHP79" s="13"/>
      <c r="AHQ79" s="13"/>
      <c r="AHR79" s="13"/>
      <c r="AHS79" s="13"/>
      <c r="AHT79" s="13"/>
      <c r="AHU79" s="13"/>
      <c r="AHV79" s="13"/>
      <c r="AHW79" s="13"/>
      <c r="AHX79" s="13"/>
      <c r="AHY79" s="13"/>
      <c r="AHZ79" s="13"/>
      <c r="AIA79" s="13"/>
      <c r="AIB79" s="13"/>
      <c r="AIC79" s="13"/>
      <c r="AID79" s="13"/>
      <c r="AIE79" s="13"/>
      <c r="AIF79" s="13"/>
      <c r="AIG79" s="13"/>
      <c r="AIH79" s="13"/>
      <c r="AII79" s="13"/>
      <c r="AIJ79" s="13"/>
      <c r="AIK79" s="13"/>
      <c r="AIL79" s="13"/>
      <c r="AIM79" s="13"/>
      <c r="AIN79" s="13"/>
      <c r="AIO79" s="13"/>
      <c r="AIP79" s="13"/>
      <c r="AIQ79" s="13"/>
      <c r="AIR79" s="13"/>
      <c r="AIS79" s="13"/>
      <c r="AIT79" s="13"/>
      <c r="AIU79" s="13"/>
      <c r="AIV79" s="13"/>
      <c r="AIW79" s="13"/>
      <c r="AIX79" s="13"/>
      <c r="AIY79" s="13"/>
      <c r="AIZ79" s="13"/>
      <c r="AJA79" s="13"/>
      <c r="AJB79" s="13"/>
      <c r="AJC79" s="13"/>
      <c r="AJD79" s="13"/>
      <c r="AJE79" s="13"/>
      <c r="AJF79" s="13"/>
      <c r="AJG79" s="13"/>
      <c r="AJH79" s="13"/>
      <c r="AJI79" s="13"/>
      <c r="AJJ79" s="13"/>
      <c r="AJK79" s="13"/>
      <c r="AJL79" s="13"/>
      <c r="AJM79" s="13"/>
      <c r="AJN79" s="13"/>
      <c r="AJO79" s="13"/>
      <c r="AJP79" s="13"/>
      <c r="AJQ79" s="13"/>
      <c r="AJR79" s="13"/>
      <c r="AJS79" s="13"/>
      <c r="AJT79" s="13"/>
      <c r="AJU79" s="13"/>
      <c r="AJV79" s="13"/>
      <c r="AJW79" s="13"/>
      <c r="AJX79" s="13"/>
      <c r="AJY79" s="13"/>
      <c r="AJZ79" s="13"/>
      <c r="AKA79" s="13"/>
      <c r="AKB79" s="13"/>
      <c r="AKC79" s="13"/>
      <c r="AKD79" s="13"/>
      <c r="AKE79" s="13"/>
      <c r="AKF79" s="13"/>
      <c r="AKG79" s="13"/>
      <c r="AKH79" s="13"/>
      <c r="AKI79" s="13"/>
      <c r="AKJ79" s="13"/>
      <c r="AKK79" s="13"/>
      <c r="AKL79" s="13"/>
      <c r="AKM79" s="13"/>
      <c r="AKN79" s="13"/>
      <c r="AKO79" s="13"/>
      <c r="AKP79" s="13"/>
      <c r="AKQ79" s="13"/>
      <c r="AKR79" s="13"/>
      <c r="AKS79" s="13"/>
      <c r="AKT79" s="13"/>
      <c r="AKU79" s="13"/>
      <c r="AKV79" s="13"/>
      <c r="AKW79" s="13"/>
      <c r="AKX79" s="13"/>
      <c r="AKY79" s="13"/>
      <c r="AKZ79" s="13"/>
      <c r="ALA79" s="13"/>
      <c r="ALB79" s="13"/>
      <c r="ALC79" s="13"/>
      <c r="ALD79" s="13"/>
      <c r="ALE79" s="13"/>
      <c r="ALF79" s="13"/>
      <c r="ALG79" s="13"/>
      <c r="ALH79" s="13"/>
      <c r="ALI79" s="13"/>
      <c r="ALJ79" s="13"/>
      <c r="ALK79" s="13"/>
      <c r="ALL79" s="13"/>
      <c r="ALM79" s="13"/>
      <c r="ALN79" s="13"/>
    </row>
    <row r="80" spans="1:1002" s="12" customFormat="1" ht="14.5" x14ac:dyDescent="0.35">
      <c r="A80" s="111" t="s">
        <v>425</v>
      </c>
      <c r="B80" s="112"/>
      <c r="C80" s="112"/>
      <c r="D80" s="112"/>
      <c r="E80" s="113"/>
      <c r="F80" s="11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c r="AHR80" s="6"/>
      <c r="AHS80" s="6"/>
      <c r="AHT80" s="6"/>
      <c r="AHU80" s="6"/>
      <c r="AHV80" s="6"/>
      <c r="AHW80" s="6"/>
      <c r="AHX80" s="6"/>
      <c r="AHY80" s="6"/>
      <c r="AHZ80" s="6"/>
      <c r="AIA80" s="6"/>
      <c r="AIB80" s="6"/>
      <c r="AIC80" s="6"/>
      <c r="AID80" s="6"/>
      <c r="AIE80" s="6"/>
      <c r="AIF80" s="6"/>
      <c r="AIG80" s="6"/>
      <c r="AIH80" s="6"/>
      <c r="AII80" s="6"/>
      <c r="AIJ80" s="6"/>
      <c r="AIK80" s="6"/>
      <c r="AIL80" s="6"/>
      <c r="AIM80" s="6"/>
      <c r="AIN80" s="6"/>
      <c r="AIO80" s="6"/>
      <c r="AIP80" s="6"/>
      <c r="AIQ80" s="6"/>
      <c r="AIR80" s="6"/>
      <c r="AIS80" s="6"/>
      <c r="AIT80" s="6"/>
      <c r="AIU80" s="6"/>
      <c r="AIV80" s="6"/>
      <c r="AIW80" s="6"/>
      <c r="AIX80" s="6"/>
      <c r="AIY80" s="6"/>
      <c r="AIZ80" s="6"/>
      <c r="AJA80" s="6"/>
      <c r="AJB80" s="6"/>
      <c r="AJC80" s="6"/>
      <c r="AJD80" s="6"/>
      <c r="AJE80" s="6"/>
      <c r="AJF80" s="6"/>
      <c r="AJG80" s="6"/>
      <c r="AJH80" s="6"/>
      <c r="AJI80" s="6"/>
      <c r="AJJ80" s="6"/>
      <c r="AJK80" s="6"/>
      <c r="AJL80" s="6"/>
      <c r="AJM80" s="6"/>
      <c r="AJN80" s="6"/>
      <c r="AJO80" s="6"/>
      <c r="AJP80" s="6"/>
      <c r="AJQ80" s="6"/>
      <c r="AJR80" s="6"/>
      <c r="AJS80" s="6"/>
      <c r="AJT80" s="6"/>
      <c r="AJU80" s="6"/>
      <c r="AJV80" s="6"/>
      <c r="AJW80" s="6"/>
      <c r="AJX80" s="6"/>
      <c r="AJY80" s="6"/>
      <c r="AJZ80" s="6"/>
      <c r="AKA80" s="6"/>
      <c r="AKB80" s="6"/>
      <c r="AKC80" s="6"/>
      <c r="AKD80" s="6"/>
      <c r="AKE80" s="6"/>
      <c r="AKF80" s="6"/>
      <c r="AKG80" s="6"/>
      <c r="AKH80" s="6"/>
      <c r="AKI80" s="6"/>
      <c r="AKJ80" s="6"/>
      <c r="AKK80" s="6"/>
      <c r="AKL80" s="6"/>
      <c r="AKM80" s="6"/>
      <c r="AKN80" s="6"/>
      <c r="AKO80" s="6"/>
      <c r="AKP80" s="6"/>
      <c r="AKQ80" s="6"/>
      <c r="AKR80" s="6"/>
      <c r="AKS80" s="6"/>
      <c r="AKT80" s="6"/>
      <c r="AKU80" s="6"/>
      <c r="AKV80" s="6"/>
      <c r="AKW80" s="6"/>
      <c r="AKX80" s="6"/>
      <c r="AKY80" s="6"/>
      <c r="AKZ80" s="6"/>
      <c r="ALA80" s="6"/>
      <c r="ALB80" s="6"/>
      <c r="ALC80" s="6"/>
      <c r="ALD80" s="6"/>
      <c r="ALE80" s="6"/>
      <c r="ALF80" s="6"/>
      <c r="ALG80" s="6"/>
      <c r="ALH80" s="6"/>
      <c r="ALI80" s="6"/>
      <c r="ALJ80" s="6"/>
      <c r="ALK80" s="6"/>
      <c r="ALL80" s="6"/>
      <c r="ALM80" s="6"/>
      <c r="ALN80" s="6"/>
    </row>
    <row r="81" spans="1:1002" ht="14.5" x14ac:dyDescent="0.35">
      <c r="A81" s="37" t="s">
        <v>340</v>
      </c>
      <c r="B81" s="5" t="s">
        <v>29</v>
      </c>
      <c r="C81" s="27">
        <f>Cbulk_actual</f>
        <v>99</v>
      </c>
      <c r="D81" s="5" t="s">
        <v>76</v>
      </c>
      <c r="E81" s="73"/>
      <c r="F81" s="11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row>
    <row r="82" spans="1:1002" ht="14.5" x14ac:dyDescent="0.35">
      <c r="A82" s="37" t="s">
        <v>341</v>
      </c>
      <c r="B82" s="5" t="s">
        <v>343</v>
      </c>
      <c r="C82" s="27">
        <f>Vcin</f>
        <v>425</v>
      </c>
      <c r="D82" s="5" t="s">
        <v>46</v>
      </c>
      <c r="E82" s="73"/>
      <c r="F82" s="11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row>
    <row r="83" spans="1:1002" ht="14.5" x14ac:dyDescent="0.35">
      <c r="A83" s="37" t="s">
        <v>342</v>
      </c>
      <c r="B83" s="5" t="s">
        <v>438</v>
      </c>
      <c r="C83" s="27">
        <f>Icbulk_rms</f>
        <v>1.2984239842564664</v>
      </c>
      <c r="D83" s="5" t="s">
        <v>73</v>
      </c>
      <c r="E83" s="73"/>
      <c r="F83" s="11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row>
    <row r="84" spans="1:1002" ht="14.5" x14ac:dyDescent="0.35">
      <c r="A84" s="37" t="s">
        <v>363</v>
      </c>
      <c r="B84" s="5" t="s">
        <v>276</v>
      </c>
      <c r="C84" s="27">
        <f>Icbulk_pk</f>
        <v>3.7207030966314019</v>
      </c>
      <c r="D84" s="5" t="s">
        <v>73</v>
      </c>
      <c r="E84" s="73"/>
      <c r="F84" s="11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row>
    <row r="85" spans="1:1002" ht="14.5" x14ac:dyDescent="0.35">
      <c r="A85" s="106"/>
      <c r="B85" s="107"/>
      <c r="C85" s="107"/>
      <c r="D85" s="107"/>
      <c r="E85" s="108"/>
      <c r="F85" s="11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c r="KX85" s="13"/>
      <c r="KY85" s="13"/>
      <c r="KZ85" s="13"/>
      <c r="LA85" s="13"/>
      <c r="LB85" s="13"/>
      <c r="LC85" s="13"/>
      <c r="LD85" s="13"/>
      <c r="LE85" s="13"/>
      <c r="LF85" s="13"/>
      <c r="LG85" s="13"/>
      <c r="LH85" s="13"/>
      <c r="LI85" s="13"/>
      <c r="LJ85" s="13"/>
      <c r="LK85" s="13"/>
      <c r="LL85" s="13"/>
      <c r="LM85" s="13"/>
      <c r="LN85" s="13"/>
      <c r="LO85" s="13"/>
      <c r="LP85" s="13"/>
      <c r="LQ85" s="13"/>
      <c r="LR85" s="13"/>
      <c r="LS85" s="13"/>
      <c r="LT85" s="13"/>
      <c r="LU85" s="13"/>
      <c r="LV85" s="13"/>
      <c r="LW85" s="13"/>
      <c r="LX85" s="13"/>
      <c r="LY85" s="13"/>
      <c r="LZ85" s="13"/>
      <c r="MA85" s="13"/>
      <c r="MB85" s="13"/>
      <c r="MC85" s="13"/>
      <c r="MD85" s="13"/>
      <c r="ME85" s="13"/>
      <c r="MF85" s="13"/>
      <c r="MG85" s="13"/>
      <c r="MH85" s="13"/>
      <c r="MI85" s="13"/>
      <c r="MJ85" s="13"/>
      <c r="MK85" s="13"/>
      <c r="ML85" s="13"/>
      <c r="MM85" s="13"/>
      <c r="MN85" s="13"/>
      <c r="MO85" s="13"/>
      <c r="MP85" s="13"/>
      <c r="MQ85" s="13"/>
      <c r="MR85" s="13"/>
      <c r="MS85" s="13"/>
      <c r="MT85" s="13"/>
      <c r="MU85" s="13"/>
      <c r="MV85" s="13"/>
      <c r="MW85" s="13"/>
      <c r="MX85" s="13"/>
      <c r="MY85" s="13"/>
      <c r="MZ85" s="13"/>
      <c r="NA85" s="13"/>
      <c r="NB85" s="13"/>
      <c r="NC85" s="13"/>
      <c r="ND85" s="13"/>
      <c r="NE85" s="13"/>
      <c r="NF85" s="13"/>
      <c r="NG85" s="13"/>
      <c r="NH85" s="13"/>
      <c r="NI85" s="13"/>
      <c r="NJ85" s="13"/>
      <c r="NK85" s="13"/>
      <c r="NL85" s="13"/>
      <c r="NM85" s="13"/>
      <c r="NN85" s="13"/>
      <c r="NO85" s="13"/>
      <c r="NP85" s="13"/>
      <c r="NQ85" s="13"/>
      <c r="NR85" s="13"/>
      <c r="NS85" s="13"/>
      <c r="NT85" s="13"/>
      <c r="NU85" s="13"/>
      <c r="NV85" s="13"/>
      <c r="NW85" s="13"/>
      <c r="NX85" s="13"/>
      <c r="NY85" s="13"/>
      <c r="NZ85" s="13"/>
      <c r="OA85" s="13"/>
      <c r="OB85" s="13"/>
      <c r="OC85" s="13"/>
      <c r="OD85" s="13"/>
      <c r="OE85" s="13"/>
      <c r="OF85" s="13"/>
      <c r="OG85" s="13"/>
      <c r="OH85" s="13"/>
      <c r="OI85" s="13"/>
      <c r="OJ85" s="13"/>
      <c r="OK85" s="13"/>
      <c r="OL85" s="13"/>
      <c r="OM85" s="13"/>
      <c r="ON85" s="13"/>
      <c r="OO85" s="13"/>
      <c r="OP85" s="13"/>
      <c r="OQ85" s="13"/>
      <c r="OR85" s="13"/>
      <c r="OS85" s="13"/>
      <c r="OT85" s="13"/>
      <c r="OU85" s="13"/>
      <c r="OV85" s="13"/>
      <c r="OW85" s="13"/>
      <c r="OX85" s="13"/>
      <c r="OY85" s="13"/>
      <c r="OZ85" s="13"/>
      <c r="PA85" s="13"/>
      <c r="PB85" s="13"/>
      <c r="PC85" s="13"/>
      <c r="PD85" s="13"/>
      <c r="PE85" s="13"/>
      <c r="PF85" s="13"/>
      <c r="PG85" s="13"/>
      <c r="PH85" s="13"/>
      <c r="PI85" s="13"/>
      <c r="PJ85" s="13"/>
      <c r="PK85" s="13"/>
      <c r="PL85" s="13"/>
      <c r="PM85" s="13"/>
      <c r="PN85" s="13"/>
      <c r="PO85" s="13"/>
      <c r="PP85" s="13"/>
      <c r="PQ85" s="13"/>
      <c r="PR85" s="13"/>
      <c r="PS85" s="13"/>
      <c r="PT85" s="13"/>
      <c r="PU85" s="13"/>
      <c r="PV85" s="13"/>
      <c r="PW85" s="13"/>
      <c r="PX85" s="13"/>
      <c r="PY85" s="13"/>
      <c r="PZ85" s="13"/>
      <c r="QA85" s="13"/>
      <c r="QB85" s="13"/>
      <c r="QC85" s="13"/>
      <c r="QD85" s="13"/>
      <c r="QE85" s="13"/>
      <c r="QF85" s="13"/>
      <c r="QG85" s="13"/>
      <c r="QH85" s="13"/>
      <c r="QI85" s="13"/>
      <c r="QJ85" s="13"/>
      <c r="QK85" s="13"/>
      <c r="QL85" s="13"/>
      <c r="QM85" s="13"/>
      <c r="QN85" s="13"/>
      <c r="QO85" s="13"/>
      <c r="QP85" s="13"/>
      <c r="QQ85" s="13"/>
      <c r="QR85" s="13"/>
      <c r="QS85" s="13"/>
      <c r="QT85" s="13"/>
      <c r="QU85" s="13"/>
      <c r="QV85" s="13"/>
      <c r="QW85" s="13"/>
      <c r="QX85" s="13"/>
      <c r="QY85" s="13"/>
      <c r="QZ85" s="13"/>
      <c r="RA85" s="13"/>
      <c r="RB85" s="13"/>
      <c r="RC85" s="13"/>
      <c r="RD85" s="13"/>
      <c r="RE85" s="13"/>
      <c r="RF85" s="13"/>
      <c r="RG85" s="13"/>
      <c r="RH85" s="13"/>
      <c r="RI85" s="13"/>
      <c r="RJ85" s="13"/>
      <c r="RK85" s="13"/>
      <c r="RL85" s="13"/>
      <c r="RM85" s="13"/>
      <c r="RN85" s="13"/>
      <c r="RO85" s="13"/>
      <c r="RP85" s="13"/>
      <c r="RQ85" s="13"/>
      <c r="RR85" s="13"/>
      <c r="RS85" s="13"/>
      <c r="RT85" s="13"/>
      <c r="RU85" s="13"/>
      <c r="RV85" s="13"/>
      <c r="RW85" s="13"/>
      <c r="RX85" s="13"/>
      <c r="RY85" s="13"/>
      <c r="RZ85" s="13"/>
      <c r="SA85" s="13"/>
      <c r="SB85" s="13"/>
      <c r="SC85" s="13"/>
      <c r="SD85" s="13"/>
      <c r="SE85" s="13"/>
      <c r="SF85" s="13"/>
      <c r="SG85" s="13"/>
      <c r="SH85" s="13"/>
      <c r="SI85" s="13"/>
      <c r="SJ85" s="13"/>
      <c r="SK85" s="13"/>
      <c r="SL85" s="13"/>
      <c r="SM85" s="13"/>
      <c r="SN85" s="13"/>
      <c r="SO85" s="13"/>
      <c r="SP85" s="13"/>
      <c r="SQ85" s="13"/>
      <c r="SR85" s="13"/>
      <c r="SS85" s="13"/>
      <c r="ST85" s="13"/>
      <c r="SU85" s="13"/>
      <c r="SV85" s="13"/>
      <c r="SW85" s="13"/>
      <c r="SX85" s="13"/>
      <c r="SY85" s="13"/>
      <c r="SZ85" s="13"/>
      <c r="TA85" s="13"/>
      <c r="TB85" s="13"/>
      <c r="TC85" s="13"/>
      <c r="TD85" s="13"/>
      <c r="TE85" s="13"/>
      <c r="TF85" s="13"/>
      <c r="TG85" s="13"/>
      <c r="TH85" s="13"/>
      <c r="TI85" s="13"/>
      <c r="TJ85" s="13"/>
      <c r="TK85" s="13"/>
      <c r="TL85" s="13"/>
      <c r="TM85" s="13"/>
      <c r="TN85" s="13"/>
      <c r="TO85" s="13"/>
      <c r="TP85" s="13"/>
      <c r="TQ85" s="13"/>
      <c r="TR85" s="13"/>
      <c r="TS85" s="13"/>
      <c r="TT85" s="13"/>
      <c r="TU85" s="13"/>
      <c r="TV85" s="13"/>
      <c r="TW85" s="13"/>
      <c r="TX85" s="13"/>
      <c r="TY85" s="13"/>
      <c r="TZ85" s="13"/>
      <c r="UA85" s="13"/>
      <c r="UB85" s="13"/>
      <c r="UC85" s="13"/>
      <c r="UD85" s="13"/>
      <c r="UE85" s="13"/>
      <c r="UF85" s="13"/>
      <c r="UG85" s="13"/>
      <c r="UH85" s="13"/>
      <c r="UI85" s="13"/>
      <c r="UJ85" s="13"/>
      <c r="UK85" s="13"/>
      <c r="UL85" s="13"/>
      <c r="UM85" s="13"/>
      <c r="UN85" s="13"/>
      <c r="UO85" s="13"/>
      <c r="UP85" s="13"/>
      <c r="UQ85" s="13"/>
      <c r="UR85" s="13"/>
      <c r="US85" s="13"/>
      <c r="UT85" s="13"/>
      <c r="UU85" s="13"/>
      <c r="UV85" s="13"/>
      <c r="UW85" s="13"/>
      <c r="UX85" s="13"/>
      <c r="UY85" s="13"/>
      <c r="UZ85" s="13"/>
      <c r="VA85" s="13"/>
      <c r="VB85" s="13"/>
      <c r="VC85" s="13"/>
      <c r="VD85" s="13"/>
      <c r="VE85" s="13"/>
      <c r="VF85" s="13"/>
      <c r="VG85" s="13"/>
      <c r="VH85" s="13"/>
      <c r="VI85" s="13"/>
      <c r="VJ85" s="13"/>
      <c r="VK85" s="13"/>
      <c r="VL85" s="13"/>
      <c r="VM85" s="13"/>
      <c r="VN85" s="13"/>
      <c r="VO85" s="13"/>
      <c r="VP85" s="13"/>
      <c r="VQ85" s="13"/>
      <c r="VR85" s="13"/>
      <c r="VS85" s="13"/>
      <c r="VT85" s="13"/>
      <c r="VU85" s="13"/>
      <c r="VV85" s="13"/>
      <c r="VW85" s="13"/>
      <c r="VX85" s="13"/>
      <c r="VY85" s="13"/>
      <c r="VZ85" s="13"/>
      <c r="WA85" s="13"/>
      <c r="WB85" s="13"/>
      <c r="WC85" s="13"/>
      <c r="WD85" s="13"/>
      <c r="WE85" s="13"/>
      <c r="WF85" s="13"/>
      <c r="WG85" s="13"/>
      <c r="WH85" s="13"/>
      <c r="WI85" s="13"/>
      <c r="WJ85" s="13"/>
      <c r="WK85" s="13"/>
      <c r="WL85" s="13"/>
      <c r="WM85" s="13"/>
      <c r="WN85" s="13"/>
      <c r="WO85" s="13"/>
      <c r="WP85" s="13"/>
      <c r="WQ85" s="13"/>
      <c r="WR85" s="13"/>
      <c r="WS85" s="13"/>
      <c r="WT85" s="13"/>
      <c r="WU85" s="13"/>
      <c r="WV85" s="13"/>
      <c r="WW85" s="13"/>
      <c r="WX85" s="13"/>
      <c r="WY85" s="13"/>
      <c r="WZ85" s="13"/>
      <c r="XA85" s="13"/>
      <c r="XB85" s="13"/>
      <c r="XC85" s="13"/>
      <c r="XD85" s="13"/>
      <c r="XE85" s="13"/>
      <c r="XF85" s="13"/>
      <c r="XG85" s="13"/>
      <c r="XH85" s="13"/>
      <c r="XI85" s="13"/>
      <c r="XJ85" s="13"/>
      <c r="XK85" s="13"/>
      <c r="XL85" s="13"/>
      <c r="XM85" s="13"/>
      <c r="XN85" s="13"/>
      <c r="XO85" s="13"/>
      <c r="XP85" s="13"/>
      <c r="XQ85" s="13"/>
      <c r="XR85" s="13"/>
      <c r="XS85" s="13"/>
      <c r="XT85" s="13"/>
      <c r="XU85" s="13"/>
      <c r="XV85" s="13"/>
      <c r="XW85" s="13"/>
      <c r="XX85" s="13"/>
      <c r="XY85" s="13"/>
      <c r="XZ85" s="13"/>
      <c r="YA85" s="13"/>
      <c r="YB85" s="13"/>
      <c r="YC85" s="13"/>
      <c r="YD85" s="13"/>
      <c r="YE85" s="13"/>
      <c r="YF85" s="13"/>
      <c r="YG85" s="13"/>
      <c r="YH85" s="13"/>
      <c r="YI85" s="13"/>
      <c r="YJ85" s="13"/>
      <c r="YK85" s="13"/>
      <c r="YL85" s="13"/>
      <c r="YM85" s="13"/>
      <c r="YN85" s="13"/>
      <c r="YO85" s="13"/>
      <c r="YP85" s="13"/>
      <c r="YQ85" s="13"/>
      <c r="YR85" s="13"/>
      <c r="YS85" s="13"/>
      <c r="YT85" s="13"/>
      <c r="YU85" s="13"/>
      <c r="YV85" s="13"/>
      <c r="YW85" s="13"/>
      <c r="YX85" s="13"/>
      <c r="YY85" s="13"/>
      <c r="YZ85" s="13"/>
      <c r="ZA85" s="13"/>
      <c r="ZB85" s="13"/>
      <c r="ZC85" s="13"/>
      <c r="ZD85" s="13"/>
      <c r="ZE85" s="13"/>
      <c r="ZF85" s="13"/>
      <c r="ZG85" s="13"/>
      <c r="ZH85" s="13"/>
      <c r="ZI85" s="13"/>
      <c r="ZJ85" s="13"/>
      <c r="ZK85" s="13"/>
      <c r="ZL85" s="13"/>
      <c r="ZM85" s="13"/>
      <c r="ZN85" s="13"/>
      <c r="ZO85" s="13"/>
      <c r="ZP85" s="13"/>
      <c r="ZQ85" s="13"/>
      <c r="ZR85" s="13"/>
      <c r="ZS85" s="13"/>
      <c r="ZT85" s="13"/>
      <c r="ZU85" s="13"/>
      <c r="ZV85" s="13"/>
      <c r="ZW85" s="13"/>
      <c r="ZX85" s="13"/>
      <c r="ZY85" s="13"/>
      <c r="ZZ85" s="13"/>
      <c r="AAA85" s="13"/>
      <c r="AAB85" s="13"/>
      <c r="AAC85" s="13"/>
      <c r="AAD85" s="13"/>
      <c r="AAE85" s="13"/>
      <c r="AAF85" s="13"/>
      <c r="AAG85" s="13"/>
      <c r="AAH85" s="13"/>
      <c r="AAI85" s="13"/>
      <c r="AAJ85" s="13"/>
      <c r="AAK85" s="13"/>
      <c r="AAL85" s="13"/>
      <c r="AAM85" s="13"/>
      <c r="AAN85" s="13"/>
      <c r="AAO85" s="13"/>
      <c r="AAP85" s="13"/>
      <c r="AAQ85" s="13"/>
      <c r="AAR85" s="13"/>
      <c r="AAS85" s="13"/>
      <c r="AAT85" s="13"/>
      <c r="AAU85" s="13"/>
      <c r="AAV85" s="13"/>
      <c r="AAW85" s="13"/>
      <c r="AAX85" s="13"/>
      <c r="AAY85" s="13"/>
      <c r="AAZ85" s="13"/>
      <c r="ABA85" s="13"/>
      <c r="ABB85" s="13"/>
      <c r="ABC85" s="13"/>
      <c r="ABD85" s="13"/>
      <c r="ABE85" s="13"/>
      <c r="ABF85" s="13"/>
      <c r="ABG85" s="13"/>
      <c r="ABH85" s="13"/>
      <c r="ABI85" s="13"/>
      <c r="ABJ85" s="13"/>
      <c r="ABK85" s="13"/>
      <c r="ABL85" s="13"/>
      <c r="ABM85" s="13"/>
      <c r="ABN85" s="13"/>
      <c r="ABO85" s="13"/>
      <c r="ABP85" s="13"/>
      <c r="ABQ85" s="13"/>
      <c r="ABR85" s="13"/>
      <c r="ABS85" s="13"/>
      <c r="ABT85" s="13"/>
      <c r="ABU85" s="13"/>
      <c r="ABV85" s="13"/>
      <c r="ABW85" s="13"/>
      <c r="ABX85" s="13"/>
      <c r="ABY85" s="13"/>
      <c r="ABZ85" s="13"/>
      <c r="ACA85" s="13"/>
      <c r="ACB85" s="13"/>
      <c r="ACC85" s="13"/>
      <c r="ACD85" s="13"/>
      <c r="ACE85" s="13"/>
      <c r="ACF85" s="13"/>
      <c r="ACG85" s="13"/>
      <c r="ACH85" s="13"/>
      <c r="ACI85" s="13"/>
      <c r="ACJ85" s="13"/>
      <c r="ACK85" s="13"/>
      <c r="ACL85" s="13"/>
      <c r="ACM85" s="13"/>
      <c r="ACN85" s="13"/>
      <c r="ACO85" s="13"/>
      <c r="ACP85" s="13"/>
      <c r="ACQ85" s="13"/>
      <c r="ACR85" s="13"/>
      <c r="ACS85" s="13"/>
      <c r="ACT85" s="13"/>
      <c r="ACU85" s="13"/>
      <c r="ACV85" s="13"/>
      <c r="ACW85" s="13"/>
      <c r="ACX85" s="13"/>
      <c r="ACY85" s="13"/>
      <c r="ACZ85" s="13"/>
      <c r="ADA85" s="13"/>
      <c r="ADB85" s="13"/>
      <c r="ADC85" s="13"/>
      <c r="ADD85" s="13"/>
      <c r="ADE85" s="13"/>
      <c r="ADF85" s="13"/>
      <c r="ADG85" s="13"/>
      <c r="ADH85" s="13"/>
      <c r="ADI85" s="13"/>
      <c r="ADJ85" s="13"/>
      <c r="ADK85" s="13"/>
      <c r="ADL85" s="13"/>
      <c r="ADM85" s="13"/>
      <c r="ADN85" s="13"/>
      <c r="ADO85" s="13"/>
      <c r="ADP85" s="13"/>
      <c r="ADQ85" s="13"/>
      <c r="ADR85" s="13"/>
      <c r="ADS85" s="13"/>
      <c r="ADT85" s="13"/>
      <c r="ADU85" s="13"/>
      <c r="ADV85" s="13"/>
      <c r="ADW85" s="13"/>
      <c r="ADX85" s="13"/>
      <c r="ADY85" s="13"/>
      <c r="ADZ85" s="13"/>
      <c r="AEA85" s="13"/>
      <c r="AEB85" s="13"/>
      <c r="AEC85" s="13"/>
      <c r="AED85" s="13"/>
      <c r="AEE85" s="13"/>
      <c r="AEF85" s="13"/>
      <c r="AEG85" s="13"/>
      <c r="AEH85" s="13"/>
      <c r="AEI85" s="13"/>
      <c r="AEJ85" s="13"/>
      <c r="AEK85" s="13"/>
      <c r="AEL85" s="13"/>
      <c r="AEM85" s="13"/>
      <c r="AEN85" s="13"/>
      <c r="AEO85" s="13"/>
      <c r="AEP85" s="13"/>
      <c r="AEQ85" s="13"/>
      <c r="AER85" s="13"/>
      <c r="AES85" s="13"/>
      <c r="AET85" s="13"/>
      <c r="AEU85" s="13"/>
      <c r="AEV85" s="13"/>
      <c r="AEW85" s="13"/>
      <c r="AEX85" s="13"/>
      <c r="AEY85" s="13"/>
      <c r="AEZ85" s="13"/>
      <c r="AFA85" s="13"/>
      <c r="AFB85" s="13"/>
      <c r="AFC85" s="13"/>
      <c r="AFD85" s="13"/>
      <c r="AFE85" s="13"/>
      <c r="AFF85" s="13"/>
      <c r="AFG85" s="13"/>
      <c r="AFH85" s="13"/>
      <c r="AFI85" s="13"/>
      <c r="AFJ85" s="13"/>
      <c r="AFK85" s="13"/>
      <c r="AFL85" s="13"/>
      <c r="AFM85" s="13"/>
      <c r="AFN85" s="13"/>
      <c r="AFO85" s="13"/>
      <c r="AFP85" s="13"/>
      <c r="AFQ85" s="13"/>
      <c r="AFR85" s="13"/>
      <c r="AFS85" s="13"/>
      <c r="AFT85" s="13"/>
      <c r="AFU85" s="13"/>
      <c r="AFV85" s="13"/>
      <c r="AFW85" s="13"/>
      <c r="AFX85" s="13"/>
      <c r="AFY85" s="13"/>
      <c r="AFZ85" s="13"/>
      <c r="AGA85" s="13"/>
      <c r="AGB85" s="13"/>
      <c r="AGC85" s="13"/>
      <c r="AGD85" s="13"/>
      <c r="AGE85" s="13"/>
      <c r="AGF85" s="13"/>
      <c r="AGG85" s="13"/>
      <c r="AGH85" s="13"/>
      <c r="AGI85" s="13"/>
      <c r="AGJ85" s="13"/>
      <c r="AGK85" s="13"/>
      <c r="AGL85" s="13"/>
      <c r="AGM85" s="13"/>
      <c r="AGN85" s="13"/>
      <c r="AGO85" s="13"/>
      <c r="AGP85" s="13"/>
      <c r="AGQ85" s="13"/>
      <c r="AGR85" s="13"/>
      <c r="AGS85" s="13"/>
      <c r="AGT85" s="13"/>
      <c r="AGU85" s="13"/>
      <c r="AGV85" s="13"/>
      <c r="AGW85" s="13"/>
      <c r="AGX85" s="13"/>
      <c r="AGY85" s="13"/>
      <c r="AGZ85" s="13"/>
      <c r="AHA85" s="13"/>
      <c r="AHB85" s="13"/>
      <c r="AHC85" s="13"/>
      <c r="AHD85" s="13"/>
      <c r="AHE85" s="13"/>
      <c r="AHF85" s="13"/>
      <c r="AHG85" s="13"/>
      <c r="AHH85" s="13"/>
      <c r="AHI85" s="13"/>
      <c r="AHJ85" s="13"/>
      <c r="AHK85" s="13"/>
      <c r="AHL85" s="13"/>
      <c r="AHM85" s="13"/>
      <c r="AHN85" s="13"/>
      <c r="AHO85" s="13"/>
      <c r="AHP85" s="13"/>
      <c r="AHQ85" s="13"/>
      <c r="AHR85" s="13"/>
      <c r="AHS85" s="13"/>
      <c r="AHT85" s="13"/>
      <c r="AHU85" s="13"/>
      <c r="AHV85" s="13"/>
      <c r="AHW85" s="13"/>
      <c r="AHX85" s="13"/>
      <c r="AHY85" s="13"/>
      <c r="AHZ85" s="13"/>
      <c r="AIA85" s="13"/>
      <c r="AIB85" s="13"/>
      <c r="AIC85" s="13"/>
      <c r="AID85" s="13"/>
      <c r="AIE85" s="13"/>
      <c r="AIF85" s="13"/>
      <c r="AIG85" s="13"/>
      <c r="AIH85" s="13"/>
      <c r="AII85" s="13"/>
      <c r="AIJ85" s="13"/>
      <c r="AIK85" s="13"/>
      <c r="AIL85" s="13"/>
      <c r="AIM85" s="13"/>
      <c r="AIN85" s="13"/>
      <c r="AIO85" s="13"/>
      <c r="AIP85" s="13"/>
      <c r="AIQ85" s="13"/>
      <c r="AIR85" s="13"/>
      <c r="AIS85" s="13"/>
      <c r="AIT85" s="13"/>
      <c r="AIU85" s="13"/>
      <c r="AIV85" s="13"/>
      <c r="AIW85" s="13"/>
      <c r="AIX85" s="13"/>
      <c r="AIY85" s="13"/>
      <c r="AIZ85" s="13"/>
      <c r="AJA85" s="13"/>
      <c r="AJB85" s="13"/>
      <c r="AJC85" s="13"/>
      <c r="AJD85" s="13"/>
      <c r="AJE85" s="13"/>
      <c r="AJF85" s="13"/>
      <c r="AJG85" s="13"/>
      <c r="AJH85" s="13"/>
      <c r="AJI85" s="13"/>
      <c r="AJJ85" s="13"/>
      <c r="AJK85" s="13"/>
      <c r="AJL85" s="13"/>
      <c r="AJM85" s="13"/>
      <c r="AJN85" s="13"/>
      <c r="AJO85" s="13"/>
      <c r="AJP85" s="13"/>
      <c r="AJQ85" s="13"/>
      <c r="AJR85" s="13"/>
      <c r="AJS85" s="13"/>
      <c r="AJT85" s="13"/>
      <c r="AJU85" s="13"/>
      <c r="AJV85" s="13"/>
      <c r="AJW85" s="13"/>
      <c r="AJX85" s="13"/>
      <c r="AJY85" s="13"/>
      <c r="AJZ85" s="13"/>
      <c r="AKA85" s="13"/>
      <c r="AKB85" s="13"/>
      <c r="AKC85" s="13"/>
      <c r="AKD85" s="13"/>
      <c r="AKE85" s="13"/>
      <c r="AKF85" s="13"/>
      <c r="AKG85" s="13"/>
      <c r="AKH85" s="13"/>
      <c r="AKI85" s="13"/>
      <c r="AKJ85" s="13"/>
      <c r="AKK85" s="13"/>
      <c r="AKL85" s="13"/>
      <c r="AKM85" s="13"/>
      <c r="AKN85" s="13"/>
      <c r="AKO85" s="13"/>
      <c r="AKP85" s="13"/>
      <c r="AKQ85" s="13"/>
      <c r="AKR85" s="13"/>
      <c r="AKS85" s="13"/>
      <c r="AKT85" s="13"/>
      <c r="AKU85" s="13"/>
      <c r="AKV85" s="13"/>
      <c r="AKW85" s="13"/>
      <c r="AKX85" s="13"/>
      <c r="AKY85" s="13"/>
      <c r="AKZ85" s="13"/>
      <c r="ALA85" s="13"/>
      <c r="ALB85" s="13"/>
      <c r="ALC85" s="13"/>
      <c r="ALD85" s="13"/>
      <c r="ALE85" s="13"/>
      <c r="ALF85" s="13"/>
      <c r="ALG85" s="13"/>
      <c r="ALH85" s="13"/>
      <c r="ALI85" s="13"/>
      <c r="ALJ85" s="13"/>
      <c r="ALK85" s="13"/>
      <c r="ALL85" s="13"/>
      <c r="ALM85" s="13"/>
      <c r="ALN85" s="13"/>
    </row>
    <row r="86" spans="1:1002" s="12" customFormat="1" ht="14.5" x14ac:dyDescent="0.35">
      <c r="A86" s="117" t="s">
        <v>98</v>
      </c>
      <c r="B86" s="118"/>
      <c r="C86" s="118"/>
      <c r="D86" s="118"/>
      <c r="E86" s="119"/>
      <c r="F86" s="11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c r="MC86" s="6"/>
      <c r="MD86" s="6"/>
      <c r="ME86" s="6"/>
      <c r="MF86" s="6"/>
      <c r="MG86" s="6"/>
      <c r="MH86" s="6"/>
      <c r="MI86" s="6"/>
      <c r="MJ86" s="6"/>
      <c r="MK86" s="6"/>
      <c r="ML86" s="6"/>
      <c r="MM86" s="6"/>
      <c r="MN86" s="6"/>
      <c r="MO86" s="6"/>
      <c r="MP86" s="6"/>
      <c r="MQ86" s="6"/>
      <c r="MR86" s="6"/>
      <c r="MS86" s="6"/>
      <c r="MT86" s="6"/>
      <c r="MU86" s="6"/>
      <c r="MV86" s="6"/>
      <c r="MW86" s="6"/>
      <c r="MX86" s="6"/>
      <c r="MY86" s="6"/>
      <c r="MZ86" s="6"/>
      <c r="NA86" s="6"/>
      <c r="NB86" s="6"/>
      <c r="NC86" s="6"/>
      <c r="ND86" s="6"/>
      <c r="NE86" s="6"/>
      <c r="NF86" s="6"/>
      <c r="NG86" s="6"/>
      <c r="NH86" s="6"/>
      <c r="NI86" s="6"/>
      <c r="NJ86" s="6"/>
      <c r="NK86" s="6"/>
      <c r="NL86" s="6"/>
      <c r="NM86" s="6"/>
      <c r="NN86" s="6"/>
      <c r="NO86" s="6"/>
      <c r="NP86" s="6"/>
      <c r="NQ86" s="6"/>
      <c r="NR86" s="6"/>
      <c r="NS86" s="6"/>
      <c r="NT86" s="6"/>
      <c r="NU86" s="6"/>
      <c r="NV86" s="6"/>
      <c r="NW86" s="6"/>
      <c r="NX86" s="6"/>
      <c r="NY86" s="6"/>
      <c r="NZ86" s="6"/>
      <c r="OA86" s="6"/>
      <c r="OB86" s="6"/>
      <c r="OC86" s="6"/>
      <c r="OD86" s="6"/>
      <c r="OE86" s="6"/>
      <c r="OF86" s="6"/>
      <c r="OG86" s="6"/>
      <c r="OH86" s="6"/>
      <c r="OI86" s="6"/>
      <c r="OJ86" s="6"/>
      <c r="OK86" s="6"/>
      <c r="OL86" s="6"/>
      <c r="OM86" s="6"/>
      <c r="ON86" s="6"/>
      <c r="OO86" s="6"/>
      <c r="OP86" s="6"/>
      <c r="OQ86" s="6"/>
      <c r="OR86" s="6"/>
      <c r="OS86" s="6"/>
      <c r="OT86" s="6"/>
      <c r="OU86" s="6"/>
      <c r="OV86" s="6"/>
      <c r="OW86" s="6"/>
      <c r="OX86" s="6"/>
      <c r="OY86" s="6"/>
      <c r="OZ86" s="6"/>
      <c r="PA86" s="6"/>
      <c r="PB86" s="6"/>
      <c r="PC86" s="6"/>
      <c r="PD86" s="6"/>
      <c r="PE86" s="6"/>
      <c r="PF86" s="6"/>
      <c r="PG86" s="6"/>
      <c r="PH86" s="6"/>
      <c r="PI86" s="6"/>
      <c r="PJ86" s="6"/>
      <c r="PK86" s="6"/>
      <c r="PL86" s="6"/>
      <c r="PM86" s="6"/>
      <c r="PN86" s="6"/>
      <c r="PO86" s="6"/>
      <c r="PP86" s="6"/>
      <c r="PQ86" s="6"/>
      <c r="PR86" s="6"/>
      <c r="PS86" s="6"/>
      <c r="PT86" s="6"/>
      <c r="PU86" s="6"/>
      <c r="PV86" s="6"/>
      <c r="PW86" s="6"/>
      <c r="PX86" s="6"/>
      <c r="PY86" s="6"/>
      <c r="PZ86" s="6"/>
      <c r="QA86" s="6"/>
      <c r="QB86" s="6"/>
      <c r="QC86" s="6"/>
      <c r="QD86" s="6"/>
      <c r="QE86" s="6"/>
      <c r="QF86" s="6"/>
      <c r="QG86" s="6"/>
      <c r="QH86" s="6"/>
      <c r="QI86" s="6"/>
      <c r="QJ86" s="6"/>
      <c r="QK86" s="6"/>
      <c r="QL86" s="6"/>
      <c r="QM86" s="6"/>
      <c r="QN86" s="6"/>
      <c r="QO86" s="6"/>
      <c r="QP86" s="6"/>
      <c r="QQ86" s="6"/>
      <c r="QR86" s="6"/>
      <c r="QS86" s="6"/>
      <c r="QT86" s="6"/>
      <c r="QU86" s="6"/>
      <c r="QV86" s="6"/>
      <c r="QW86" s="6"/>
      <c r="QX86" s="6"/>
      <c r="QY86" s="6"/>
      <c r="QZ86" s="6"/>
      <c r="RA86" s="6"/>
      <c r="RB86" s="6"/>
      <c r="RC86" s="6"/>
      <c r="RD86" s="6"/>
      <c r="RE86" s="6"/>
      <c r="RF86" s="6"/>
      <c r="RG86" s="6"/>
      <c r="RH86" s="6"/>
      <c r="RI86" s="6"/>
      <c r="RJ86" s="6"/>
      <c r="RK86" s="6"/>
      <c r="RL86" s="6"/>
      <c r="RM86" s="6"/>
      <c r="RN86" s="6"/>
      <c r="RO86" s="6"/>
      <c r="RP86" s="6"/>
      <c r="RQ86" s="6"/>
      <c r="RR86" s="6"/>
      <c r="RS86" s="6"/>
      <c r="RT86" s="6"/>
      <c r="RU86" s="6"/>
      <c r="RV86" s="6"/>
      <c r="RW86" s="6"/>
      <c r="RX86" s="6"/>
      <c r="RY86" s="6"/>
      <c r="RZ86" s="6"/>
      <c r="SA86" s="6"/>
      <c r="SB86" s="6"/>
      <c r="SC86" s="6"/>
      <c r="SD86" s="6"/>
      <c r="SE86" s="6"/>
      <c r="SF86" s="6"/>
      <c r="SG86" s="6"/>
      <c r="SH86" s="6"/>
      <c r="SI86" s="6"/>
      <c r="SJ86" s="6"/>
      <c r="SK86" s="6"/>
      <c r="SL86" s="6"/>
      <c r="SM86" s="6"/>
      <c r="SN86" s="6"/>
      <c r="SO86" s="6"/>
      <c r="SP86" s="6"/>
      <c r="SQ86" s="6"/>
      <c r="SR86" s="6"/>
      <c r="SS86" s="6"/>
      <c r="ST86" s="6"/>
      <c r="SU86" s="6"/>
      <c r="SV86" s="6"/>
      <c r="SW86" s="6"/>
      <c r="SX86" s="6"/>
      <c r="SY86" s="6"/>
      <c r="SZ86" s="6"/>
      <c r="TA86" s="6"/>
      <c r="TB86" s="6"/>
      <c r="TC86" s="6"/>
      <c r="TD86" s="6"/>
      <c r="TE86" s="6"/>
      <c r="TF86" s="6"/>
      <c r="TG86" s="6"/>
      <c r="TH86" s="6"/>
      <c r="TI86" s="6"/>
      <c r="TJ86" s="6"/>
      <c r="TK86" s="6"/>
      <c r="TL86" s="6"/>
      <c r="TM86" s="6"/>
      <c r="TN86" s="6"/>
      <c r="TO86" s="6"/>
      <c r="TP86" s="6"/>
      <c r="TQ86" s="6"/>
      <c r="TR86" s="6"/>
      <c r="TS86" s="6"/>
      <c r="TT86" s="6"/>
      <c r="TU86" s="6"/>
      <c r="TV86" s="6"/>
      <c r="TW86" s="6"/>
      <c r="TX86" s="6"/>
      <c r="TY86" s="6"/>
      <c r="TZ86" s="6"/>
      <c r="UA86" s="6"/>
      <c r="UB86" s="6"/>
      <c r="UC86" s="6"/>
      <c r="UD86" s="6"/>
      <c r="UE86" s="6"/>
      <c r="UF86" s="6"/>
      <c r="UG86" s="6"/>
      <c r="UH86" s="6"/>
      <c r="UI86" s="6"/>
      <c r="UJ86" s="6"/>
      <c r="UK86" s="6"/>
      <c r="UL86" s="6"/>
      <c r="UM86" s="6"/>
      <c r="UN86" s="6"/>
      <c r="UO86" s="6"/>
      <c r="UP86" s="6"/>
      <c r="UQ86" s="6"/>
      <c r="UR86" s="6"/>
      <c r="US86" s="6"/>
      <c r="UT86" s="6"/>
      <c r="UU86" s="6"/>
      <c r="UV86" s="6"/>
      <c r="UW86" s="6"/>
      <c r="UX86" s="6"/>
      <c r="UY86" s="6"/>
      <c r="UZ86" s="6"/>
      <c r="VA86" s="6"/>
      <c r="VB86" s="6"/>
      <c r="VC86" s="6"/>
      <c r="VD86" s="6"/>
      <c r="VE86" s="6"/>
      <c r="VF86" s="6"/>
      <c r="VG86" s="6"/>
      <c r="VH86" s="6"/>
      <c r="VI86" s="6"/>
      <c r="VJ86" s="6"/>
      <c r="VK86" s="6"/>
      <c r="VL86" s="6"/>
      <c r="VM86" s="6"/>
      <c r="VN86" s="6"/>
      <c r="VO86" s="6"/>
      <c r="VP86" s="6"/>
      <c r="VQ86" s="6"/>
      <c r="VR86" s="6"/>
      <c r="VS86" s="6"/>
      <c r="VT86" s="6"/>
      <c r="VU86" s="6"/>
      <c r="VV86" s="6"/>
      <c r="VW86" s="6"/>
      <c r="VX86" s="6"/>
      <c r="VY86" s="6"/>
      <c r="VZ86" s="6"/>
      <c r="WA86" s="6"/>
      <c r="WB86" s="6"/>
      <c r="WC86" s="6"/>
      <c r="WD86" s="6"/>
      <c r="WE86" s="6"/>
      <c r="WF86" s="6"/>
      <c r="WG86" s="6"/>
      <c r="WH86" s="6"/>
      <c r="WI86" s="6"/>
      <c r="WJ86" s="6"/>
      <c r="WK86" s="6"/>
      <c r="WL86" s="6"/>
      <c r="WM86" s="6"/>
      <c r="WN86" s="6"/>
      <c r="WO86" s="6"/>
      <c r="WP86" s="6"/>
      <c r="WQ86" s="6"/>
      <c r="WR86" s="6"/>
      <c r="WS86" s="6"/>
      <c r="WT86" s="6"/>
      <c r="WU86" s="6"/>
      <c r="WV86" s="6"/>
      <c r="WW86" s="6"/>
      <c r="WX86" s="6"/>
      <c r="WY86" s="6"/>
      <c r="WZ86" s="6"/>
      <c r="XA86" s="6"/>
      <c r="XB86" s="6"/>
      <c r="XC86" s="6"/>
      <c r="XD86" s="6"/>
      <c r="XE86" s="6"/>
      <c r="XF86" s="6"/>
      <c r="XG86" s="6"/>
      <c r="XH86" s="6"/>
      <c r="XI86" s="6"/>
      <c r="XJ86" s="6"/>
      <c r="XK86" s="6"/>
      <c r="XL86" s="6"/>
      <c r="XM86" s="6"/>
      <c r="XN86" s="6"/>
      <c r="XO86" s="6"/>
      <c r="XP86" s="6"/>
      <c r="XQ86" s="6"/>
      <c r="XR86" s="6"/>
      <c r="XS86" s="6"/>
      <c r="XT86" s="6"/>
      <c r="XU86" s="6"/>
      <c r="XV86" s="6"/>
      <c r="XW86" s="6"/>
      <c r="XX86" s="6"/>
      <c r="XY86" s="6"/>
      <c r="XZ86" s="6"/>
      <c r="YA86" s="6"/>
      <c r="YB86" s="6"/>
      <c r="YC86" s="6"/>
      <c r="YD86" s="6"/>
      <c r="YE86" s="6"/>
      <c r="YF86" s="6"/>
      <c r="YG86" s="6"/>
      <c r="YH86" s="6"/>
      <c r="YI86" s="6"/>
      <c r="YJ86" s="6"/>
      <c r="YK86" s="6"/>
      <c r="YL86" s="6"/>
      <c r="YM86" s="6"/>
      <c r="YN86" s="6"/>
      <c r="YO86" s="6"/>
      <c r="YP86" s="6"/>
      <c r="YQ86" s="6"/>
      <c r="YR86" s="6"/>
      <c r="YS86" s="6"/>
      <c r="YT86" s="6"/>
      <c r="YU86" s="6"/>
      <c r="YV86" s="6"/>
      <c r="YW86" s="6"/>
      <c r="YX86" s="6"/>
      <c r="YY86" s="6"/>
      <c r="YZ86" s="6"/>
      <c r="ZA86" s="6"/>
      <c r="ZB86" s="6"/>
      <c r="ZC86" s="6"/>
      <c r="ZD86" s="6"/>
      <c r="ZE86" s="6"/>
      <c r="ZF86" s="6"/>
      <c r="ZG86" s="6"/>
      <c r="ZH86" s="6"/>
      <c r="ZI86" s="6"/>
      <c r="ZJ86" s="6"/>
      <c r="ZK86" s="6"/>
      <c r="ZL86" s="6"/>
      <c r="ZM86" s="6"/>
      <c r="ZN86" s="6"/>
      <c r="ZO86" s="6"/>
      <c r="ZP86" s="6"/>
      <c r="ZQ86" s="6"/>
      <c r="ZR86" s="6"/>
      <c r="ZS86" s="6"/>
      <c r="ZT86" s="6"/>
      <c r="ZU86" s="6"/>
      <c r="ZV86" s="6"/>
      <c r="ZW86" s="6"/>
      <c r="ZX86" s="6"/>
      <c r="ZY86" s="6"/>
      <c r="ZZ86" s="6"/>
      <c r="AAA86" s="6"/>
      <c r="AAB86" s="6"/>
      <c r="AAC86" s="6"/>
      <c r="AAD86" s="6"/>
      <c r="AAE86" s="6"/>
      <c r="AAF86" s="6"/>
      <c r="AAG86" s="6"/>
      <c r="AAH86" s="6"/>
      <c r="AAI86" s="6"/>
      <c r="AAJ86" s="6"/>
      <c r="AAK86" s="6"/>
      <c r="AAL86" s="6"/>
      <c r="AAM86" s="6"/>
      <c r="AAN86" s="6"/>
      <c r="AAO86" s="6"/>
      <c r="AAP86" s="6"/>
      <c r="AAQ86" s="6"/>
      <c r="AAR86" s="6"/>
      <c r="AAS86" s="6"/>
      <c r="AAT86" s="6"/>
      <c r="AAU86" s="6"/>
      <c r="AAV86" s="6"/>
      <c r="AAW86" s="6"/>
      <c r="AAX86" s="6"/>
      <c r="AAY86" s="6"/>
      <c r="AAZ86" s="6"/>
      <c r="ABA86" s="6"/>
      <c r="ABB86" s="6"/>
      <c r="ABC86" s="6"/>
      <c r="ABD86" s="6"/>
      <c r="ABE86" s="6"/>
      <c r="ABF86" s="6"/>
      <c r="ABG86" s="6"/>
      <c r="ABH86" s="6"/>
      <c r="ABI86" s="6"/>
      <c r="ABJ86" s="6"/>
      <c r="ABK86" s="6"/>
      <c r="ABL86" s="6"/>
      <c r="ABM86" s="6"/>
      <c r="ABN86" s="6"/>
      <c r="ABO86" s="6"/>
      <c r="ABP86" s="6"/>
      <c r="ABQ86" s="6"/>
      <c r="ABR86" s="6"/>
      <c r="ABS86" s="6"/>
      <c r="ABT86" s="6"/>
      <c r="ABU86" s="6"/>
      <c r="ABV86" s="6"/>
      <c r="ABW86" s="6"/>
      <c r="ABX86" s="6"/>
      <c r="ABY86" s="6"/>
      <c r="ABZ86" s="6"/>
      <c r="ACA86" s="6"/>
      <c r="ACB86" s="6"/>
      <c r="ACC86" s="6"/>
      <c r="ACD86" s="6"/>
      <c r="ACE86" s="6"/>
      <c r="ACF86" s="6"/>
      <c r="ACG86" s="6"/>
      <c r="ACH86" s="6"/>
      <c r="ACI86" s="6"/>
      <c r="ACJ86" s="6"/>
      <c r="ACK86" s="6"/>
      <c r="ACL86" s="6"/>
      <c r="ACM86" s="6"/>
      <c r="ACN86" s="6"/>
      <c r="ACO86" s="6"/>
      <c r="ACP86" s="6"/>
      <c r="ACQ86" s="6"/>
      <c r="ACR86" s="6"/>
      <c r="ACS86" s="6"/>
      <c r="ACT86" s="6"/>
      <c r="ACU86" s="6"/>
      <c r="ACV86" s="6"/>
      <c r="ACW86" s="6"/>
      <c r="ACX86" s="6"/>
      <c r="ACY86" s="6"/>
      <c r="ACZ86" s="6"/>
      <c r="ADA86" s="6"/>
      <c r="ADB86" s="6"/>
      <c r="ADC86" s="6"/>
      <c r="ADD86" s="6"/>
      <c r="ADE86" s="6"/>
      <c r="ADF86" s="6"/>
      <c r="ADG86" s="6"/>
      <c r="ADH86" s="6"/>
      <c r="ADI86" s="6"/>
      <c r="ADJ86" s="6"/>
      <c r="ADK86" s="6"/>
      <c r="ADL86" s="6"/>
      <c r="ADM86" s="6"/>
      <c r="ADN86" s="6"/>
      <c r="ADO86" s="6"/>
      <c r="ADP86" s="6"/>
      <c r="ADQ86" s="6"/>
      <c r="ADR86" s="6"/>
      <c r="ADS86" s="6"/>
      <c r="ADT86" s="6"/>
      <c r="ADU86" s="6"/>
      <c r="ADV86" s="6"/>
      <c r="ADW86" s="6"/>
      <c r="ADX86" s="6"/>
      <c r="ADY86" s="6"/>
      <c r="ADZ86" s="6"/>
      <c r="AEA86" s="6"/>
      <c r="AEB86" s="6"/>
      <c r="AEC86" s="6"/>
      <c r="AED86" s="6"/>
      <c r="AEE86" s="6"/>
      <c r="AEF86" s="6"/>
      <c r="AEG86" s="6"/>
      <c r="AEH86" s="6"/>
      <c r="AEI86" s="6"/>
      <c r="AEJ86" s="6"/>
      <c r="AEK86" s="6"/>
      <c r="AEL86" s="6"/>
      <c r="AEM86" s="6"/>
      <c r="AEN86" s="6"/>
      <c r="AEO86" s="6"/>
      <c r="AEP86" s="6"/>
      <c r="AEQ86" s="6"/>
      <c r="AER86" s="6"/>
      <c r="AES86" s="6"/>
      <c r="AET86" s="6"/>
      <c r="AEU86" s="6"/>
      <c r="AEV86" s="6"/>
      <c r="AEW86" s="6"/>
      <c r="AEX86" s="6"/>
      <c r="AEY86" s="6"/>
      <c r="AEZ86" s="6"/>
      <c r="AFA86" s="6"/>
      <c r="AFB86" s="6"/>
      <c r="AFC86" s="6"/>
      <c r="AFD86" s="6"/>
      <c r="AFE86" s="6"/>
      <c r="AFF86" s="6"/>
      <c r="AFG86" s="6"/>
      <c r="AFH86" s="6"/>
      <c r="AFI86" s="6"/>
      <c r="AFJ86" s="6"/>
      <c r="AFK86" s="6"/>
      <c r="AFL86" s="6"/>
      <c r="AFM86" s="6"/>
      <c r="AFN86" s="6"/>
      <c r="AFO86" s="6"/>
      <c r="AFP86" s="6"/>
      <c r="AFQ86" s="6"/>
      <c r="AFR86" s="6"/>
      <c r="AFS86" s="6"/>
      <c r="AFT86" s="6"/>
      <c r="AFU86" s="6"/>
      <c r="AFV86" s="6"/>
      <c r="AFW86" s="6"/>
      <c r="AFX86" s="6"/>
      <c r="AFY86" s="6"/>
      <c r="AFZ86" s="6"/>
      <c r="AGA86" s="6"/>
      <c r="AGB86" s="6"/>
      <c r="AGC86" s="6"/>
      <c r="AGD86" s="6"/>
      <c r="AGE86" s="6"/>
      <c r="AGF86" s="6"/>
      <c r="AGG86" s="6"/>
      <c r="AGH86" s="6"/>
      <c r="AGI86" s="6"/>
      <c r="AGJ86" s="6"/>
      <c r="AGK86" s="6"/>
      <c r="AGL86" s="6"/>
      <c r="AGM86" s="6"/>
      <c r="AGN86" s="6"/>
      <c r="AGO86" s="6"/>
      <c r="AGP86" s="6"/>
      <c r="AGQ86" s="6"/>
      <c r="AGR86" s="6"/>
      <c r="AGS86" s="6"/>
      <c r="AGT86" s="6"/>
      <c r="AGU86" s="6"/>
      <c r="AGV86" s="6"/>
      <c r="AGW86" s="6"/>
      <c r="AGX86" s="6"/>
      <c r="AGY86" s="6"/>
      <c r="AGZ86" s="6"/>
      <c r="AHA86" s="6"/>
      <c r="AHB86" s="6"/>
      <c r="AHC86" s="6"/>
      <c r="AHD86" s="6"/>
      <c r="AHE86" s="6"/>
      <c r="AHF86" s="6"/>
      <c r="AHG86" s="6"/>
      <c r="AHH86" s="6"/>
      <c r="AHI86" s="6"/>
      <c r="AHJ86" s="6"/>
      <c r="AHK86" s="6"/>
      <c r="AHL86" s="6"/>
      <c r="AHM86" s="6"/>
      <c r="AHN86" s="6"/>
      <c r="AHO86" s="6"/>
      <c r="AHP86" s="6"/>
      <c r="AHQ86" s="6"/>
      <c r="AHR86" s="6"/>
      <c r="AHS86" s="6"/>
      <c r="AHT86" s="6"/>
      <c r="AHU86" s="6"/>
      <c r="AHV86" s="6"/>
      <c r="AHW86" s="6"/>
      <c r="AHX86" s="6"/>
      <c r="AHY86" s="6"/>
      <c r="AHZ86" s="6"/>
      <c r="AIA86" s="6"/>
      <c r="AIB86" s="6"/>
      <c r="AIC86" s="6"/>
      <c r="AID86" s="6"/>
      <c r="AIE86" s="6"/>
      <c r="AIF86" s="6"/>
      <c r="AIG86" s="6"/>
      <c r="AIH86" s="6"/>
      <c r="AII86" s="6"/>
      <c r="AIJ86" s="6"/>
      <c r="AIK86" s="6"/>
      <c r="AIL86" s="6"/>
      <c r="AIM86" s="6"/>
      <c r="AIN86" s="6"/>
      <c r="AIO86" s="6"/>
      <c r="AIP86" s="6"/>
      <c r="AIQ86" s="6"/>
      <c r="AIR86" s="6"/>
      <c r="AIS86" s="6"/>
      <c r="AIT86" s="6"/>
      <c r="AIU86" s="6"/>
      <c r="AIV86" s="6"/>
      <c r="AIW86" s="6"/>
      <c r="AIX86" s="6"/>
      <c r="AIY86" s="6"/>
      <c r="AIZ86" s="6"/>
      <c r="AJA86" s="6"/>
      <c r="AJB86" s="6"/>
      <c r="AJC86" s="6"/>
      <c r="AJD86" s="6"/>
      <c r="AJE86" s="6"/>
      <c r="AJF86" s="6"/>
      <c r="AJG86" s="6"/>
      <c r="AJH86" s="6"/>
      <c r="AJI86" s="6"/>
      <c r="AJJ86" s="6"/>
      <c r="AJK86" s="6"/>
      <c r="AJL86" s="6"/>
      <c r="AJM86" s="6"/>
      <c r="AJN86" s="6"/>
      <c r="AJO86" s="6"/>
      <c r="AJP86" s="6"/>
      <c r="AJQ86" s="6"/>
      <c r="AJR86" s="6"/>
      <c r="AJS86" s="6"/>
      <c r="AJT86" s="6"/>
      <c r="AJU86" s="6"/>
      <c r="AJV86" s="6"/>
      <c r="AJW86" s="6"/>
      <c r="AJX86" s="6"/>
      <c r="AJY86" s="6"/>
      <c r="AJZ86" s="6"/>
      <c r="AKA86" s="6"/>
      <c r="AKB86" s="6"/>
      <c r="AKC86" s="6"/>
      <c r="AKD86" s="6"/>
      <c r="AKE86" s="6"/>
      <c r="AKF86" s="6"/>
      <c r="AKG86" s="6"/>
      <c r="AKH86" s="6"/>
      <c r="AKI86" s="6"/>
      <c r="AKJ86" s="6"/>
      <c r="AKK86" s="6"/>
      <c r="AKL86" s="6"/>
      <c r="AKM86" s="6"/>
      <c r="AKN86" s="6"/>
      <c r="AKO86" s="6"/>
      <c r="AKP86" s="6"/>
      <c r="AKQ86" s="6"/>
      <c r="AKR86" s="6"/>
      <c r="AKS86" s="6"/>
      <c r="AKT86" s="6"/>
      <c r="AKU86" s="6"/>
      <c r="AKV86" s="6"/>
      <c r="AKW86" s="6"/>
      <c r="AKX86" s="6"/>
      <c r="AKY86" s="6"/>
      <c r="AKZ86" s="6"/>
      <c r="ALA86" s="6"/>
      <c r="ALB86" s="6"/>
      <c r="ALC86" s="6"/>
      <c r="ALD86" s="6"/>
      <c r="ALE86" s="6"/>
      <c r="ALF86" s="6"/>
      <c r="ALG86" s="6"/>
      <c r="ALH86" s="6"/>
      <c r="ALI86" s="6"/>
      <c r="ALJ86" s="6"/>
      <c r="ALK86" s="6"/>
      <c r="ALL86" s="6"/>
      <c r="ALM86" s="6"/>
      <c r="ALN86" s="6"/>
    </row>
    <row r="87" spans="1:1002" ht="26.5" customHeight="1" x14ac:dyDescent="0.35">
      <c r="A87" s="37" t="s">
        <v>364</v>
      </c>
      <c r="B87" s="5" t="s">
        <v>103</v>
      </c>
      <c r="C87" s="49">
        <v>120</v>
      </c>
      <c r="D87" s="5" t="s">
        <v>46</v>
      </c>
      <c r="E87" s="120" t="s">
        <v>440</v>
      </c>
      <c r="F87" s="11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row>
    <row r="88" spans="1:1002" ht="14.5" x14ac:dyDescent="0.35">
      <c r="A88" s="37" t="s">
        <v>365</v>
      </c>
      <c r="B88" s="5" t="s">
        <v>97</v>
      </c>
      <c r="C88" s="27">
        <f>(Vos+Nps*Vout_max)</f>
        <v>240</v>
      </c>
      <c r="D88" s="5" t="s">
        <v>46</v>
      </c>
      <c r="E88" s="121"/>
      <c r="F88" s="11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row>
    <row r="89" spans="1:1002" ht="14.5" x14ac:dyDescent="0.35">
      <c r="A89" s="37" t="s">
        <v>344</v>
      </c>
      <c r="B89" s="5" t="s">
        <v>348</v>
      </c>
      <c r="C89" s="49">
        <v>24</v>
      </c>
      <c r="D89" s="5" t="s">
        <v>46</v>
      </c>
      <c r="E89" s="121"/>
      <c r="F89" s="11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row>
    <row r="90" spans="1:1002" ht="26" x14ac:dyDescent="0.35">
      <c r="A90" s="44" t="s">
        <v>366</v>
      </c>
      <c r="B90" s="5" t="s">
        <v>301</v>
      </c>
      <c r="C90" s="82">
        <f>0.5*L_lk*10^-6*($C$67)^2*Fsw_actual*10^3*Vsn/(Vsn-(Nps*Vout_max))</f>
        <v>1.4130434782608694</v>
      </c>
      <c r="D90" s="5" t="s">
        <v>72</v>
      </c>
      <c r="E90" s="121"/>
      <c r="F90" s="11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row>
    <row r="91" spans="1:1002" ht="26" x14ac:dyDescent="0.35">
      <c r="A91" s="40" t="s">
        <v>367</v>
      </c>
      <c r="B91" s="5" t="s">
        <v>302</v>
      </c>
      <c r="C91" s="49">
        <v>0.9</v>
      </c>
      <c r="D91" s="5"/>
      <c r="E91" s="121"/>
      <c r="F91" s="11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row>
    <row r="92" spans="1:1002" ht="14.5" x14ac:dyDescent="0.35">
      <c r="A92" s="37" t="s">
        <v>234</v>
      </c>
      <c r="B92" s="5" t="s">
        <v>237</v>
      </c>
      <c r="C92" s="28">
        <f>(Vsn^2/((1-x)*Psn))*10^-3</f>
        <v>407.63076923076937</v>
      </c>
      <c r="D92" s="5" t="s">
        <v>157</v>
      </c>
      <c r="E92" s="121"/>
      <c r="F92" s="11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row>
    <row r="93" spans="1:1002" ht="14.5" x14ac:dyDescent="0.35">
      <c r="A93" s="37" t="s">
        <v>235</v>
      </c>
      <c r="B93" s="5" t="s">
        <v>99</v>
      </c>
      <c r="C93" s="49">
        <v>510</v>
      </c>
      <c r="D93" s="5" t="s">
        <v>157</v>
      </c>
      <c r="E93" s="121"/>
      <c r="F93" s="11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row>
    <row r="94" spans="1:1002" ht="14.5" x14ac:dyDescent="0.35">
      <c r="A94" s="37" t="s">
        <v>100</v>
      </c>
      <c r="B94" s="5" t="s">
        <v>238</v>
      </c>
      <c r="C94" s="28">
        <f>(Vsn/(ΔVsn*Rsn*10^3*Fclamp*10^3))*10^9</f>
        <v>0.14005602240896359</v>
      </c>
      <c r="D94" s="5" t="s">
        <v>102</v>
      </c>
      <c r="E94" s="121"/>
      <c r="F94" s="11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row>
    <row r="95" spans="1:1002" ht="14.5" x14ac:dyDescent="0.35">
      <c r="A95" s="37" t="s">
        <v>236</v>
      </c>
      <c r="B95" s="5" t="s">
        <v>101</v>
      </c>
      <c r="C95" s="49">
        <v>2.2000000000000002</v>
      </c>
      <c r="D95" s="5" t="s">
        <v>102</v>
      </c>
      <c r="E95" s="122"/>
      <c r="F95" s="11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row>
    <row r="96" spans="1:1002" ht="14.5" x14ac:dyDescent="0.35">
      <c r="A96" s="106"/>
      <c r="B96" s="107"/>
      <c r="C96" s="107"/>
      <c r="D96" s="107"/>
      <c r="E96" s="108"/>
      <c r="F96" s="11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c r="IW96" s="13"/>
      <c r="IX96" s="13"/>
      <c r="IY96" s="13"/>
      <c r="IZ96" s="13"/>
      <c r="JA96" s="13"/>
      <c r="JB96" s="13"/>
      <c r="JC96" s="13"/>
      <c r="JD96" s="13"/>
      <c r="JE96" s="13"/>
      <c r="JF96" s="13"/>
      <c r="JG96" s="13"/>
      <c r="JH96" s="13"/>
      <c r="JI96" s="13"/>
      <c r="JJ96" s="13"/>
      <c r="JK96" s="13"/>
      <c r="JL96" s="13"/>
      <c r="JM96" s="13"/>
      <c r="JN96" s="13"/>
      <c r="JO96" s="13"/>
      <c r="JP96" s="13"/>
      <c r="JQ96" s="13"/>
      <c r="JR96" s="13"/>
      <c r="JS96" s="13"/>
      <c r="JT96" s="13"/>
      <c r="JU96" s="13"/>
      <c r="JV96" s="13"/>
      <c r="JW96" s="13"/>
      <c r="JX96" s="13"/>
      <c r="JY96" s="13"/>
      <c r="JZ96" s="13"/>
      <c r="KA96" s="13"/>
      <c r="KB96" s="13"/>
      <c r="KC96" s="13"/>
      <c r="KD96" s="13"/>
      <c r="KE96" s="13"/>
      <c r="KF96" s="13"/>
      <c r="KG96" s="13"/>
      <c r="KH96" s="13"/>
      <c r="KI96" s="13"/>
      <c r="KJ96" s="13"/>
      <c r="KK96" s="13"/>
      <c r="KL96" s="13"/>
      <c r="KM96" s="13"/>
      <c r="KN96" s="13"/>
      <c r="KO96" s="13"/>
      <c r="KP96" s="13"/>
      <c r="KQ96" s="13"/>
      <c r="KR96" s="13"/>
      <c r="KS96" s="13"/>
      <c r="KT96" s="13"/>
      <c r="KU96" s="13"/>
      <c r="KV96" s="13"/>
      <c r="KW96" s="13"/>
      <c r="KX96" s="13"/>
      <c r="KY96" s="13"/>
      <c r="KZ96" s="13"/>
      <c r="LA96" s="13"/>
      <c r="LB96" s="13"/>
      <c r="LC96" s="13"/>
      <c r="LD96" s="13"/>
      <c r="LE96" s="13"/>
      <c r="LF96" s="13"/>
      <c r="LG96" s="13"/>
      <c r="LH96" s="13"/>
      <c r="LI96" s="13"/>
      <c r="LJ96" s="13"/>
      <c r="LK96" s="13"/>
      <c r="LL96" s="13"/>
      <c r="LM96" s="13"/>
      <c r="LN96" s="13"/>
      <c r="LO96" s="13"/>
      <c r="LP96" s="13"/>
      <c r="LQ96" s="13"/>
      <c r="LR96" s="13"/>
      <c r="LS96" s="13"/>
      <c r="LT96" s="13"/>
      <c r="LU96" s="13"/>
      <c r="LV96" s="13"/>
      <c r="LW96" s="13"/>
      <c r="LX96" s="13"/>
      <c r="LY96" s="13"/>
      <c r="LZ96" s="13"/>
      <c r="MA96" s="13"/>
      <c r="MB96" s="13"/>
      <c r="MC96" s="13"/>
      <c r="MD96" s="13"/>
      <c r="ME96" s="13"/>
      <c r="MF96" s="13"/>
      <c r="MG96" s="13"/>
      <c r="MH96" s="13"/>
      <c r="MI96" s="13"/>
      <c r="MJ96" s="13"/>
      <c r="MK96" s="13"/>
      <c r="ML96" s="13"/>
      <c r="MM96" s="13"/>
      <c r="MN96" s="13"/>
      <c r="MO96" s="13"/>
      <c r="MP96" s="13"/>
      <c r="MQ96" s="13"/>
      <c r="MR96" s="13"/>
      <c r="MS96" s="13"/>
      <c r="MT96" s="13"/>
      <c r="MU96" s="13"/>
      <c r="MV96" s="13"/>
      <c r="MW96" s="13"/>
      <c r="MX96" s="13"/>
      <c r="MY96" s="13"/>
      <c r="MZ96" s="13"/>
      <c r="NA96" s="13"/>
      <c r="NB96" s="13"/>
      <c r="NC96" s="13"/>
      <c r="ND96" s="13"/>
      <c r="NE96" s="13"/>
      <c r="NF96" s="13"/>
      <c r="NG96" s="13"/>
      <c r="NH96" s="13"/>
      <c r="NI96" s="13"/>
      <c r="NJ96" s="13"/>
      <c r="NK96" s="13"/>
      <c r="NL96" s="13"/>
      <c r="NM96" s="13"/>
      <c r="NN96" s="13"/>
      <c r="NO96" s="13"/>
      <c r="NP96" s="13"/>
      <c r="NQ96" s="13"/>
      <c r="NR96" s="13"/>
      <c r="NS96" s="13"/>
      <c r="NT96" s="13"/>
      <c r="NU96" s="13"/>
      <c r="NV96" s="13"/>
      <c r="NW96" s="13"/>
      <c r="NX96" s="13"/>
      <c r="NY96" s="13"/>
      <c r="NZ96" s="13"/>
      <c r="OA96" s="13"/>
      <c r="OB96" s="13"/>
      <c r="OC96" s="13"/>
      <c r="OD96" s="13"/>
      <c r="OE96" s="13"/>
      <c r="OF96" s="13"/>
      <c r="OG96" s="13"/>
      <c r="OH96" s="13"/>
      <c r="OI96" s="13"/>
      <c r="OJ96" s="13"/>
      <c r="OK96" s="13"/>
      <c r="OL96" s="13"/>
      <c r="OM96" s="13"/>
      <c r="ON96" s="13"/>
      <c r="OO96" s="13"/>
      <c r="OP96" s="13"/>
      <c r="OQ96" s="13"/>
      <c r="OR96" s="13"/>
      <c r="OS96" s="13"/>
      <c r="OT96" s="13"/>
      <c r="OU96" s="13"/>
      <c r="OV96" s="13"/>
      <c r="OW96" s="13"/>
      <c r="OX96" s="13"/>
      <c r="OY96" s="13"/>
      <c r="OZ96" s="13"/>
      <c r="PA96" s="13"/>
      <c r="PB96" s="13"/>
      <c r="PC96" s="13"/>
      <c r="PD96" s="13"/>
      <c r="PE96" s="13"/>
      <c r="PF96" s="13"/>
      <c r="PG96" s="13"/>
      <c r="PH96" s="13"/>
      <c r="PI96" s="13"/>
      <c r="PJ96" s="13"/>
      <c r="PK96" s="13"/>
      <c r="PL96" s="13"/>
      <c r="PM96" s="13"/>
      <c r="PN96" s="13"/>
      <c r="PO96" s="13"/>
      <c r="PP96" s="13"/>
      <c r="PQ96" s="13"/>
      <c r="PR96" s="13"/>
      <c r="PS96" s="13"/>
      <c r="PT96" s="13"/>
      <c r="PU96" s="13"/>
      <c r="PV96" s="13"/>
      <c r="PW96" s="13"/>
      <c r="PX96" s="13"/>
      <c r="PY96" s="13"/>
      <c r="PZ96" s="13"/>
      <c r="QA96" s="13"/>
      <c r="QB96" s="13"/>
      <c r="QC96" s="13"/>
      <c r="QD96" s="13"/>
      <c r="QE96" s="13"/>
      <c r="QF96" s="13"/>
      <c r="QG96" s="13"/>
      <c r="QH96" s="13"/>
      <c r="QI96" s="13"/>
      <c r="QJ96" s="13"/>
      <c r="QK96" s="13"/>
      <c r="QL96" s="13"/>
      <c r="QM96" s="13"/>
      <c r="QN96" s="13"/>
      <c r="QO96" s="13"/>
      <c r="QP96" s="13"/>
      <c r="QQ96" s="13"/>
      <c r="QR96" s="13"/>
      <c r="QS96" s="13"/>
      <c r="QT96" s="13"/>
      <c r="QU96" s="13"/>
      <c r="QV96" s="13"/>
      <c r="QW96" s="13"/>
      <c r="QX96" s="13"/>
      <c r="QY96" s="13"/>
      <c r="QZ96" s="13"/>
      <c r="RA96" s="13"/>
      <c r="RB96" s="13"/>
      <c r="RC96" s="13"/>
      <c r="RD96" s="13"/>
      <c r="RE96" s="13"/>
      <c r="RF96" s="13"/>
      <c r="RG96" s="13"/>
      <c r="RH96" s="13"/>
      <c r="RI96" s="13"/>
      <c r="RJ96" s="13"/>
      <c r="RK96" s="13"/>
      <c r="RL96" s="13"/>
      <c r="RM96" s="13"/>
      <c r="RN96" s="13"/>
      <c r="RO96" s="13"/>
      <c r="RP96" s="13"/>
      <c r="RQ96" s="13"/>
      <c r="RR96" s="13"/>
      <c r="RS96" s="13"/>
      <c r="RT96" s="13"/>
      <c r="RU96" s="13"/>
      <c r="RV96" s="13"/>
      <c r="RW96" s="13"/>
      <c r="RX96" s="13"/>
      <c r="RY96" s="13"/>
      <c r="RZ96" s="13"/>
      <c r="SA96" s="13"/>
      <c r="SB96" s="13"/>
      <c r="SC96" s="13"/>
      <c r="SD96" s="13"/>
      <c r="SE96" s="13"/>
      <c r="SF96" s="13"/>
      <c r="SG96" s="13"/>
      <c r="SH96" s="13"/>
      <c r="SI96" s="13"/>
      <c r="SJ96" s="13"/>
      <c r="SK96" s="13"/>
      <c r="SL96" s="13"/>
      <c r="SM96" s="13"/>
      <c r="SN96" s="13"/>
      <c r="SO96" s="13"/>
      <c r="SP96" s="13"/>
      <c r="SQ96" s="13"/>
      <c r="SR96" s="13"/>
      <c r="SS96" s="13"/>
      <c r="ST96" s="13"/>
      <c r="SU96" s="13"/>
      <c r="SV96" s="13"/>
      <c r="SW96" s="13"/>
      <c r="SX96" s="13"/>
      <c r="SY96" s="13"/>
      <c r="SZ96" s="13"/>
      <c r="TA96" s="13"/>
      <c r="TB96" s="13"/>
      <c r="TC96" s="13"/>
      <c r="TD96" s="13"/>
      <c r="TE96" s="13"/>
      <c r="TF96" s="13"/>
      <c r="TG96" s="13"/>
      <c r="TH96" s="13"/>
      <c r="TI96" s="13"/>
      <c r="TJ96" s="13"/>
      <c r="TK96" s="13"/>
      <c r="TL96" s="13"/>
      <c r="TM96" s="13"/>
      <c r="TN96" s="13"/>
      <c r="TO96" s="13"/>
      <c r="TP96" s="13"/>
      <c r="TQ96" s="13"/>
      <c r="TR96" s="13"/>
      <c r="TS96" s="13"/>
      <c r="TT96" s="13"/>
      <c r="TU96" s="13"/>
      <c r="TV96" s="13"/>
      <c r="TW96" s="13"/>
      <c r="TX96" s="13"/>
      <c r="TY96" s="13"/>
      <c r="TZ96" s="13"/>
      <c r="UA96" s="13"/>
      <c r="UB96" s="13"/>
      <c r="UC96" s="13"/>
      <c r="UD96" s="13"/>
      <c r="UE96" s="13"/>
      <c r="UF96" s="13"/>
      <c r="UG96" s="13"/>
      <c r="UH96" s="13"/>
      <c r="UI96" s="13"/>
      <c r="UJ96" s="13"/>
      <c r="UK96" s="13"/>
      <c r="UL96" s="13"/>
      <c r="UM96" s="13"/>
      <c r="UN96" s="13"/>
      <c r="UO96" s="13"/>
      <c r="UP96" s="13"/>
      <c r="UQ96" s="13"/>
      <c r="UR96" s="13"/>
      <c r="US96" s="13"/>
      <c r="UT96" s="13"/>
      <c r="UU96" s="13"/>
      <c r="UV96" s="13"/>
      <c r="UW96" s="13"/>
      <c r="UX96" s="13"/>
      <c r="UY96" s="13"/>
      <c r="UZ96" s="13"/>
      <c r="VA96" s="13"/>
      <c r="VB96" s="13"/>
      <c r="VC96" s="13"/>
      <c r="VD96" s="13"/>
      <c r="VE96" s="13"/>
      <c r="VF96" s="13"/>
      <c r="VG96" s="13"/>
      <c r="VH96" s="13"/>
      <c r="VI96" s="13"/>
      <c r="VJ96" s="13"/>
      <c r="VK96" s="13"/>
      <c r="VL96" s="13"/>
      <c r="VM96" s="13"/>
      <c r="VN96" s="13"/>
      <c r="VO96" s="13"/>
      <c r="VP96" s="13"/>
      <c r="VQ96" s="13"/>
      <c r="VR96" s="13"/>
      <c r="VS96" s="13"/>
      <c r="VT96" s="13"/>
      <c r="VU96" s="13"/>
      <c r="VV96" s="13"/>
      <c r="VW96" s="13"/>
      <c r="VX96" s="13"/>
      <c r="VY96" s="13"/>
      <c r="VZ96" s="13"/>
      <c r="WA96" s="13"/>
      <c r="WB96" s="13"/>
      <c r="WC96" s="13"/>
      <c r="WD96" s="13"/>
      <c r="WE96" s="13"/>
      <c r="WF96" s="13"/>
      <c r="WG96" s="13"/>
      <c r="WH96" s="13"/>
      <c r="WI96" s="13"/>
      <c r="WJ96" s="13"/>
      <c r="WK96" s="13"/>
      <c r="WL96" s="13"/>
      <c r="WM96" s="13"/>
      <c r="WN96" s="13"/>
      <c r="WO96" s="13"/>
      <c r="WP96" s="13"/>
      <c r="WQ96" s="13"/>
      <c r="WR96" s="13"/>
      <c r="WS96" s="13"/>
      <c r="WT96" s="13"/>
      <c r="WU96" s="13"/>
      <c r="WV96" s="13"/>
      <c r="WW96" s="13"/>
      <c r="WX96" s="13"/>
      <c r="WY96" s="13"/>
      <c r="WZ96" s="13"/>
      <c r="XA96" s="13"/>
      <c r="XB96" s="13"/>
      <c r="XC96" s="13"/>
      <c r="XD96" s="13"/>
      <c r="XE96" s="13"/>
      <c r="XF96" s="13"/>
      <c r="XG96" s="13"/>
      <c r="XH96" s="13"/>
      <c r="XI96" s="13"/>
      <c r="XJ96" s="13"/>
      <c r="XK96" s="13"/>
      <c r="XL96" s="13"/>
      <c r="XM96" s="13"/>
      <c r="XN96" s="13"/>
      <c r="XO96" s="13"/>
      <c r="XP96" s="13"/>
      <c r="XQ96" s="13"/>
      <c r="XR96" s="13"/>
      <c r="XS96" s="13"/>
      <c r="XT96" s="13"/>
      <c r="XU96" s="13"/>
      <c r="XV96" s="13"/>
      <c r="XW96" s="13"/>
      <c r="XX96" s="13"/>
      <c r="XY96" s="13"/>
      <c r="XZ96" s="13"/>
      <c r="YA96" s="13"/>
      <c r="YB96" s="13"/>
      <c r="YC96" s="13"/>
      <c r="YD96" s="13"/>
      <c r="YE96" s="13"/>
      <c r="YF96" s="13"/>
      <c r="YG96" s="13"/>
      <c r="YH96" s="13"/>
      <c r="YI96" s="13"/>
      <c r="YJ96" s="13"/>
      <c r="YK96" s="13"/>
      <c r="YL96" s="13"/>
      <c r="YM96" s="13"/>
      <c r="YN96" s="13"/>
      <c r="YO96" s="13"/>
      <c r="YP96" s="13"/>
      <c r="YQ96" s="13"/>
      <c r="YR96" s="13"/>
      <c r="YS96" s="13"/>
      <c r="YT96" s="13"/>
      <c r="YU96" s="13"/>
      <c r="YV96" s="13"/>
      <c r="YW96" s="13"/>
      <c r="YX96" s="13"/>
      <c r="YY96" s="13"/>
      <c r="YZ96" s="13"/>
      <c r="ZA96" s="13"/>
      <c r="ZB96" s="13"/>
      <c r="ZC96" s="13"/>
      <c r="ZD96" s="13"/>
      <c r="ZE96" s="13"/>
      <c r="ZF96" s="13"/>
      <c r="ZG96" s="13"/>
      <c r="ZH96" s="13"/>
      <c r="ZI96" s="13"/>
      <c r="ZJ96" s="13"/>
      <c r="ZK96" s="13"/>
      <c r="ZL96" s="13"/>
      <c r="ZM96" s="13"/>
      <c r="ZN96" s="13"/>
      <c r="ZO96" s="13"/>
      <c r="ZP96" s="13"/>
      <c r="ZQ96" s="13"/>
      <c r="ZR96" s="13"/>
      <c r="ZS96" s="13"/>
      <c r="ZT96" s="13"/>
      <c r="ZU96" s="13"/>
      <c r="ZV96" s="13"/>
      <c r="ZW96" s="13"/>
      <c r="ZX96" s="13"/>
      <c r="ZY96" s="13"/>
      <c r="ZZ96" s="13"/>
      <c r="AAA96" s="13"/>
      <c r="AAB96" s="13"/>
      <c r="AAC96" s="13"/>
      <c r="AAD96" s="13"/>
      <c r="AAE96" s="13"/>
      <c r="AAF96" s="13"/>
      <c r="AAG96" s="13"/>
      <c r="AAH96" s="13"/>
      <c r="AAI96" s="13"/>
      <c r="AAJ96" s="13"/>
      <c r="AAK96" s="13"/>
      <c r="AAL96" s="13"/>
      <c r="AAM96" s="13"/>
      <c r="AAN96" s="13"/>
      <c r="AAO96" s="13"/>
      <c r="AAP96" s="13"/>
      <c r="AAQ96" s="13"/>
      <c r="AAR96" s="13"/>
      <c r="AAS96" s="13"/>
      <c r="AAT96" s="13"/>
      <c r="AAU96" s="13"/>
      <c r="AAV96" s="13"/>
      <c r="AAW96" s="13"/>
      <c r="AAX96" s="13"/>
      <c r="AAY96" s="13"/>
      <c r="AAZ96" s="13"/>
      <c r="ABA96" s="13"/>
      <c r="ABB96" s="13"/>
      <c r="ABC96" s="13"/>
      <c r="ABD96" s="13"/>
      <c r="ABE96" s="13"/>
      <c r="ABF96" s="13"/>
      <c r="ABG96" s="13"/>
      <c r="ABH96" s="13"/>
      <c r="ABI96" s="13"/>
      <c r="ABJ96" s="13"/>
      <c r="ABK96" s="13"/>
      <c r="ABL96" s="13"/>
      <c r="ABM96" s="13"/>
      <c r="ABN96" s="13"/>
      <c r="ABO96" s="13"/>
      <c r="ABP96" s="13"/>
      <c r="ABQ96" s="13"/>
      <c r="ABR96" s="13"/>
      <c r="ABS96" s="13"/>
      <c r="ABT96" s="13"/>
      <c r="ABU96" s="13"/>
      <c r="ABV96" s="13"/>
      <c r="ABW96" s="13"/>
      <c r="ABX96" s="13"/>
      <c r="ABY96" s="13"/>
      <c r="ABZ96" s="13"/>
      <c r="ACA96" s="13"/>
      <c r="ACB96" s="13"/>
      <c r="ACC96" s="13"/>
      <c r="ACD96" s="13"/>
      <c r="ACE96" s="13"/>
      <c r="ACF96" s="13"/>
      <c r="ACG96" s="13"/>
      <c r="ACH96" s="13"/>
      <c r="ACI96" s="13"/>
      <c r="ACJ96" s="13"/>
      <c r="ACK96" s="13"/>
      <c r="ACL96" s="13"/>
      <c r="ACM96" s="13"/>
      <c r="ACN96" s="13"/>
      <c r="ACO96" s="13"/>
      <c r="ACP96" s="13"/>
      <c r="ACQ96" s="13"/>
      <c r="ACR96" s="13"/>
      <c r="ACS96" s="13"/>
      <c r="ACT96" s="13"/>
      <c r="ACU96" s="13"/>
      <c r="ACV96" s="13"/>
      <c r="ACW96" s="13"/>
      <c r="ACX96" s="13"/>
      <c r="ACY96" s="13"/>
      <c r="ACZ96" s="13"/>
      <c r="ADA96" s="13"/>
      <c r="ADB96" s="13"/>
      <c r="ADC96" s="13"/>
      <c r="ADD96" s="13"/>
      <c r="ADE96" s="13"/>
      <c r="ADF96" s="13"/>
      <c r="ADG96" s="13"/>
      <c r="ADH96" s="13"/>
      <c r="ADI96" s="13"/>
      <c r="ADJ96" s="13"/>
      <c r="ADK96" s="13"/>
      <c r="ADL96" s="13"/>
      <c r="ADM96" s="13"/>
      <c r="ADN96" s="13"/>
      <c r="ADO96" s="13"/>
      <c r="ADP96" s="13"/>
      <c r="ADQ96" s="13"/>
      <c r="ADR96" s="13"/>
      <c r="ADS96" s="13"/>
      <c r="ADT96" s="13"/>
      <c r="ADU96" s="13"/>
      <c r="ADV96" s="13"/>
      <c r="ADW96" s="13"/>
      <c r="ADX96" s="13"/>
      <c r="ADY96" s="13"/>
      <c r="ADZ96" s="13"/>
      <c r="AEA96" s="13"/>
      <c r="AEB96" s="13"/>
      <c r="AEC96" s="13"/>
      <c r="AED96" s="13"/>
      <c r="AEE96" s="13"/>
      <c r="AEF96" s="13"/>
      <c r="AEG96" s="13"/>
      <c r="AEH96" s="13"/>
      <c r="AEI96" s="13"/>
      <c r="AEJ96" s="13"/>
      <c r="AEK96" s="13"/>
      <c r="AEL96" s="13"/>
      <c r="AEM96" s="13"/>
      <c r="AEN96" s="13"/>
      <c r="AEO96" s="13"/>
      <c r="AEP96" s="13"/>
      <c r="AEQ96" s="13"/>
      <c r="AER96" s="13"/>
      <c r="AES96" s="13"/>
      <c r="AET96" s="13"/>
      <c r="AEU96" s="13"/>
      <c r="AEV96" s="13"/>
      <c r="AEW96" s="13"/>
      <c r="AEX96" s="13"/>
      <c r="AEY96" s="13"/>
      <c r="AEZ96" s="13"/>
      <c r="AFA96" s="13"/>
      <c r="AFB96" s="13"/>
      <c r="AFC96" s="13"/>
      <c r="AFD96" s="13"/>
      <c r="AFE96" s="13"/>
      <c r="AFF96" s="13"/>
      <c r="AFG96" s="13"/>
      <c r="AFH96" s="13"/>
      <c r="AFI96" s="13"/>
      <c r="AFJ96" s="13"/>
      <c r="AFK96" s="13"/>
      <c r="AFL96" s="13"/>
      <c r="AFM96" s="13"/>
      <c r="AFN96" s="13"/>
      <c r="AFO96" s="13"/>
      <c r="AFP96" s="13"/>
      <c r="AFQ96" s="13"/>
      <c r="AFR96" s="13"/>
      <c r="AFS96" s="13"/>
      <c r="AFT96" s="13"/>
      <c r="AFU96" s="13"/>
      <c r="AFV96" s="13"/>
      <c r="AFW96" s="13"/>
      <c r="AFX96" s="13"/>
      <c r="AFY96" s="13"/>
      <c r="AFZ96" s="13"/>
      <c r="AGA96" s="13"/>
      <c r="AGB96" s="13"/>
      <c r="AGC96" s="13"/>
      <c r="AGD96" s="13"/>
      <c r="AGE96" s="13"/>
      <c r="AGF96" s="13"/>
      <c r="AGG96" s="13"/>
      <c r="AGH96" s="13"/>
      <c r="AGI96" s="13"/>
      <c r="AGJ96" s="13"/>
      <c r="AGK96" s="13"/>
      <c r="AGL96" s="13"/>
      <c r="AGM96" s="13"/>
      <c r="AGN96" s="13"/>
      <c r="AGO96" s="13"/>
      <c r="AGP96" s="13"/>
      <c r="AGQ96" s="13"/>
      <c r="AGR96" s="13"/>
      <c r="AGS96" s="13"/>
      <c r="AGT96" s="13"/>
      <c r="AGU96" s="13"/>
      <c r="AGV96" s="13"/>
      <c r="AGW96" s="13"/>
      <c r="AGX96" s="13"/>
      <c r="AGY96" s="13"/>
      <c r="AGZ96" s="13"/>
      <c r="AHA96" s="13"/>
      <c r="AHB96" s="13"/>
      <c r="AHC96" s="13"/>
      <c r="AHD96" s="13"/>
      <c r="AHE96" s="13"/>
      <c r="AHF96" s="13"/>
      <c r="AHG96" s="13"/>
      <c r="AHH96" s="13"/>
      <c r="AHI96" s="13"/>
      <c r="AHJ96" s="13"/>
      <c r="AHK96" s="13"/>
      <c r="AHL96" s="13"/>
      <c r="AHM96" s="13"/>
      <c r="AHN96" s="13"/>
      <c r="AHO96" s="13"/>
      <c r="AHP96" s="13"/>
      <c r="AHQ96" s="13"/>
      <c r="AHR96" s="13"/>
      <c r="AHS96" s="13"/>
      <c r="AHT96" s="13"/>
      <c r="AHU96" s="13"/>
      <c r="AHV96" s="13"/>
      <c r="AHW96" s="13"/>
      <c r="AHX96" s="13"/>
      <c r="AHY96" s="13"/>
      <c r="AHZ96" s="13"/>
      <c r="AIA96" s="13"/>
      <c r="AIB96" s="13"/>
      <c r="AIC96" s="13"/>
      <c r="AID96" s="13"/>
      <c r="AIE96" s="13"/>
      <c r="AIF96" s="13"/>
      <c r="AIG96" s="13"/>
      <c r="AIH96" s="13"/>
      <c r="AII96" s="13"/>
      <c r="AIJ96" s="13"/>
      <c r="AIK96" s="13"/>
      <c r="AIL96" s="13"/>
      <c r="AIM96" s="13"/>
      <c r="AIN96" s="13"/>
      <c r="AIO96" s="13"/>
      <c r="AIP96" s="13"/>
      <c r="AIQ96" s="13"/>
      <c r="AIR96" s="13"/>
      <c r="AIS96" s="13"/>
      <c r="AIT96" s="13"/>
      <c r="AIU96" s="13"/>
      <c r="AIV96" s="13"/>
      <c r="AIW96" s="13"/>
      <c r="AIX96" s="13"/>
      <c r="AIY96" s="13"/>
      <c r="AIZ96" s="13"/>
      <c r="AJA96" s="13"/>
      <c r="AJB96" s="13"/>
      <c r="AJC96" s="13"/>
      <c r="AJD96" s="13"/>
      <c r="AJE96" s="13"/>
      <c r="AJF96" s="13"/>
      <c r="AJG96" s="13"/>
      <c r="AJH96" s="13"/>
      <c r="AJI96" s="13"/>
      <c r="AJJ96" s="13"/>
      <c r="AJK96" s="13"/>
      <c r="AJL96" s="13"/>
      <c r="AJM96" s="13"/>
      <c r="AJN96" s="13"/>
      <c r="AJO96" s="13"/>
      <c r="AJP96" s="13"/>
      <c r="AJQ96" s="13"/>
      <c r="AJR96" s="13"/>
      <c r="AJS96" s="13"/>
      <c r="AJT96" s="13"/>
      <c r="AJU96" s="13"/>
      <c r="AJV96" s="13"/>
      <c r="AJW96" s="13"/>
      <c r="AJX96" s="13"/>
      <c r="AJY96" s="13"/>
      <c r="AJZ96" s="13"/>
      <c r="AKA96" s="13"/>
      <c r="AKB96" s="13"/>
      <c r="AKC96" s="13"/>
      <c r="AKD96" s="13"/>
      <c r="AKE96" s="13"/>
      <c r="AKF96" s="13"/>
      <c r="AKG96" s="13"/>
      <c r="AKH96" s="13"/>
      <c r="AKI96" s="13"/>
      <c r="AKJ96" s="13"/>
      <c r="AKK96" s="13"/>
      <c r="AKL96" s="13"/>
      <c r="AKM96" s="13"/>
      <c r="AKN96" s="13"/>
      <c r="AKO96" s="13"/>
      <c r="AKP96" s="13"/>
      <c r="AKQ96" s="13"/>
      <c r="AKR96" s="13"/>
      <c r="AKS96" s="13"/>
      <c r="AKT96" s="13"/>
      <c r="AKU96" s="13"/>
      <c r="AKV96" s="13"/>
      <c r="AKW96" s="13"/>
      <c r="AKX96" s="13"/>
      <c r="AKY96" s="13"/>
      <c r="AKZ96" s="13"/>
      <c r="ALA96" s="13"/>
      <c r="ALB96" s="13"/>
      <c r="ALC96" s="13"/>
      <c r="ALD96" s="13"/>
      <c r="ALE96" s="13"/>
      <c r="ALF96" s="13"/>
      <c r="ALG96" s="13"/>
      <c r="ALH96" s="13"/>
      <c r="ALI96" s="13"/>
      <c r="ALJ96" s="13"/>
      <c r="ALK96" s="13"/>
      <c r="ALL96" s="13"/>
      <c r="ALM96" s="13"/>
      <c r="ALN96" s="13"/>
    </row>
    <row r="97" spans="1:1002" s="12" customFormat="1" ht="14.5" x14ac:dyDescent="0.35">
      <c r="A97" s="117" t="s">
        <v>34</v>
      </c>
      <c r="B97" s="118"/>
      <c r="C97" s="118"/>
      <c r="D97" s="118"/>
      <c r="E97" s="119"/>
      <c r="F97" s="11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6"/>
      <c r="AKC97" s="6"/>
      <c r="AKD97" s="6"/>
      <c r="AKE97" s="6"/>
      <c r="AKF97" s="6"/>
      <c r="AKG97" s="6"/>
      <c r="AKH97" s="6"/>
      <c r="AKI97" s="6"/>
      <c r="AKJ97" s="6"/>
      <c r="AKK97" s="6"/>
      <c r="AKL97" s="6"/>
      <c r="AKM97" s="6"/>
      <c r="AKN97" s="6"/>
      <c r="AKO97" s="6"/>
      <c r="AKP97" s="6"/>
      <c r="AKQ97" s="6"/>
      <c r="AKR97" s="6"/>
      <c r="AKS97" s="6"/>
      <c r="AKT97" s="6"/>
      <c r="AKU97" s="6"/>
      <c r="AKV97" s="6"/>
      <c r="AKW97" s="6"/>
      <c r="AKX97" s="6"/>
      <c r="AKY97" s="6"/>
      <c r="AKZ97" s="6"/>
      <c r="ALA97" s="6"/>
      <c r="ALB97" s="6"/>
      <c r="ALC97" s="6"/>
      <c r="ALD97" s="6"/>
      <c r="ALE97" s="6"/>
      <c r="ALF97" s="6"/>
      <c r="ALG97" s="6"/>
      <c r="ALH97" s="6"/>
      <c r="ALI97" s="6"/>
      <c r="ALJ97" s="6"/>
      <c r="ALK97" s="6"/>
      <c r="ALL97" s="6"/>
      <c r="ALM97" s="6"/>
      <c r="ALN97" s="6"/>
    </row>
    <row r="98" spans="1:1002" ht="14.5" x14ac:dyDescent="0.35">
      <c r="A98" s="37" t="s">
        <v>84</v>
      </c>
      <c r="B98" s="5" t="s">
        <v>30</v>
      </c>
      <c r="C98" s="82">
        <f>Nps</f>
        <v>6</v>
      </c>
      <c r="D98" s="5"/>
      <c r="E98" s="123" t="s">
        <v>323</v>
      </c>
      <c r="F98" s="11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row>
    <row r="99" spans="1:1002" ht="14.5" x14ac:dyDescent="0.35">
      <c r="A99" s="37" t="s">
        <v>85</v>
      </c>
      <c r="B99" s="5" t="s">
        <v>87</v>
      </c>
      <c r="C99" s="82">
        <f>Vbulk_max_pk</f>
        <v>375</v>
      </c>
      <c r="D99" s="5" t="s">
        <v>46</v>
      </c>
      <c r="E99" s="124"/>
      <c r="F99" s="11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row>
    <row r="100" spans="1:1002" ht="14.5" x14ac:dyDescent="0.35">
      <c r="A100" s="37" t="s">
        <v>86</v>
      </c>
      <c r="B100" s="5" t="s">
        <v>88</v>
      </c>
      <c r="C100" s="82">
        <f>Vout_max</f>
        <v>20</v>
      </c>
      <c r="D100" s="5" t="s">
        <v>46</v>
      </c>
      <c r="E100" s="124"/>
      <c r="F100" s="11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row>
    <row r="101" spans="1:1002" ht="14.5" x14ac:dyDescent="0.35">
      <c r="A101" s="37" t="s">
        <v>35</v>
      </c>
      <c r="B101" s="5" t="s">
        <v>409</v>
      </c>
      <c r="C101" s="82">
        <f>Ipri_pk_max</f>
        <v>3.1</v>
      </c>
      <c r="D101" s="5" t="s">
        <v>73</v>
      </c>
      <c r="E101" s="124"/>
      <c r="F101" s="11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row>
    <row r="102" spans="1:1002" ht="14.5" x14ac:dyDescent="0.35">
      <c r="A102" s="37" t="s">
        <v>37</v>
      </c>
      <c r="B102" s="5" t="s">
        <v>38</v>
      </c>
      <c r="C102" s="82">
        <f>Ipri_rms</f>
        <v>1.4114340516275241</v>
      </c>
      <c r="D102" s="5" t="s">
        <v>73</v>
      </c>
      <c r="E102" s="124"/>
      <c r="F102" s="11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row>
    <row r="103" spans="1:1002" ht="14.5" x14ac:dyDescent="0.35">
      <c r="A103" s="37" t="s">
        <v>32</v>
      </c>
      <c r="B103" s="5" t="s">
        <v>40</v>
      </c>
      <c r="C103" s="82">
        <f>Isec_rms</f>
        <v>6.6032371640451633</v>
      </c>
      <c r="D103" s="5" t="s">
        <v>73</v>
      </c>
      <c r="E103" s="124"/>
      <c r="F103" s="11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row>
    <row r="104" spans="1:1002" ht="14.5" x14ac:dyDescent="0.35">
      <c r="A104" s="39" t="s">
        <v>109</v>
      </c>
      <c r="B104" s="4" t="s">
        <v>411</v>
      </c>
      <c r="C104" s="82">
        <f>Lm</f>
        <v>200</v>
      </c>
      <c r="D104" s="5" t="s">
        <v>79</v>
      </c>
      <c r="E104" s="124"/>
      <c r="F104" s="11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row>
    <row r="105" spans="1:1002" ht="14.5" x14ac:dyDescent="0.35">
      <c r="A105" s="39" t="s">
        <v>81</v>
      </c>
      <c r="B105" s="4" t="s">
        <v>82</v>
      </c>
      <c r="C105" s="82">
        <f>L_lk</f>
        <v>2</v>
      </c>
      <c r="D105" s="5" t="s">
        <v>79</v>
      </c>
      <c r="E105" s="125"/>
      <c r="F105" s="11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row>
    <row r="106" spans="1:1002" ht="14.5" x14ac:dyDescent="0.35">
      <c r="A106" s="106"/>
      <c r="B106" s="107"/>
      <c r="C106" s="107"/>
      <c r="D106" s="107"/>
      <c r="E106" s="108"/>
      <c r="F106" s="11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c r="IV106" s="13"/>
      <c r="IW106" s="13"/>
      <c r="IX106" s="13"/>
      <c r="IY106" s="13"/>
      <c r="IZ106" s="13"/>
      <c r="JA106" s="13"/>
      <c r="JB106" s="13"/>
      <c r="JC106" s="13"/>
      <c r="JD106" s="13"/>
      <c r="JE106" s="13"/>
      <c r="JF106" s="13"/>
      <c r="JG106" s="13"/>
      <c r="JH106" s="13"/>
      <c r="JI106" s="13"/>
      <c r="JJ106" s="13"/>
      <c r="JK106" s="13"/>
      <c r="JL106" s="13"/>
      <c r="JM106" s="13"/>
      <c r="JN106" s="13"/>
      <c r="JO106" s="13"/>
      <c r="JP106" s="13"/>
      <c r="JQ106" s="13"/>
      <c r="JR106" s="13"/>
      <c r="JS106" s="13"/>
      <c r="JT106" s="13"/>
      <c r="JU106" s="13"/>
      <c r="JV106" s="13"/>
      <c r="JW106" s="13"/>
      <c r="JX106" s="13"/>
      <c r="JY106" s="13"/>
      <c r="JZ106" s="13"/>
      <c r="KA106" s="13"/>
      <c r="KB106" s="13"/>
      <c r="KC106" s="13"/>
      <c r="KD106" s="13"/>
      <c r="KE106" s="13"/>
      <c r="KF106" s="13"/>
      <c r="KG106" s="13"/>
      <c r="KH106" s="13"/>
      <c r="KI106" s="13"/>
      <c r="KJ106" s="13"/>
      <c r="KK106" s="13"/>
      <c r="KL106" s="13"/>
      <c r="KM106" s="13"/>
      <c r="KN106" s="13"/>
      <c r="KO106" s="13"/>
      <c r="KP106" s="13"/>
      <c r="KQ106" s="13"/>
      <c r="KR106" s="13"/>
      <c r="KS106" s="13"/>
      <c r="KT106" s="13"/>
      <c r="KU106" s="13"/>
      <c r="KV106" s="13"/>
      <c r="KW106" s="13"/>
      <c r="KX106" s="13"/>
      <c r="KY106" s="13"/>
      <c r="KZ106" s="13"/>
      <c r="LA106" s="13"/>
      <c r="LB106" s="13"/>
      <c r="LC106" s="13"/>
      <c r="LD106" s="13"/>
      <c r="LE106" s="13"/>
      <c r="LF106" s="13"/>
      <c r="LG106" s="13"/>
      <c r="LH106" s="13"/>
      <c r="LI106" s="13"/>
      <c r="LJ106" s="13"/>
      <c r="LK106" s="13"/>
      <c r="LL106" s="13"/>
      <c r="LM106" s="13"/>
      <c r="LN106" s="13"/>
      <c r="LO106" s="13"/>
      <c r="LP106" s="13"/>
      <c r="LQ106" s="13"/>
      <c r="LR106" s="13"/>
      <c r="LS106" s="13"/>
      <c r="LT106" s="13"/>
      <c r="LU106" s="13"/>
      <c r="LV106" s="13"/>
      <c r="LW106" s="13"/>
      <c r="LX106" s="13"/>
      <c r="LY106" s="13"/>
      <c r="LZ106" s="13"/>
      <c r="MA106" s="13"/>
      <c r="MB106" s="13"/>
      <c r="MC106" s="13"/>
      <c r="MD106" s="13"/>
      <c r="ME106" s="13"/>
      <c r="MF106" s="13"/>
      <c r="MG106" s="13"/>
      <c r="MH106" s="13"/>
      <c r="MI106" s="13"/>
      <c r="MJ106" s="13"/>
      <c r="MK106" s="13"/>
      <c r="ML106" s="13"/>
      <c r="MM106" s="13"/>
      <c r="MN106" s="13"/>
      <c r="MO106" s="13"/>
      <c r="MP106" s="13"/>
      <c r="MQ106" s="13"/>
      <c r="MR106" s="13"/>
      <c r="MS106" s="13"/>
      <c r="MT106" s="13"/>
      <c r="MU106" s="13"/>
      <c r="MV106" s="13"/>
      <c r="MW106" s="13"/>
      <c r="MX106" s="13"/>
      <c r="MY106" s="13"/>
      <c r="MZ106" s="13"/>
      <c r="NA106" s="13"/>
      <c r="NB106" s="13"/>
      <c r="NC106" s="13"/>
      <c r="ND106" s="13"/>
      <c r="NE106" s="13"/>
      <c r="NF106" s="13"/>
      <c r="NG106" s="13"/>
      <c r="NH106" s="13"/>
      <c r="NI106" s="13"/>
      <c r="NJ106" s="13"/>
      <c r="NK106" s="13"/>
      <c r="NL106" s="13"/>
      <c r="NM106" s="13"/>
      <c r="NN106" s="13"/>
      <c r="NO106" s="13"/>
      <c r="NP106" s="13"/>
      <c r="NQ106" s="13"/>
      <c r="NR106" s="13"/>
      <c r="NS106" s="13"/>
      <c r="NT106" s="13"/>
      <c r="NU106" s="13"/>
      <c r="NV106" s="13"/>
      <c r="NW106" s="13"/>
      <c r="NX106" s="13"/>
      <c r="NY106" s="13"/>
      <c r="NZ106" s="13"/>
      <c r="OA106" s="13"/>
      <c r="OB106" s="13"/>
      <c r="OC106" s="13"/>
      <c r="OD106" s="13"/>
      <c r="OE106" s="13"/>
      <c r="OF106" s="13"/>
      <c r="OG106" s="13"/>
      <c r="OH106" s="13"/>
      <c r="OI106" s="13"/>
      <c r="OJ106" s="13"/>
      <c r="OK106" s="13"/>
      <c r="OL106" s="13"/>
      <c r="OM106" s="13"/>
      <c r="ON106" s="13"/>
      <c r="OO106" s="13"/>
      <c r="OP106" s="13"/>
      <c r="OQ106" s="13"/>
      <c r="OR106" s="13"/>
      <c r="OS106" s="13"/>
      <c r="OT106" s="13"/>
      <c r="OU106" s="13"/>
      <c r="OV106" s="13"/>
      <c r="OW106" s="13"/>
      <c r="OX106" s="13"/>
      <c r="OY106" s="13"/>
      <c r="OZ106" s="13"/>
      <c r="PA106" s="13"/>
      <c r="PB106" s="13"/>
      <c r="PC106" s="13"/>
      <c r="PD106" s="13"/>
      <c r="PE106" s="13"/>
      <c r="PF106" s="13"/>
      <c r="PG106" s="13"/>
      <c r="PH106" s="13"/>
      <c r="PI106" s="13"/>
      <c r="PJ106" s="13"/>
      <c r="PK106" s="13"/>
      <c r="PL106" s="13"/>
      <c r="PM106" s="13"/>
      <c r="PN106" s="13"/>
      <c r="PO106" s="13"/>
      <c r="PP106" s="13"/>
      <c r="PQ106" s="13"/>
      <c r="PR106" s="13"/>
      <c r="PS106" s="13"/>
      <c r="PT106" s="13"/>
      <c r="PU106" s="13"/>
      <c r="PV106" s="13"/>
      <c r="PW106" s="13"/>
      <c r="PX106" s="13"/>
      <c r="PY106" s="13"/>
      <c r="PZ106" s="13"/>
      <c r="QA106" s="13"/>
      <c r="QB106" s="13"/>
      <c r="QC106" s="13"/>
      <c r="QD106" s="13"/>
      <c r="QE106" s="13"/>
      <c r="QF106" s="13"/>
      <c r="QG106" s="13"/>
      <c r="QH106" s="13"/>
      <c r="QI106" s="13"/>
      <c r="QJ106" s="13"/>
      <c r="QK106" s="13"/>
      <c r="QL106" s="13"/>
      <c r="QM106" s="13"/>
      <c r="QN106" s="13"/>
      <c r="QO106" s="13"/>
      <c r="QP106" s="13"/>
      <c r="QQ106" s="13"/>
      <c r="QR106" s="13"/>
      <c r="QS106" s="13"/>
      <c r="QT106" s="13"/>
      <c r="QU106" s="13"/>
      <c r="QV106" s="13"/>
      <c r="QW106" s="13"/>
      <c r="QX106" s="13"/>
      <c r="QY106" s="13"/>
      <c r="QZ106" s="13"/>
      <c r="RA106" s="13"/>
      <c r="RB106" s="13"/>
      <c r="RC106" s="13"/>
      <c r="RD106" s="13"/>
      <c r="RE106" s="13"/>
      <c r="RF106" s="13"/>
      <c r="RG106" s="13"/>
      <c r="RH106" s="13"/>
      <c r="RI106" s="13"/>
      <c r="RJ106" s="13"/>
      <c r="RK106" s="13"/>
      <c r="RL106" s="13"/>
      <c r="RM106" s="13"/>
      <c r="RN106" s="13"/>
      <c r="RO106" s="13"/>
      <c r="RP106" s="13"/>
      <c r="RQ106" s="13"/>
      <c r="RR106" s="13"/>
      <c r="RS106" s="13"/>
      <c r="RT106" s="13"/>
      <c r="RU106" s="13"/>
      <c r="RV106" s="13"/>
      <c r="RW106" s="13"/>
      <c r="RX106" s="13"/>
      <c r="RY106" s="13"/>
      <c r="RZ106" s="13"/>
      <c r="SA106" s="13"/>
      <c r="SB106" s="13"/>
      <c r="SC106" s="13"/>
      <c r="SD106" s="13"/>
      <c r="SE106" s="13"/>
      <c r="SF106" s="13"/>
      <c r="SG106" s="13"/>
      <c r="SH106" s="13"/>
      <c r="SI106" s="13"/>
      <c r="SJ106" s="13"/>
      <c r="SK106" s="13"/>
      <c r="SL106" s="13"/>
      <c r="SM106" s="13"/>
      <c r="SN106" s="13"/>
      <c r="SO106" s="13"/>
      <c r="SP106" s="13"/>
      <c r="SQ106" s="13"/>
      <c r="SR106" s="13"/>
      <c r="SS106" s="13"/>
      <c r="ST106" s="13"/>
      <c r="SU106" s="13"/>
      <c r="SV106" s="13"/>
      <c r="SW106" s="13"/>
      <c r="SX106" s="13"/>
      <c r="SY106" s="13"/>
      <c r="SZ106" s="13"/>
      <c r="TA106" s="13"/>
      <c r="TB106" s="13"/>
      <c r="TC106" s="13"/>
      <c r="TD106" s="13"/>
      <c r="TE106" s="13"/>
      <c r="TF106" s="13"/>
      <c r="TG106" s="13"/>
      <c r="TH106" s="13"/>
      <c r="TI106" s="13"/>
      <c r="TJ106" s="13"/>
      <c r="TK106" s="13"/>
      <c r="TL106" s="13"/>
      <c r="TM106" s="13"/>
      <c r="TN106" s="13"/>
      <c r="TO106" s="13"/>
      <c r="TP106" s="13"/>
      <c r="TQ106" s="13"/>
      <c r="TR106" s="13"/>
      <c r="TS106" s="13"/>
      <c r="TT106" s="13"/>
      <c r="TU106" s="13"/>
      <c r="TV106" s="13"/>
      <c r="TW106" s="13"/>
      <c r="TX106" s="13"/>
      <c r="TY106" s="13"/>
      <c r="TZ106" s="13"/>
      <c r="UA106" s="13"/>
      <c r="UB106" s="13"/>
      <c r="UC106" s="13"/>
      <c r="UD106" s="13"/>
      <c r="UE106" s="13"/>
      <c r="UF106" s="13"/>
      <c r="UG106" s="13"/>
      <c r="UH106" s="13"/>
      <c r="UI106" s="13"/>
      <c r="UJ106" s="13"/>
      <c r="UK106" s="13"/>
      <c r="UL106" s="13"/>
      <c r="UM106" s="13"/>
      <c r="UN106" s="13"/>
      <c r="UO106" s="13"/>
      <c r="UP106" s="13"/>
      <c r="UQ106" s="13"/>
      <c r="UR106" s="13"/>
      <c r="US106" s="13"/>
      <c r="UT106" s="13"/>
      <c r="UU106" s="13"/>
      <c r="UV106" s="13"/>
      <c r="UW106" s="13"/>
      <c r="UX106" s="13"/>
      <c r="UY106" s="13"/>
      <c r="UZ106" s="13"/>
      <c r="VA106" s="13"/>
      <c r="VB106" s="13"/>
      <c r="VC106" s="13"/>
      <c r="VD106" s="13"/>
      <c r="VE106" s="13"/>
      <c r="VF106" s="13"/>
      <c r="VG106" s="13"/>
      <c r="VH106" s="13"/>
      <c r="VI106" s="13"/>
      <c r="VJ106" s="13"/>
      <c r="VK106" s="13"/>
      <c r="VL106" s="13"/>
      <c r="VM106" s="13"/>
      <c r="VN106" s="13"/>
      <c r="VO106" s="13"/>
      <c r="VP106" s="13"/>
      <c r="VQ106" s="13"/>
      <c r="VR106" s="13"/>
      <c r="VS106" s="13"/>
      <c r="VT106" s="13"/>
      <c r="VU106" s="13"/>
      <c r="VV106" s="13"/>
      <c r="VW106" s="13"/>
      <c r="VX106" s="13"/>
      <c r="VY106" s="13"/>
      <c r="VZ106" s="13"/>
      <c r="WA106" s="13"/>
      <c r="WB106" s="13"/>
      <c r="WC106" s="13"/>
      <c r="WD106" s="13"/>
      <c r="WE106" s="13"/>
      <c r="WF106" s="13"/>
      <c r="WG106" s="13"/>
      <c r="WH106" s="13"/>
      <c r="WI106" s="13"/>
      <c r="WJ106" s="13"/>
      <c r="WK106" s="13"/>
      <c r="WL106" s="13"/>
      <c r="WM106" s="13"/>
      <c r="WN106" s="13"/>
      <c r="WO106" s="13"/>
      <c r="WP106" s="13"/>
      <c r="WQ106" s="13"/>
      <c r="WR106" s="13"/>
      <c r="WS106" s="13"/>
      <c r="WT106" s="13"/>
      <c r="WU106" s="13"/>
      <c r="WV106" s="13"/>
      <c r="WW106" s="13"/>
      <c r="WX106" s="13"/>
      <c r="WY106" s="13"/>
      <c r="WZ106" s="13"/>
      <c r="XA106" s="13"/>
      <c r="XB106" s="13"/>
      <c r="XC106" s="13"/>
      <c r="XD106" s="13"/>
      <c r="XE106" s="13"/>
      <c r="XF106" s="13"/>
      <c r="XG106" s="13"/>
      <c r="XH106" s="13"/>
      <c r="XI106" s="13"/>
      <c r="XJ106" s="13"/>
      <c r="XK106" s="13"/>
      <c r="XL106" s="13"/>
      <c r="XM106" s="13"/>
      <c r="XN106" s="13"/>
      <c r="XO106" s="13"/>
      <c r="XP106" s="13"/>
      <c r="XQ106" s="13"/>
      <c r="XR106" s="13"/>
      <c r="XS106" s="13"/>
      <c r="XT106" s="13"/>
      <c r="XU106" s="13"/>
      <c r="XV106" s="13"/>
      <c r="XW106" s="13"/>
      <c r="XX106" s="13"/>
      <c r="XY106" s="13"/>
      <c r="XZ106" s="13"/>
      <c r="YA106" s="13"/>
      <c r="YB106" s="13"/>
      <c r="YC106" s="13"/>
      <c r="YD106" s="13"/>
      <c r="YE106" s="13"/>
      <c r="YF106" s="13"/>
      <c r="YG106" s="13"/>
      <c r="YH106" s="13"/>
      <c r="YI106" s="13"/>
      <c r="YJ106" s="13"/>
      <c r="YK106" s="13"/>
      <c r="YL106" s="13"/>
      <c r="YM106" s="13"/>
      <c r="YN106" s="13"/>
      <c r="YO106" s="13"/>
      <c r="YP106" s="13"/>
      <c r="YQ106" s="13"/>
      <c r="YR106" s="13"/>
      <c r="YS106" s="13"/>
      <c r="YT106" s="13"/>
      <c r="YU106" s="13"/>
      <c r="YV106" s="13"/>
      <c r="YW106" s="13"/>
      <c r="YX106" s="13"/>
      <c r="YY106" s="13"/>
      <c r="YZ106" s="13"/>
      <c r="ZA106" s="13"/>
      <c r="ZB106" s="13"/>
      <c r="ZC106" s="13"/>
      <c r="ZD106" s="13"/>
      <c r="ZE106" s="13"/>
      <c r="ZF106" s="13"/>
      <c r="ZG106" s="13"/>
      <c r="ZH106" s="13"/>
      <c r="ZI106" s="13"/>
      <c r="ZJ106" s="13"/>
      <c r="ZK106" s="13"/>
      <c r="ZL106" s="13"/>
      <c r="ZM106" s="13"/>
      <c r="ZN106" s="13"/>
      <c r="ZO106" s="13"/>
      <c r="ZP106" s="13"/>
      <c r="ZQ106" s="13"/>
      <c r="ZR106" s="13"/>
      <c r="ZS106" s="13"/>
      <c r="ZT106" s="13"/>
      <c r="ZU106" s="13"/>
      <c r="ZV106" s="13"/>
      <c r="ZW106" s="13"/>
      <c r="ZX106" s="13"/>
      <c r="ZY106" s="13"/>
      <c r="ZZ106" s="13"/>
      <c r="AAA106" s="13"/>
      <c r="AAB106" s="13"/>
      <c r="AAC106" s="13"/>
      <c r="AAD106" s="13"/>
      <c r="AAE106" s="13"/>
      <c r="AAF106" s="13"/>
      <c r="AAG106" s="13"/>
      <c r="AAH106" s="13"/>
      <c r="AAI106" s="13"/>
      <c r="AAJ106" s="13"/>
      <c r="AAK106" s="13"/>
      <c r="AAL106" s="13"/>
      <c r="AAM106" s="13"/>
      <c r="AAN106" s="13"/>
      <c r="AAO106" s="13"/>
      <c r="AAP106" s="13"/>
      <c r="AAQ106" s="13"/>
      <c r="AAR106" s="13"/>
      <c r="AAS106" s="13"/>
      <c r="AAT106" s="13"/>
      <c r="AAU106" s="13"/>
      <c r="AAV106" s="13"/>
      <c r="AAW106" s="13"/>
      <c r="AAX106" s="13"/>
      <c r="AAY106" s="13"/>
      <c r="AAZ106" s="13"/>
      <c r="ABA106" s="13"/>
      <c r="ABB106" s="13"/>
      <c r="ABC106" s="13"/>
      <c r="ABD106" s="13"/>
      <c r="ABE106" s="13"/>
      <c r="ABF106" s="13"/>
      <c r="ABG106" s="13"/>
      <c r="ABH106" s="13"/>
      <c r="ABI106" s="13"/>
      <c r="ABJ106" s="13"/>
      <c r="ABK106" s="13"/>
      <c r="ABL106" s="13"/>
      <c r="ABM106" s="13"/>
      <c r="ABN106" s="13"/>
      <c r="ABO106" s="13"/>
      <c r="ABP106" s="13"/>
      <c r="ABQ106" s="13"/>
      <c r="ABR106" s="13"/>
      <c r="ABS106" s="13"/>
      <c r="ABT106" s="13"/>
      <c r="ABU106" s="13"/>
      <c r="ABV106" s="13"/>
      <c r="ABW106" s="13"/>
      <c r="ABX106" s="13"/>
      <c r="ABY106" s="13"/>
      <c r="ABZ106" s="13"/>
      <c r="ACA106" s="13"/>
      <c r="ACB106" s="13"/>
      <c r="ACC106" s="13"/>
      <c r="ACD106" s="13"/>
      <c r="ACE106" s="13"/>
      <c r="ACF106" s="13"/>
      <c r="ACG106" s="13"/>
      <c r="ACH106" s="13"/>
      <c r="ACI106" s="13"/>
      <c r="ACJ106" s="13"/>
      <c r="ACK106" s="13"/>
      <c r="ACL106" s="13"/>
      <c r="ACM106" s="13"/>
      <c r="ACN106" s="13"/>
      <c r="ACO106" s="13"/>
      <c r="ACP106" s="13"/>
      <c r="ACQ106" s="13"/>
      <c r="ACR106" s="13"/>
      <c r="ACS106" s="13"/>
      <c r="ACT106" s="13"/>
      <c r="ACU106" s="13"/>
      <c r="ACV106" s="13"/>
      <c r="ACW106" s="13"/>
      <c r="ACX106" s="13"/>
      <c r="ACY106" s="13"/>
      <c r="ACZ106" s="13"/>
      <c r="ADA106" s="13"/>
      <c r="ADB106" s="13"/>
      <c r="ADC106" s="13"/>
      <c r="ADD106" s="13"/>
      <c r="ADE106" s="13"/>
      <c r="ADF106" s="13"/>
      <c r="ADG106" s="13"/>
      <c r="ADH106" s="13"/>
      <c r="ADI106" s="13"/>
      <c r="ADJ106" s="13"/>
      <c r="ADK106" s="13"/>
      <c r="ADL106" s="13"/>
      <c r="ADM106" s="13"/>
      <c r="ADN106" s="13"/>
      <c r="ADO106" s="13"/>
      <c r="ADP106" s="13"/>
      <c r="ADQ106" s="13"/>
      <c r="ADR106" s="13"/>
      <c r="ADS106" s="13"/>
      <c r="ADT106" s="13"/>
      <c r="ADU106" s="13"/>
      <c r="ADV106" s="13"/>
      <c r="ADW106" s="13"/>
      <c r="ADX106" s="13"/>
      <c r="ADY106" s="13"/>
      <c r="ADZ106" s="13"/>
      <c r="AEA106" s="13"/>
      <c r="AEB106" s="13"/>
      <c r="AEC106" s="13"/>
      <c r="AED106" s="13"/>
      <c r="AEE106" s="13"/>
      <c r="AEF106" s="13"/>
      <c r="AEG106" s="13"/>
      <c r="AEH106" s="13"/>
      <c r="AEI106" s="13"/>
      <c r="AEJ106" s="13"/>
      <c r="AEK106" s="13"/>
      <c r="AEL106" s="13"/>
      <c r="AEM106" s="13"/>
      <c r="AEN106" s="13"/>
      <c r="AEO106" s="13"/>
      <c r="AEP106" s="13"/>
      <c r="AEQ106" s="13"/>
      <c r="AER106" s="13"/>
      <c r="AES106" s="13"/>
      <c r="AET106" s="13"/>
      <c r="AEU106" s="13"/>
      <c r="AEV106" s="13"/>
      <c r="AEW106" s="13"/>
      <c r="AEX106" s="13"/>
      <c r="AEY106" s="13"/>
      <c r="AEZ106" s="13"/>
      <c r="AFA106" s="13"/>
      <c r="AFB106" s="13"/>
      <c r="AFC106" s="13"/>
      <c r="AFD106" s="13"/>
      <c r="AFE106" s="13"/>
      <c r="AFF106" s="13"/>
      <c r="AFG106" s="13"/>
      <c r="AFH106" s="13"/>
      <c r="AFI106" s="13"/>
      <c r="AFJ106" s="13"/>
      <c r="AFK106" s="13"/>
      <c r="AFL106" s="13"/>
      <c r="AFM106" s="13"/>
      <c r="AFN106" s="13"/>
      <c r="AFO106" s="13"/>
      <c r="AFP106" s="13"/>
      <c r="AFQ106" s="13"/>
      <c r="AFR106" s="13"/>
      <c r="AFS106" s="13"/>
      <c r="AFT106" s="13"/>
      <c r="AFU106" s="13"/>
      <c r="AFV106" s="13"/>
      <c r="AFW106" s="13"/>
      <c r="AFX106" s="13"/>
      <c r="AFY106" s="13"/>
      <c r="AFZ106" s="13"/>
      <c r="AGA106" s="13"/>
      <c r="AGB106" s="13"/>
      <c r="AGC106" s="13"/>
      <c r="AGD106" s="13"/>
      <c r="AGE106" s="13"/>
      <c r="AGF106" s="13"/>
      <c r="AGG106" s="13"/>
      <c r="AGH106" s="13"/>
      <c r="AGI106" s="13"/>
      <c r="AGJ106" s="13"/>
      <c r="AGK106" s="13"/>
      <c r="AGL106" s="13"/>
      <c r="AGM106" s="13"/>
      <c r="AGN106" s="13"/>
      <c r="AGO106" s="13"/>
      <c r="AGP106" s="13"/>
      <c r="AGQ106" s="13"/>
      <c r="AGR106" s="13"/>
      <c r="AGS106" s="13"/>
      <c r="AGT106" s="13"/>
      <c r="AGU106" s="13"/>
      <c r="AGV106" s="13"/>
      <c r="AGW106" s="13"/>
      <c r="AGX106" s="13"/>
      <c r="AGY106" s="13"/>
      <c r="AGZ106" s="13"/>
      <c r="AHA106" s="13"/>
      <c r="AHB106" s="13"/>
      <c r="AHC106" s="13"/>
      <c r="AHD106" s="13"/>
      <c r="AHE106" s="13"/>
      <c r="AHF106" s="13"/>
      <c r="AHG106" s="13"/>
      <c r="AHH106" s="13"/>
      <c r="AHI106" s="13"/>
      <c r="AHJ106" s="13"/>
      <c r="AHK106" s="13"/>
      <c r="AHL106" s="13"/>
      <c r="AHM106" s="13"/>
      <c r="AHN106" s="13"/>
      <c r="AHO106" s="13"/>
      <c r="AHP106" s="13"/>
      <c r="AHQ106" s="13"/>
      <c r="AHR106" s="13"/>
      <c r="AHS106" s="13"/>
      <c r="AHT106" s="13"/>
      <c r="AHU106" s="13"/>
      <c r="AHV106" s="13"/>
      <c r="AHW106" s="13"/>
      <c r="AHX106" s="13"/>
      <c r="AHY106" s="13"/>
      <c r="AHZ106" s="13"/>
      <c r="AIA106" s="13"/>
      <c r="AIB106" s="13"/>
      <c r="AIC106" s="13"/>
      <c r="AID106" s="13"/>
      <c r="AIE106" s="13"/>
      <c r="AIF106" s="13"/>
      <c r="AIG106" s="13"/>
      <c r="AIH106" s="13"/>
      <c r="AII106" s="13"/>
      <c r="AIJ106" s="13"/>
      <c r="AIK106" s="13"/>
      <c r="AIL106" s="13"/>
      <c r="AIM106" s="13"/>
      <c r="AIN106" s="13"/>
      <c r="AIO106" s="13"/>
      <c r="AIP106" s="13"/>
      <c r="AIQ106" s="13"/>
      <c r="AIR106" s="13"/>
      <c r="AIS106" s="13"/>
      <c r="AIT106" s="13"/>
      <c r="AIU106" s="13"/>
      <c r="AIV106" s="13"/>
      <c r="AIW106" s="13"/>
      <c r="AIX106" s="13"/>
      <c r="AIY106" s="13"/>
      <c r="AIZ106" s="13"/>
      <c r="AJA106" s="13"/>
      <c r="AJB106" s="13"/>
      <c r="AJC106" s="13"/>
      <c r="AJD106" s="13"/>
      <c r="AJE106" s="13"/>
      <c r="AJF106" s="13"/>
      <c r="AJG106" s="13"/>
      <c r="AJH106" s="13"/>
      <c r="AJI106" s="13"/>
      <c r="AJJ106" s="13"/>
      <c r="AJK106" s="13"/>
      <c r="AJL106" s="13"/>
      <c r="AJM106" s="13"/>
      <c r="AJN106" s="13"/>
      <c r="AJO106" s="13"/>
      <c r="AJP106" s="13"/>
      <c r="AJQ106" s="13"/>
      <c r="AJR106" s="13"/>
      <c r="AJS106" s="13"/>
      <c r="AJT106" s="13"/>
      <c r="AJU106" s="13"/>
      <c r="AJV106" s="13"/>
      <c r="AJW106" s="13"/>
      <c r="AJX106" s="13"/>
      <c r="AJY106" s="13"/>
      <c r="AJZ106" s="13"/>
      <c r="AKA106" s="13"/>
      <c r="AKB106" s="13"/>
      <c r="AKC106" s="13"/>
      <c r="AKD106" s="13"/>
      <c r="AKE106" s="13"/>
      <c r="AKF106" s="13"/>
      <c r="AKG106" s="13"/>
      <c r="AKH106" s="13"/>
      <c r="AKI106" s="13"/>
      <c r="AKJ106" s="13"/>
      <c r="AKK106" s="13"/>
      <c r="AKL106" s="13"/>
      <c r="AKM106" s="13"/>
      <c r="AKN106" s="13"/>
      <c r="AKO106" s="13"/>
      <c r="AKP106" s="13"/>
      <c r="AKQ106" s="13"/>
      <c r="AKR106" s="13"/>
      <c r="AKS106" s="13"/>
      <c r="AKT106" s="13"/>
      <c r="AKU106" s="13"/>
      <c r="AKV106" s="13"/>
      <c r="AKW106" s="13"/>
      <c r="AKX106" s="13"/>
      <c r="AKY106" s="13"/>
      <c r="AKZ106" s="13"/>
      <c r="ALA106" s="13"/>
      <c r="ALB106" s="13"/>
      <c r="ALC106" s="13"/>
      <c r="ALD106" s="13"/>
      <c r="ALE106" s="13"/>
      <c r="ALF106" s="13"/>
      <c r="ALG106" s="13"/>
      <c r="ALH106" s="13"/>
      <c r="ALI106" s="13"/>
      <c r="ALJ106" s="13"/>
      <c r="ALK106" s="13"/>
      <c r="ALL106" s="13"/>
      <c r="ALM106" s="13"/>
      <c r="ALN106" s="13"/>
    </row>
    <row r="107" spans="1:1002" s="12" customFormat="1" ht="14.5" x14ac:dyDescent="0.35">
      <c r="A107" s="117" t="s">
        <v>325</v>
      </c>
      <c r="B107" s="118"/>
      <c r="C107" s="118"/>
      <c r="D107" s="118"/>
      <c r="E107" s="119"/>
      <c r="F107" s="11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c r="AHR107" s="6"/>
      <c r="AHS107" s="6"/>
      <c r="AHT107" s="6"/>
      <c r="AHU107" s="6"/>
      <c r="AHV107" s="6"/>
      <c r="AHW107" s="6"/>
      <c r="AHX107" s="6"/>
      <c r="AHY107" s="6"/>
      <c r="AHZ107" s="6"/>
      <c r="AIA107" s="6"/>
      <c r="AIB107" s="6"/>
      <c r="AIC107" s="6"/>
      <c r="AID107" s="6"/>
      <c r="AIE107" s="6"/>
      <c r="AIF107" s="6"/>
      <c r="AIG107" s="6"/>
      <c r="AIH107" s="6"/>
      <c r="AII107" s="6"/>
      <c r="AIJ107" s="6"/>
      <c r="AIK107" s="6"/>
      <c r="AIL107" s="6"/>
      <c r="AIM107" s="6"/>
      <c r="AIN107" s="6"/>
      <c r="AIO107" s="6"/>
      <c r="AIP107" s="6"/>
      <c r="AIQ107" s="6"/>
      <c r="AIR107" s="6"/>
      <c r="AIS107" s="6"/>
      <c r="AIT107" s="6"/>
      <c r="AIU107" s="6"/>
      <c r="AIV107" s="6"/>
      <c r="AIW107" s="6"/>
      <c r="AIX107" s="6"/>
      <c r="AIY107" s="6"/>
      <c r="AIZ107" s="6"/>
      <c r="AJA107" s="6"/>
      <c r="AJB107" s="6"/>
      <c r="AJC107" s="6"/>
      <c r="AJD107" s="6"/>
      <c r="AJE107" s="6"/>
      <c r="AJF107" s="6"/>
      <c r="AJG107" s="6"/>
      <c r="AJH107" s="6"/>
      <c r="AJI107" s="6"/>
      <c r="AJJ107" s="6"/>
      <c r="AJK107" s="6"/>
      <c r="AJL107" s="6"/>
      <c r="AJM107" s="6"/>
      <c r="AJN107" s="6"/>
      <c r="AJO107" s="6"/>
      <c r="AJP107" s="6"/>
      <c r="AJQ107" s="6"/>
      <c r="AJR107" s="6"/>
      <c r="AJS107" s="6"/>
      <c r="AJT107" s="6"/>
      <c r="AJU107" s="6"/>
      <c r="AJV107" s="6"/>
      <c r="AJW107" s="6"/>
      <c r="AJX107" s="6"/>
      <c r="AJY107" s="6"/>
      <c r="AJZ107" s="6"/>
      <c r="AKA107" s="6"/>
      <c r="AKB107" s="6"/>
      <c r="AKC107" s="6"/>
      <c r="AKD107" s="6"/>
      <c r="AKE107" s="6"/>
      <c r="AKF107" s="6"/>
      <c r="AKG107" s="6"/>
      <c r="AKH107" s="6"/>
      <c r="AKI107" s="6"/>
      <c r="AKJ107" s="6"/>
      <c r="AKK107" s="6"/>
      <c r="AKL107" s="6"/>
      <c r="AKM107" s="6"/>
      <c r="AKN107" s="6"/>
      <c r="AKO107" s="6"/>
      <c r="AKP107" s="6"/>
      <c r="AKQ107" s="6"/>
      <c r="AKR107" s="6"/>
      <c r="AKS107" s="6"/>
      <c r="AKT107" s="6"/>
      <c r="AKU107" s="6"/>
      <c r="AKV107" s="6"/>
      <c r="AKW107" s="6"/>
      <c r="AKX107" s="6"/>
      <c r="AKY107" s="6"/>
      <c r="AKZ107" s="6"/>
      <c r="ALA107" s="6"/>
      <c r="ALB107" s="6"/>
      <c r="ALC107" s="6"/>
      <c r="ALD107" s="6"/>
      <c r="ALE107" s="6"/>
      <c r="ALF107" s="6"/>
      <c r="ALG107" s="6"/>
      <c r="ALH107" s="6"/>
      <c r="ALI107" s="6"/>
      <c r="ALJ107" s="6"/>
      <c r="ALK107" s="6"/>
      <c r="ALL107" s="6"/>
      <c r="ALM107" s="6"/>
      <c r="ALN107" s="6"/>
    </row>
    <row r="108" spans="1:1002" ht="14.5" x14ac:dyDescent="0.35">
      <c r="A108" s="37" t="s">
        <v>368</v>
      </c>
      <c r="B108" s="5" t="s">
        <v>306</v>
      </c>
      <c r="C108" s="82">
        <f>Vds_SR</f>
        <v>150</v>
      </c>
      <c r="D108" s="5" t="s">
        <v>46</v>
      </c>
      <c r="E108" s="73"/>
      <c r="F108" s="11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row>
    <row r="109" spans="1:1002" ht="14.5" x14ac:dyDescent="0.35">
      <c r="A109" s="37" t="s">
        <v>308</v>
      </c>
      <c r="B109" s="5" t="s">
        <v>345</v>
      </c>
      <c r="C109" s="27">
        <f>(1.25*Isec_pk)</f>
        <v>23.25</v>
      </c>
      <c r="D109" s="5" t="s">
        <v>73</v>
      </c>
      <c r="E109" s="73"/>
      <c r="F109" s="11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row>
    <row r="110" spans="1:1002" ht="14.5" x14ac:dyDescent="0.35">
      <c r="A110" s="37" t="s">
        <v>369</v>
      </c>
      <c r="B110" s="5" t="s">
        <v>278</v>
      </c>
      <c r="C110" s="49">
        <v>10</v>
      </c>
      <c r="D110" s="5" t="s">
        <v>193</v>
      </c>
      <c r="E110" s="73" t="s">
        <v>309</v>
      </c>
      <c r="F110" s="11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row>
    <row r="111" spans="1:1002" ht="14.5" x14ac:dyDescent="0.35">
      <c r="A111" s="106"/>
      <c r="B111" s="107"/>
      <c r="C111" s="107"/>
      <c r="D111" s="107"/>
      <c r="E111" s="108"/>
      <c r="F111" s="11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c r="IS111" s="13"/>
      <c r="IT111" s="13"/>
      <c r="IU111" s="13"/>
      <c r="IV111" s="13"/>
      <c r="IW111" s="13"/>
      <c r="IX111" s="13"/>
      <c r="IY111" s="13"/>
      <c r="IZ111" s="13"/>
      <c r="JA111" s="13"/>
      <c r="JB111" s="13"/>
      <c r="JC111" s="13"/>
      <c r="JD111" s="13"/>
      <c r="JE111" s="13"/>
      <c r="JF111" s="13"/>
      <c r="JG111" s="13"/>
      <c r="JH111" s="13"/>
      <c r="JI111" s="13"/>
      <c r="JJ111" s="13"/>
      <c r="JK111" s="13"/>
      <c r="JL111" s="13"/>
      <c r="JM111" s="13"/>
      <c r="JN111" s="13"/>
      <c r="JO111" s="13"/>
      <c r="JP111" s="13"/>
      <c r="JQ111" s="13"/>
      <c r="JR111" s="13"/>
      <c r="JS111" s="13"/>
      <c r="JT111" s="13"/>
      <c r="JU111" s="13"/>
      <c r="JV111" s="13"/>
      <c r="JW111" s="13"/>
      <c r="JX111" s="13"/>
      <c r="JY111" s="13"/>
      <c r="JZ111" s="13"/>
      <c r="KA111" s="13"/>
      <c r="KB111" s="13"/>
      <c r="KC111" s="13"/>
      <c r="KD111" s="13"/>
      <c r="KE111" s="13"/>
      <c r="KF111" s="13"/>
      <c r="KG111" s="13"/>
      <c r="KH111" s="13"/>
      <c r="KI111" s="13"/>
      <c r="KJ111" s="13"/>
      <c r="KK111" s="13"/>
      <c r="KL111" s="13"/>
      <c r="KM111" s="13"/>
      <c r="KN111" s="13"/>
      <c r="KO111" s="13"/>
      <c r="KP111" s="13"/>
      <c r="KQ111" s="13"/>
      <c r="KR111" s="13"/>
      <c r="KS111" s="13"/>
      <c r="KT111" s="13"/>
      <c r="KU111" s="13"/>
      <c r="KV111" s="13"/>
      <c r="KW111" s="13"/>
      <c r="KX111" s="13"/>
      <c r="KY111" s="13"/>
      <c r="KZ111" s="13"/>
      <c r="LA111" s="13"/>
      <c r="LB111" s="13"/>
      <c r="LC111" s="13"/>
      <c r="LD111" s="13"/>
      <c r="LE111" s="13"/>
      <c r="LF111" s="13"/>
      <c r="LG111" s="13"/>
      <c r="LH111" s="13"/>
      <c r="LI111" s="13"/>
      <c r="LJ111" s="13"/>
      <c r="LK111" s="13"/>
      <c r="LL111" s="13"/>
      <c r="LM111" s="13"/>
      <c r="LN111" s="13"/>
      <c r="LO111" s="13"/>
      <c r="LP111" s="13"/>
      <c r="LQ111" s="13"/>
      <c r="LR111" s="13"/>
      <c r="LS111" s="13"/>
      <c r="LT111" s="13"/>
      <c r="LU111" s="13"/>
      <c r="LV111" s="13"/>
      <c r="LW111" s="13"/>
      <c r="LX111" s="13"/>
      <c r="LY111" s="13"/>
      <c r="LZ111" s="13"/>
      <c r="MA111" s="13"/>
      <c r="MB111" s="13"/>
      <c r="MC111" s="13"/>
      <c r="MD111" s="13"/>
      <c r="ME111" s="13"/>
      <c r="MF111" s="13"/>
      <c r="MG111" s="13"/>
      <c r="MH111" s="13"/>
      <c r="MI111" s="13"/>
      <c r="MJ111" s="13"/>
      <c r="MK111" s="13"/>
      <c r="ML111" s="13"/>
      <c r="MM111" s="13"/>
      <c r="MN111" s="13"/>
      <c r="MO111" s="13"/>
      <c r="MP111" s="13"/>
      <c r="MQ111" s="13"/>
      <c r="MR111" s="13"/>
      <c r="MS111" s="13"/>
      <c r="MT111" s="13"/>
      <c r="MU111" s="13"/>
      <c r="MV111" s="13"/>
      <c r="MW111" s="13"/>
      <c r="MX111" s="13"/>
      <c r="MY111" s="13"/>
      <c r="MZ111" s="13"/>
      <c r="NA111" s="13"/>
      <c r="NB111" s="13"/>
      <c r="NC111" s="13"/>
      <c r="ND111" s="13"/>
      <c r="NE111" s="13"/>
      <c r="NF111" s="13"/>
      <c r="NG111" s="13"/>
      <c r="NH111" s="13"/>
      <c r="NI111" s="13"/>
      <c r="NJ111" s="13"/>
      <c r="NK111" s="13"/>
      <c r="NL111" s="13"/>
      <c r="NM111" s="13"/>
      <c r="NN111" s="13"/>
      <c r="NO111" s="13"/>
      <c r="NP111" s="13"/>
      <c r="NQ111" s="13"/>
      <c r="NR111" s="13"/>
      <c r="NS111" s="13"/>
      <c r="NT111" s="13"/>
      <c r="NU111" s="13"/>
      <c r="NV111" s="13"/>
      <c r="NW111" s="13"/>
      <c r="NX111" s="13"/>
      <c r="NY111" s="13"/>
      <c r="NZ111" s="13"/>
      <c r="OA111" s="13"/>
      <c r="OB111" s="13"/>
      <c r="OC111" s="13"/>
      <c r="OD111" s="13"/>
      <c r="OE111" s="13"/>
      <c r="OF111" s="13"/>
      <c r="OG111" s="13"/>
      <c r="OH111" s="13"/>
      <c r="OI111" s="13"/>
      <c r="OJ111" s="13"/>
      <c r="OK111" s="13"/>
      <c r="OL111" s="13"/>
      <c r="OM111" s="13"/>
      <c r="ON111" s="13"/>
      <c r="OO111" s="13"/>
      <c r="OP111" s="13"/>
      <c r="OQ111" s="13"/>
      <c r="OR111" s="13"/>
      <c r="OS111" s="13"/>
      <c r="OT111" s="13"/>
      <c r="OU111" s="13"/>
      <c r="OV111" s="13"/>
      <c r="OW111" s="13"/>
      <c r="OX111" s="13"/>
      <c r="OY111" s="13"/>
      <c r="OZ111" s="13"/>
      <c r="PA111" s="13"/>
      <c r="PB111" s="13"/>
      <c r="PC111" s="13"/>
      <c r="PD111" s="13"/>
      <c r="PE111" s="13"/>
      <c r="PF111" s="13"/>
      <c r="PG111" s="13"/>
      <c r="PH111" s="13"/>
      <c r="PI111" s="13"/>
      <c r="PJ111" s="13"/>
      <c r="PK111" s="13"/>
      <c r="PL111" s="13"/>
      <c r="PM111" s="13"/>
      <c r="PN111" s="13"/>
      <c r="PO111" s="13"/>
      <c r="PP111" s="13"/>
      <c r="PQ111" s="13"/>
      <c r="PR111" s="13"/>
      <c r="PS111" s="13"/>
      <c r="PT111" s="13"/>
      <c r="PU111" s="13"/>
      <c r="PV111" s="13"/>
      <c r="PW111" s="13"/>
      <c r="PX111" s="13"/>
      <c r="PY111" s="13"/>
      <c r="PZ111" s="13"/>
      <c r="QA111" s="13"/>
      <c r="QB111" s="13"/>
      <c r="QC111" s="13"/>
      <c r="QD111" s="13"/>
      <c r="QE111" s="13"/>
      <c r="QF111" s="13"/>
      <c r="QG111" s="13"/>
      <c r="QH111" s="13"/>
      <c r="QI111" s="13"/>
      <c r="QJ111" s="13"/>
      <c r="QK111" s="13"/>
      <c r="QL111" s="13"/>
      <c r="QM111" s="13"/>
      <c r="QN111" s="13"/>
      <c r="QO111" s="13"/>
      <c r="QP111" s="13"/>
      <c r="QQ111" s="13"/>
      <c r="QR111" s="13"/>
      <c r="QS111" s="13"/>
      <c r="QT111" s="13"/>
      <c r="QU111" s="13"/>
      <c r="QV111" s="13"/>
      <c r="QW111" s="13"/>
      <c r="QX111" s="13"/>
      <c r="QY111" s="13"/>
      <c r="QZ111" s="13"/>
      <c r="RA111" s="13"/>
      <c r="RB111" s="13"/>
      <c r="RC111" s="13"/>
      <c r="RD111" s="13"/>
      <c r="RE111" s="13"/>
      <c r="RF111" s="13"/>
      <c r="RG111" s="13"/>
      <c r="RH111" s="13"/>
      <c r="RI111" s="13"/>
      <c r="RJ111" s="13"/>
      <c r="RK111" s="13"/>
      <c r="RL111" s="13"/>
      <c r="RM111" s="13"/>
      <c r="RN111" s="13"/>
      <c r="RO111" s="13"/>
      <c r="RP111" s="13"/>
      <c r="RQ111" s="13"/>
      <c r="RR111" s="13"/>
      <c r="RS111" s="13"/>
      <c r="RT111" s="13"/>
      <c r="RU111" s="13"/>
      <c r="RV111" s="13"/>
      <c r="RW111" s="13"/>
      <c r="RX111" s="13"/>
      <c r="RY111" s="13"/>
      <c r="RZ111" s="13"/>
      <c r="SA111" s="13"/>
      <c r="SB111" s="13"/>
      <c r="SC111" s="13"/>
      <c r="SD111" s="13"/>
      <c r="SE111" s="13"/>
      <c r="SF111" s="13"/>
      <c r="SG111" s="13"/>
      <c r="SH111" s="13"/>
      <c r="SI111" s="13"/>
      <c r="SJ111" s="13"/>
      <c r="SK111" s="13"/>
      <c r="SL111" s="13"/>
      <c r="SM111" s="13"/>
      <c r="SN111" s="13"/>
      <c r="SO111" s="13"/>
      <c r="SP111" s="13"/>
      <c r="SQ111" s="13"/>
      <c r="SR111" s="13"/>
      <c r="SS111" s="13"/>
      <c r="ST111" s="13"/>
      <c r="SU111" s="13"/>
      <c r="SV111" s="13"/>
      <c r="SW111" s="13"/>
      <c r="SX111" s="13"/>
      <c r="SY111" s="13"/>
      <c r="SZ111" s="13"/>
      <c r="TA111" s="13"/>
      <c r="TB111" s="13"/>
      <c r="TC111" s="13"/>
      <c r="TD111" s="13"/>
      <c r="TE111" s="13"/>
      <c r="TF111" s="13"/>
      <c r="TG111" s="13"/>
      <c r="TH111" s="13"/>
      <c r="TI111" s="13"/>
      <c r="TJ111" s="13"/>
      <c r="TK111" s="13"/>
      <c r="TL111" s="13"/>
      <c r="TM111" s="13"/>
      <c r="TN111" s="13"/>
      <c r="TO111" s="13"/>
      <c r="TP111" s="13"/>
      <c r="TQ111" s="13"/>
      <c r="TR111" s="13"/>
      <c r="TS111" s="13"/>
      <c r="TT111" s="13"/>
      <c r="TU111" s="13"/>
      <c r="TV111" s="13"/>
      <c r="TW111" s="13"/>
      <c r="TX111" s="13"/>
      <c r="TY111" s="13"/>
      <c r="TZ111" s="13"/>
      <c r="UA111" s="13"/>
      <c r="UB111" s="13"/>
      <c r="UC111" s="13"/>
      <c r="UD111" s="13"/>
      <c r="UE111" s="13"/>
      <c r="UF111" s="13"/>
      <c r="UG111" s="13"/>
      <c r="UH111" s="13"/>
      <c r="UI111" s="13"/>
      <c r="UJ111" s="13"/>
      <c r="UK111" s="13"/>
      <c r="UL111" s="13"/>
      <c r="UM111" s="13"/>
      <c r="UN111" s="13"/>
      <c r="UO111" s="13"/>
      <c r="UP111" s="13"/>
      <c r="UQ111" s="13"/>
      <c r="UR111" s="13"/>
      <c r="US111" s="13"/>
      <c r="UT111" s="13"/>
      <c r="UU111" s="13"/>
      <c r="UV111" s="13"/>
      <c r="UW111" s="13"/>
      <c r="UX111" s="13"/>
      <c r="UY111" s="13"/>
      <c r="UZ111" s="13"/>
      <c r="VA111" s="13"/>
      <c r="VB111" s="13"/>
      <c r="VC111" s="13"/>
      <c r="VD111" s="13"/>
      <c r="VE111" s="13"/>
      <c r="VF111" s="13"/>
      <c r="VG111" s="13"/>
      <c r="VH111" s="13"/>
      <c r="VI111" s="13"/>
      <c r="VJ111" s="13"/>
      <c r="VK111" s="13"/>
      <c r="VL111" s="13"/>
      <c r="VM111" s="13"/>
      <c r="VN111" s="13"/>
      <c r="VO111" s="13"/>
      <c r="VP111" s="13"/>
      <c r="VQ111" s="13"/>
      <c r="VR111" s="13"/>
      <c r="VS111" s="13"/>
      <c r="VT111" s="13"/>
      <c r="VU111" s="13"/>
      <c r="VV111" s="13"/>
      <c r="VW111" s="13"/>
      <c r="VX111" s="13"/>
      <c r="VY111" s="13"/>
      <c r="VZ111" s="13"/>
      <c r="WA111" s="13"/>
      <c r="WB111" s="13"/>
      <c r="WC111" s="13"/>
      <c r="WD111" s="13"/>
      <c r="WE111" s="13"/>
      <c r="WF111" s="13"/>
      <c r="WG111" s="13"/>
      <c r="WH111" s="13"/>
      <c r="WI111" s="13"/>
      <c r="WJ111" s="13"/>
      <c r="WK111" s="13"/>
      <c r="WL111" s="13"/>
      <c r="WM111" s="13"/>
      <c r="WN111" s="13"/>
      <c r="WO111" s="13"/>
      <c r="WP111" s="13"/>
      <c r="WQ111" s="13"/>
      <c r="WR111" s="13"/>
      <c r="WS111" s="13"/>
      <c r="WT111" s="13"/>
      <c r="WU111" s="13"/>
      <c r="WV111" s="13"/>
      <c r="WW111" s="13"/>
      <c r="WX111" s="13"/>
      <c r="WY111" s="13"/>
      <c r="WZ111" s="13"/>
      <c r="XA111" s="13"/>
      <c r="XB111" s="13"/>
      <c r="XC111" s="13"/>
      <c r="XD111" s="13"/>
      <c r="XE111" s="13"/>
      <c r="XF111" s="13"/>
      <c r="XG111" s="13"/>
      <c r="XH111" s="13"/>
      <c r="XI111" s="13"/>
      <c r="XJ111" s="13"/>
      <c r="XK111" s="13"/>
      <c r="XL111" s="13"/>
      <c r="XM111" s="13"/>
      <c r="XN111" s="13"/>
      <c r="XO111" s="13"/>
      <c r="XP111" s="13"/>
      <c r="XQ111" s="13"/>
      <c r="XR111" s="13"/>
      <c r="XS111" s="13"/>
      <c r="XT111" s="13"/>
      <c r="XU111" s="13"/>
      <c r="XV111" s="13"/>
      <c r="XW111" s="13"/>
      <c r="XX111" s="13"/>
      <c r="XY111" s="13"/>
      <c r="XZ111" s="13"/>
      <c r="YA111" s="13"/>
      <c r="YB111" s="13"/>
      <c r="YC111" s="13"/>
      <c r="YD111" s="13"/>
      <c r="YE111" s="13"/>
      <c r="YF111" s="13"/>
      <c r="YG111" s="13"/>
      <c r="YH111" s="13"/>
      <c r="YI111" s="13"/>
      <c r="YJ111" s="13"/>
      <c r="YK111" s="13"/>
      <c r="YL111" s="13"/>
      <c r="YM111" s="13"/>
      <c r="YN111" s="13"/>
      <c r="YO111" s="13"/>
      <c r="YP111" s="13"/>
      <c r="YQ111" s="13"/>
      <c r="YR111" s="13"/>
      <c r="YS111" s="13"/>
      <c r="YT111" s="13"/>
      <c r="YU111" s="13"/>
      <c r="YV111" s="13"/>
      <c r="YW111" s="13"/>
      <c r="YX111" s="13"/>
      <c r="YY111" s="13"/>
      <c r="YZ111" s="13"/>
      <c r="ZA111" s="13"/>
      <c r="ZB111" s="13"/>
      <c r="ZC111" s="13"/>
      <c r="ZD111" s="13"/>
      <c r="ZE111" s="13"/>
      <c r="ZF111" s="13"/>
      <c r="ZG111" s="13"/>
      <c r="ZH111" s="13"/>
      <c r="ZI111" s="13"/>
      <c r="ZJ111" s="13"/>
      <c r="ZK111" s="13"/>
      <c r="ZL111" s="13"/>
      <c r="ZM111" s="13"/>
      <c r="ZN111" s="13"/>
      <c r="ZO111" s="13"/>
      <c r="ZP111" s="13"/>
      <c r="ZQ111" s="13"/>
      <c r="ZR111" s="13"/>
      <c r="ZS111" s="13"/>
      <c r="ZT111" s="13"/>
      <c r="ZU111" s="13"/>
      <c r="ZV111" s="13"/>
      <c r="ZW111" s="13"/>
      <c r="ZX111" s="13"/>
      <c r="ZY111" s="13"/>
      <c r="ZZ111" s="13"/>
      <c r="AAA111" s="13"/>
      <c r="AAB111" s="13"/>
      <c r="AAC111" s="13"/>
      <c r="AAD111" s="13"/>
      <c r="AAE111" s="13"/>
      <c r="AAF111" s="13"/>
      <c r="AAG111" s="13"/>
      <c r="AAH111" s="13"/>
      <c r="AAI111" s="13"/>
      <c r="AAJ111" s="13"/>
      <c r="AAK111" s="13"/>
      <c r="AAL111" s="13"/>
      <c r="AAM111" s="13"/>
      <c r="AAN111" s="13"/>
      <c r="AAO111" s="13"/>
      <c r="AAP111" s="13"/>
      <c r="AAQ111" s="13"/>
      <c r="AAR111" s="13"/>
      <c r="AAS111" s="13"/>
      <c r="AAT111" s="13"/>
      <c r="AAU111" s="13"/>
      <c r="AAV111" s="13"/>
      <c r="AAW111" s="13"/>
      <c r="AAX111" s="13"/>
      <c r="AAY111" s="13"/>
      <c r="AAZ111" s="13"/>
      <c r="ABA111" s="13"/>
      <c r="ABB111" s="13"/>
      <c r="ABC111" s="13"/>
      <c r="ABD111" s="13"/>
      <c r="ABE111" s="13"/>
      <c r="ABF111" s="13"/>
      <c r="ABG111" s="13"/>
      <c r="ABH111" s="13"/>
      <c r="ABI111" s="13"/>
      <c r="ABJ111" s="13"/>
      <c r="ABK111" s="13"/>
      <c r="ABL111" s="13"/>
      <c r="ABM111" s="13"/>
      <c r="ABN111" s="13"/>
      <c r="ABO111" s="13"/>
      <c r="ABP111" s="13"/>
      <c r="ABQ111" s="13"/>
      <c r="ABR111" s="13"/>
      <c r="ABS111" s="13"/>
      <c r="ABT111" s="13"/>
      <c r="ABU111" s="13"/>
      <c r="ABV111" s="13"/>
      <c r="ABW111" s="13"/>
      <c r="ABX111" s="13"/>
      <c r="ABY111" s="13"/>
      <c r="ABZ111" s="13"/>
      <c r="ACA111" s="13"/>
      <c r="ACB111" s="13"/>
      <c r="ACC111" s="13"/>
      <c r="ACD111" s="13"/>
      <c r="ACE111" s="13"/>
      <c r="ACF111" s="13"/>
      <c r="ACG111" s="13"/>
      <c r="ACH111" s="13"/>
      <c r="ACI111" s="13"/>
      <c r="ACJ111" s="13"/>
      <c r="ACK111" s="13"/>
      <c r="ACL111" s="13"/>
      <c r="ACM111" s="13"/>
      <c r="ACN111" s="13"/>
      <c r="ACO111" s="13"/>
      <c r="ACP111" s="13"/>
      <c r="ACQ111" s="13"/>
      <c r="ACR111" s="13"/>
      <c r="ACS111" s="13"/>
      <c r="ACT111" s="13"/>
      <c r="ACU111" s="13"/>
      <c r="ACV111" s="13"/>
      <c r="ACW111" s="13"/>
      <c r="ACX111" s="13"/>
      <c r="ACY111" s="13"/>
      <c r="ACZ111" s="13"/>
      <c r="ADA111" s="13"/>
      <c r="ADB111" s="13"/>
      <c r="ADC111" s="13"/>
      <c r="ADD111" s="13"/>
      <c r="ADE111" s="13"/>
      <c r="ADF111" s="13"/>
      <c r="ADG111" s="13"/>
      <c r="ADH111" s="13"/>
      <c r="ADI111" s="13"/>
      <c r="ADJ111" s="13"/>
      <c r="ADK111" s="13"/>
      <c r="ADL111" s="13"/>
      <c r="ADM111" s="13"/>
      <c r="ADN111" s="13"/>
      <c r="ADO111" s="13"/>
      <c r="ADP111" s="13"/>
      <c r="ADQ111" s="13"/>
      <c r="ADR111" s="13"/>
      <c r="ADS111" s="13"/>
      <c r="ADT111" s="13"/>
      <c r="ADU111" s="13"/>
      <c r="ADV111" s="13"/>
      <c r="ADW111" s="13"/>
      <c r="ADX111" s="13"/>
      <c r="ADY111" s="13"/>
      <c r="ADZ111" s="13"/>
      <c r="AEA111" s="13"/>
      <c r="AEB111" s="13"/>
      <c r="AEC111" s="13"/>
      <c r="AED111" s="13"/>
      <c r="AEE111" s="13"/>
      <c r="AEF111" s="13"/>
      <c r="AEG111" s="13"/>
      <c r="AEH111" s="13"/>
      <c r="AEI111" s="13"/>
      <c r="AEJ111" s="13"/>
      <c r="AEK111" s="13"/>
      <c r="AEL111" s="13"/>
      <c r="AEM111" s="13"/>
      <c r="AEN111" s="13"/>
      <c r="AEO111" s="13"/>
      <c r="AEP111" s="13"/>
      <c r="AEQ111" s="13"/>
      <c r="AER111" s="13"/>
      <c r="AES111" s="13"/>
      <c r="AET111" s="13"/>
      <c r="AEU111" s="13"/>
      <c r="AEV111" s="13"/>
      <c r="AEW111" s="13"/>
      <c r="AEX111" s="13"/>
      <c r="AEY111" s="13"/>
      <c r="AEZ111" s="13"/>
      <c r="AFA111" s="13"/>
      <c r="AFB111" s="13"/>
      <c r="AFC111" s="13"/>
      <c r="AFD111" s="13"/>
      <c r="AFE111" s="13"/>
      <c r="AFF111" s="13"/>
      <c r="AFG111" s="13"/>
      <c r="AFH111" s="13"/>
      <c r="AFI111" s="13"/>
      <c r="AFJ111" s="13"/>
      <c r="AFK111" s="13"/>
      <c r="AFL111" s="13"/>
      <c r="AFM111" s="13"/>
      <c r="AFN111" s="13"/>
      <c r="AFO111" s="13"/>
      <c r="AFP111" s="13"/>
      <c r="AFQ111" s="13"/>
      <c r="AFR111" s="13"/>
      <c r="AFS111" s="13"/>
      <c r="AFT111" s="13"/>
      <c r="AFU111" s="13"/>
      <c r="AFV111" s="13"/>
      <c r="AFW111" s="13"/>
      <c r="AFX111" s="13"/>
      <c r="AFY111" s="13"/>
      <c r="AFZ111" s="13"/>
      <c r="AGA111" s="13"/>
      <c r="AGB111" s="13"/>
      <c r="AGC111" s="13"/>
      <c r="AGD111" s="13"/>
      <c r="AGE111" s="13"/>
      <c r="AGF111" s="13"/>
      <c r="AGG111" s="13"/>
      <c r="AGH111" s="13"/>
      <c r="AGI111" s="13"/>
      <c r="AGJ111" s="13"/>
      <c r="AGK111" s="13"/>
      <c r="AGL111" s="13"/>
      <c r="AGM111" s="13"/>
      <c r="AGN111" s="13"/>
      <c r="AGO111" s="13"/>
      <c r="AGP111" s="13"/>
      <c r="AGQ111" s="13"/>
      <c r="AGR111" s="13"/>
      <c r="AGS111" s="13"/>
      <c r="AGT111" s="13"/>
      <c r="AGU111" s="13"/>
      <c r="AGV111" s="13"/>
      <c r="AGW111" s="13"/>
      <c r="AGX111" s="13"/>
      <c r="AGY111" s="13"/>
      <c r="AGZ111" s="13"/>
      <c r="AHA111" s="13"/>
      <c r="AHB111" s="13"/>
      <c r="AHC111" s="13"/>
      <c r="AHD111" s="13"/>
      <c r="AHE111" s="13"/>
      <c r="AHF111" s="13"/>
      <c r="AHG111" s="13"/>
      <c r="AHH111" s="13"/>
      <c r="AHI111" s="13"/>
      <c r="AHJ111" s="13"/>
      <c r="AHK111" s="13"/>
      <c r="AHL111" s="13"/>
      <c r="AHM111" s="13"/>
      <c r="AHN111" s="13"/>
      <c r="AHO111" s="13"/>
      <c r="AHP111" s="13"/>
      <c r="AHQ111" s="13"/>
      <c r="AHR111" s="13"/>
      <c r="AHS111" s="13"/>
      <c r="AHT111" s="13"/>
      <c r="AHU111" s="13"/>
      <c r="AHV111" s="13"/>
      <c r="AHW111" s="13"/>
      <c r="AHX111" s="13"/>
      <c r="AHY111" s="13"/>
      <c r="AHZ111" s="13"/>
      <c r="AIA111" s="13"/>
      <c r="AIB111" s="13"/>
      <c r="AIC111" s="13"/>
      <c r="AID111" s="13"/>
      <c r="AIE111" s="13"/>
      <c r="AIF111" s="13"/>
      <c r="AIG111" s="13"/>
      <c r="AIH111" s="13"/>
      <c r="AII111" s="13"/>
      <c r="AIJ111" s="13"/>
      <c r="AIK111" s="13"/>
      <c r="AIL111" s="13"/>
      <c r="AIM111" s="13"/>
      <c r="AIN111" s="13"/>
      <c r="AIO111" s="13"/>
      <c r="AIP111" s="13"/>
      <c r="AIQ111" s="13"/>
      <c r="AIR111" s="13"/>
      <c r="AIS111" s="13"/>
      <c r="AIT111" s="13"/>
      <c r="AIU111" s="13"/>
      <c r="AIV111" s="13"/>
      <c r="AIW111" s="13"/>
      <c r="AIX111" s="13"/>
      <c r="AIY111" s="13"/>
      <c r="AIZ111" s="13"/>
      <c r="AJA111" s="13"/>
      <c r="AJB111" s="13"/>
      <c r="AJC111" s="13"/>
      <c r="AJD111" s="13"/>
      <c r="AJE111" s="13"/>
      <c r="AJF111" s="13"/>
      <c r="AJG111" s="13"/>
      <c r="AJH111" s="13"/>
      <c r="AJI111" s="13"/>
      <c r="AJJ111" s="13"/>
      <c r="AJK111" s="13"/>
      <c r="AJL111" s="13"/>
      <c r="AJM111" s="13"/>
      <c r="AJN111" s="13"/>
      <c r="AJO111" s="13"/>
      <c r="AJP111" s="13"/>
      <c r="AJQ111" s="13"/>
      <c r="AJR111" s="13"/>
      <c r="AJS111" s="13"/>
      <c r="AJT111" s="13"/>
      <c r="AJU111" s="13"/>
      <c r="AJV111" s="13"/>
      <c r="AJW111" s="13"/>
      <c r="AJX111" s="13"/>
      <c r="AJY111" s="13"/>
      <c r="AJZ111" s="13"/>
      <c r="AKA111" s="13"/>
      <c r="AKB111" s="13"/>
      <c r="AKC111" s="13"/>
      <c r="AKD111" s="13"/>
      <c r="AKE111" s="13"/>
      <c r="AKF111" s="13"/>
      <c r="AKG111" s="13"/>
      <c r="AKH111" s="13"/>
      <c r="AKI111" s="13"/>
      <c r="AKJ111" s="13"/>
      <c r="AKK111" s="13"/>
      <c r="AKL111" s="13"/>
      <c r="AKM111" s="13"/>
      <c r="AKN111" s="13"/>
      <c r="AKO111" s="13"/>
      <c r="AKP111" s="13"/>
      <c r="AKQ111" s="13"/>
      <c r="AKR111" s="13"/>
      <c r="AKS111" s="13"/>
      <c r="AKT111" s="13"/>
      <c r="AKU111" s="13"/>
      <c r="AKV111" s="13"/>
      <c r="AKW111" s="13"/>
      <c r="AKX111" s="13"/>
      <c r="AKY111" s="13"/>
      <c r="AKZ111" s="13"/>
      <c r="ALA111" s="13"/>
      <c r="ALB111" s="13"/>
      <c r="ALC111" s="13"/>
      <c r="ALD111" s="13"/>
      <c r="ALE111" s="13"/>
      <c r="ALF111" s="13"/>
      <c r="ALG111" s="13"/>
      <c r="ALH111" s="13"/>
      <c r="ALI111" s="13"/>
      <c r="ALJ111" s="13"/>
      <c r="ALK111" s="13"/>
      <c r="ALL111" s="13"/>
      <c r="ALM111" s="13"/>
      <c r="ALN111" s="13"/>
    </row>
    <row r="112" spans="1:1002" s="12" customFormat="1" ht="14.5" x14ac:dyDescent="0.35">
      <c r="A112" s="117" t="s">
        <v>326</v>
      </c>
      <c r="B112" s="118"/>
      <c r="C112" s="118"/>
      <c r="D112" s="118"/>
      <c r="E112" s="119"/>
      <c r="F112" s="11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c r="AFQ112" s="6"/>
      <c r="AFR112" s="6"/>
      <c r="AFS112" s="6"/>
      <c r="AFT112" s="6"/>
      <c r="AFU112" s="6"/>
      <c r="AFV112" s="6"/>
      <c r="AFW112" s="6"/>
      <c r="AFX112" s="6"/>
      <c r="AFY112" s="6"/>
      <c r="AFZ112" s="6"/>
      <c r="AGA112" s="6"/>
      <c r="AGB112" s="6"/>
      <c r="AGC112" s="6"/>
      <c r="AGD112" s="6"/>
      <c r="AGE112" s="6"/>
      <c r="AGF112" s="6"/>
      <c r="AGG112" s="6"/>
      <c r="AGH112" s="6"/>
      <c r="AGI112" s="6"/>
      <c r="AGJ112" s="6"/>
      <c r="AGK112" s="6"/>
      <c r="AGL112" s="6"/>
      <c r="AGM112" s="6"/>
      <c r="AGN112" s="6"/>
      <c r="AGO112" s="6"/>
      <c r="AGP112" s="6"/>
      <c r="AGQ112" s="6"/>
      <c r="AGR112" s="6"/>
      <c r="AGS112" s="6"/>
      <c r="AGT112" s="6"/>
      <c r="AGU112" s="6"/>
      <c r="AGV112" s="6"/>
      <c r="AGW112" s="6"/>
      <c r="AGX112" s="6"/>
      <c r="AGY112" s="6"/>
      <c r="AGZ112" s="6"/>
      <c r="AHA112" s="6"/>
      <c r="AHB112" s="6"/>
      <c r="AHC112" s="6"/>
      <c r="AHD112" s="6"/>
      <c r="AHE112" s="6"/>
      <c r="AHF112" s="6"/>
      <c r="AHG112" s="6"/>
      <c r="AHH112" s="6"/>
      <c r="AHI112" s="6"/>
      <c r="AHJ112" s="6"/>
      <c r="AHK112" s="6"/>
      <c r="AHL112" s="6"/>
      <c r="AHM112" s="6"/>
      <c r="AHN112" s="6"/>
      <c r="AHO112" s="6"/>
      <c r="AHP112" s="6"/>
      <c r="AHQ112" s="6"/>
      <c r="AHR112" s="6"/>
      <c r="AHS112" s="6"/>
      <c r="AHT112" s="6"/>
      <c r="AHU112" s="6"/>
      <c r="AHV112" s="6"/>
      <c r="AHW112" s="6"/>
      <c r="AHX112" s="6"/>
      <c r="AHY112" s="6"/>
      <c r="AHZ112" s="6"/>
      <c r="AIA112" s="6"/>
      <c r="AIB112" s="6"/>
      <c r="AIC112" s="6"/>
      <c r="AID112" s="6"/>
      <c r="AIE112" s="6"/>
      <c r="AIF112" s="6"/>
      <c r="AIG112" s="6"/>
      <c r="AIH112" s="6"/>
      <c r="AII112" s="6"/>
      <c r="AIJ112" s="6"/>
      <c r="AIK112" s="6"/>
      <c r="AIL112" s="6"/>
      <c r="AIM112" s="6"/>
      <c r="AIN112" s="6"/>
      <c r="AIO112" s="6"/>
      <c r="AIP112" s="6"/>
      <c r="AIQ112" s="6"/>
      <c r="AIR112" s="6"/>
      <c r="AIS112" s="6"/>
      <c r="AIT112" s="6"/>
      <c r="AIU112" s="6"/>
      <c r="AIV112" s="6"/>
      <c r="AIW112" s="6"/>
      <c r="AIX112" s="6"/>
      <c r="AIY112" s="6"/>
      <c r="AIZ112" s="6"/>
      <c r="AJA112" s="6"/>
      <c r="AJB112" s="6"/>
      <c r="AJC112" s="6"/>
      <c r="AJD112" s="6"/>
      <c r="AJE112" s="6"/>
      <c r="AJF112" s="6"/>
      <c r="AJG112" s="6"/>
      <c r="AJH112" s="6"/>
      <c r="AJI112" s="6"/>
      <c r="AJJ112" s="6"/>
      <c r="AJK112" s="6"/>
      <c r="AJL112" s="6"/>
      <c r="AJM112" s="6"/>
      <c r="AJN112" s="6"/>
      <c r="AJO112" s="6"/>
      <c r="AJP112" s="6"/>
      <c r="AJQ112" s="6"/>
      <c r="AJR112" s="6"/>
      <c r="AJS112" s="6"/>
      <c r="AJT112" s="6"/>
      <c r="AJU112" s="6"/>
      <c r="AJV112" s="6"/>
      <c r="AJW112" s="6"/>
      <c r="AJX112" s="6"/>
      <c r="AJY112" s="6"/>
      <c r="AJZ112" s="6"/>
      <c r="AKA112" s="6"/>
      <c r="AKB112" s="6"/>
      <c r="AKC112" s="6"/>
      <c r="AKD112" s="6"/>
      <c r="AKE112" s="6"/>
      <c r="AKF112" s="6"/>
      <c r="AKG112" s="6"/>
      <c r="AKH112" s="6"/>
      <c r="AKI112" s="6"/>
      <c r="AKJ112" s="6"/>
      <c r="AKK112" s="6"/>
      <c r="AKL112" s="6"/>
      <c r="AKM112" s="6"/>
      <c r="AKN112" s="6"/>
      <c r="AKO112" s="6"/>
      <c r="AKP112" s="6"/>
      <c r="AKQ112" s="6"/>
      <c r="AKR112" s="6"/>
      <c r="AKS112" s="6"/>
      <c r="AKT112" s="6"/>
      <c r="AKU112" s="6"/>
      <c r="AKV112" s="6"/>
      <c r="AKW112" s="6"/>
      <c r="AKX112" s="6"/>
      <c r="AKY112" s="6"/>
      <c r="AKZ112" s="6"/>
      <c r="ALA112" s="6"/>
      <c r="ALB112" s="6"/>
      <c r="ALC112" s="6"/>
      <c r="ALD112" s="6"/>
      <c r="ALE112" s="6"/>
      <c r="ALF112" s="6"/>
      <c r="ALG112" s="6"/>
      <c r="ALH112" s="6"/>
      <c r="ALI112" s="6"/>
      <c r="ALJ112" s="6"/>
      <c r="ALK112" s="6"/>
      <c r="ALL112" s="6"/>
      <c r="ALM112" s="6"/>
      <c r="ALN112" s="6"/>
    </row>
    <row r="113" spans="1:1002" ht="14.5" x14ac:dyDescent="0.35">
      <c r="A113" s="39" t="s">
        <v>370</v>
      </c>
      <c r="B113" s="4" t="s">
        <v>412</v>
      </c>
      <c r="C113" s="82">
        <f>((Fsw_actual*10^3)/20)</f>
        <v>3642.212593217515</v>
      </c>
      <c r="D113" s="4" t="s">
        <v>74</v>
      </c>
      <c r="E113" s="77"/>
      <c r="F113" s="11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row>
    <row r="114" spans="1:1002" ht="14.5" x14ac:dyDescent="0.35">
      <c r="A114" s="37" t="s">
        <v>371</v>
      </c>
      <c r="B114" s="5" t="s">
        <v>281</v>
      </c>
      <c r="C114" s="49">
        <v>2925</v>
      </c>
      <c r="D114" s="5" t="s">
        <v>74</v>
      </c>
      <c r="E114" s="73" t="s">
        <v>327</v>
      </c>
      <c r="F114" s="11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row>
    <row r="115" spans="1:1002" ht="14.5" x14ac:dyDescent="0.35">
      <c r="A115" s="37" t="s">
        <v>10</v>
      </c>
      <c r="B115" s="5" t="s">
        <v>282</v>
      </c>
      <c r="C115" s="49">
        <v>0.3</v>
      </c>
      <c r="D115" s="5" t="s">
        <v>46</v>
      </c>
      <c r="E115" s="73" t="s">
        <v>328</v>
      </c>
      <c r="F115" s="11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row>
    <row r="116" spans="1:1002" ht="14.5" x14ac:dyDescent="0.35">
      <c r="A116" s="37" t="s">
        <v>372</v>
      </c>
      <c r="B116" s="5" t="s">
        <v>283</v>
      </c>
      <c r="C116" s="82">
        <f>((0.33/(fc))+Tsw_desired*10^-6)*10^6</f>
        <v>126.15384615384615</v>
      </c>
      <c r="D116" s="5" t="s">
        <v>292</v>
      </c>
      <c r="E116" s="73"/>
      <c r="F116" s="11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row>
    <row r="117" spans="1:1002" ht="14.5" x14ac:dyDescent="0.35">
      <c r="A117" s="37" t="s">
        <v>373</v>
      </c>
      <c r="B117" s="5"/>
      <c r="C117" s="49">
        <v>0.5</v>
      </c>
      <c r="D117" s="5" t="s">
        <v>46</v>
      </c>
      <c r="E117" s="73" t="s">
        <v>293</v>
      </c>
      <c r="F117" s="11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row>
    <row r="118" spans="1:1002" ht="14.5" x14ac:dyDescent="0.35">
      <c r="A118" s="39" t="s">
        <v>374</v>
      </c>
      <c r="B118" s="4" t="s">
        <v>284</v>
      </c>
      <c r="C118" s="16">
        <f>((Iout*t_response*10^-6)/overshoot_or_undershoot)*10^6</f>
        <v>820</v>
      </c>
      <c r="D118" s="5" t="s">
        <v>294</v>
      </c>
      <c r="E118" s="77"/>
      <c r="F118" s="11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row>
    <row r="119" spans="1:1002" ht="26" x14ac:dyDescent="0.35">
      <c r="A119" s="42" t="s">
        <v>375</v>
      </c>
      <c r="B119" s="4" t="s">
        <v>285</v>
      </c>
      <c r="C119" s="28">
        <f>((Iout*D)/(Vout_ripple*Fsw_desired*10^3))*2*10^6</f>
        <v>179.65937611666979</v>
      </c>
      <c r="D119" s="5" t="s">
        <v>294</v>
      </c>
      <c r="E119" s="77"/>
      <c r="F119" s="11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row>
    <row r="120" spans="1:1002" ht="14.5" x14ac:dyDescent="0.35">
      <c r="A120" s="37" t="s">
        <v>286</v>
      </c>
      <c r="B120" s="5" t="s">
        <v>413</v>
      </c>
      <c r="C120" s="16">
        <f>(MAX(C118,C119))</f>
        <v>820</v>
      </c>
      <c r="D120" s="5" t="s">
        <v>294</v>
      </c>
      <c r="E120" s="73"/>
      <c r="F120" s="11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row>
    <row r="121" spans="1:1002" ht="14.5" x14ac:dyDescent="0.35">
      <c r="A121" s="37" t="s">
        <v>346</v>
      </c>
      <c r="B121" s="5" t="s">
        <v>287</v>
      </c>
      <c r="C121" s="47">
        <v>820</v>
      </c>
      <c r="D121" s="5" t="s">
        <v>294</v>
      </c>
      <c r="E121" s="73" t="s">
        <v>295</v>
      </c>
      <c r="F121" s="11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row>
    <row r="122" spans="1:1002" ht="14.5" x14ac:dyDescent="0.35">
      <c r="A122" s="37" t="s">
        <v>288</v>
      </c>
      <c r="B122" s="5" t="s">
        <v>289</v>
      </c>
      <c r="C122" s="27">
        <f>SQRT(Isec_rms^2-Iout^2)</f>
        <v>5.748064112779816</v>
      </c>
      <c r="D122" s="5" t="s">
        <v>73</v>
      </c>
      <c r="E122" s="73"/>
      <c r="F122" s="11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row>
    <row r="123" spans="1:1002" ht="14.5" x14ac:dyDescent="0.35">
      <c r="A123" s="37" t="s">
        <v>41</v>
      </c>
      <c r="B123" s="5" t="s">
        <v>290</v>
      </c>
      <c r="C123" s="28">
        <f>(Vout_ripple/Isec_pk)*10^3</f>
        <v>16.129032258064516</v>
      </c>
      <c r="D123" s="5" t="s">
        <v>193</v>
      </c>
      <c r="E123" s="73"/>
      <c r="F123" s="11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row>
    <row r="124" spans="1:1002" ht="14.5" x14ac:dyDescent="0.35">
      <c r="A124" s="37" t="s">
        <v>347</v>
      </c>
      <c r="B124" s="5" t="s">
        <v>291</v>
      </c>
      <c r="C124" s="49">
        <v>16</v>
      </c>
      <c r="D124" s="5" t="s">
        <v>193</v>
      </c>
      <c r="E124" s="73" t="s">
        <v>296</v>
      </c>
      <c r="F124" s="11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row>
    <row r="125" spans="1:1002" ht="14.5" x14ac:dyDescent="0.35">
      <c r="A125" s="106"/>
      <c r="B125" s="107"/>
      <c r="C125" s="107"/>
      <c r="D125" s="107"/>
      <c r="E125" s="108"/>
      <c r="F125" s="11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c r="IS125" s="13"/>
      <c r="IT125" s="13"/>
      <c r="IU125" s="13"/>
      <c r="IV125" s="13"/>
      <c r="IW125" s="13"/>
      <c r="IX125" s="13"/>
      <c r="IY125" s="13"/>
      <c r="IZ125" s="13"/>
      <c r="JA125" s="13"/>
      <c r="JB125" s="13"/>
      <c r="JC125" s="13"/>
      <c r="JD125" s="13"/>
      <c r="JE125" s="13"/>
      <c r="JF125" s="13"/>
      <c r="JG125" s="13"/>
      <c r="JH125" s="13"/>
      <c r="JI125" s="13"/>
      <c r="JJ125" s="13"/>
      <c r="JK125" s="13"/>
      <c r="JL125" s="13"/>
      <c r="JM125" s="13"/>
      <c r="JN125" s="13"/>
      <c r="JO125" s="13"/>
      <c r="JP125" s="13"/>
      <c r="JQ125" s="13"/>
      <c r="JR125" s="13"/>
      <c r="JS125" s="13"/>
      <c r="JT125" s="13"/>
      <c r="JU125" s="13"/>
      <c r="JV125" s="13"/>
      <c r="JW125" s="13"/>
      <c r="JX125" s="13"/>
      <c r="JY125" s="13"/>
      <c r="JZ125" s="13"/>
      <c r="KA125" s="13"/>
      <c r="KB125" s="13"/>
      <c r="KC125" s="13"/>
      <c r="KD125" s="13"/>
      <c r="KE125" s="13"/>
      <c r="KF125" s="13"/>
      <c r="KG125" s="13"/>
      <c r="KH125" s="13"/>
      <c r="KI125" s="13"/>
      <c r="KJ125" s="13"/>
      <c r="KK125" s="13"/>
      <c r="KL125" s="13"/>
      <c r="KM125" s="13"/>
      <c r="KN125" s="13"/>
      <c r="KO125" s="13"/>
      <c r="KP125" s="13"/>
      <c r="KQ125" s="13"/>
      <c r="KR125" s="13"/>
      <c r="KS125" s="13"/>
      <c r="KT125" s="13"/>
      <c r="KU125" s="13"/>
      <c r="KV125" s="13"/>
      <c r="KW125" s="13"/>
      <c r="KX125" s="13"/>
      <c r="KY125" s="13"/>
      <c r="KZ125" s="13"/>
      <c r="LA125" s="13"/>
      <c r="LB125" s="13"/>
      <c r="LC125" s="13"/>
      <c r="LD125" s="13"/>
      <c r="LE125" s="13"/>
      <c r="LF125" s="13"/>
      <c r="LG125" s="13"/>
      <c r="LH125" s="13"/>
      <c r="LI125" s="13"/>
      <c r="LJ125" s="13"/>
      <c r="LK125" s="13"/>
      <c r="LL125" s="13"/>
      <c r="LM125" s="13"/>
      <c r="LN125" s="13"/>
      <c r="LO125" s="13"/>
      <c r="LP125" s="13"/>
      <c r="LQ125" s="13"/>
      <c r="LR125" s="13"/>
      <c r="LS125" s="13"/>
      <c r="LT125" s="13"/>
      <c r="LU125" s="13"/>
      <c r="LV125" s="13"/>
      <c r="LW125" s="13"/>
      <c r="LX125" s="13"/>
      <c r="LY125" s="13"/>
      <c r="LZ125" s="13"/>
      <c r="MA125" s="13"/>
      <c r="MB125" s="13"/>
      <c r="MC125" s="13"/>
      <c r="MD125" s="13"/>
      <c r="ME125" s="13"/>
      <c r="MF125" s="13"/>
      <c r="MG125" s="13"/>
      <c r="MH125" s="13"/>
      <c r="MI125" s="13"/>
      <c r="MJ125" s="13"/>
      <c r="MK125" s="13"/>
      <c r="ML125" s="13"/>
      <c r="MM125" s="13"/>
      <c r="MN125" s="13"/>
      <c r="MO125" s="13"/>
      <c r="MP125" s="13"/>
      <c r="MQ125" s="13"/>
      <c r="MR125" s="13"/>
      <c r="MS125" s="13"/>
      <c r="MT125" s="13"/>
      <c r="MU125" s="13"/>
      <c r="MV125" s="13"/>
      <c r="MW125" s="13"/>
      <c r="MX125" s="13"/>
      <c r="MY125" s="13"/>
      <c r="MZ125" s="13"/>
      <c r="NA125" s="13"/>
      <c r="NB125" s="13"/>
      <c r="NC125" s="13"/>
      <c r="ND125" s="13"/>
      <c r="NE125" s="13"/>
      <c r="NF125" s="13"/>
      <c r="NG125" s="13"/>
      <c r="NH125" s="13"/>
      <c r="NI125" s="13"/>
      <c r="NJ125" s="13"/>
      <c r="NK125" s="13"/>
      <c r="NL125" s="13"/>
      <c r="NM125" s="13"/>
      <c r="NN125" s="13"/>
      <c r="NO125" s="13"/>
      <c r="NP125" s="13"/>
      <c r="NQ125" s="13"/>
      <c r="NR125" s="13"/>
      <c r="NS125" s="13"/>
      <c r="NT125" s="13"/>
      <c r="NU125" s="13"/>
      <c r="NV125" s="13"/>
      <c r="NW125" s="13"/>
      <c r="NX125" s="13"/>
      <c r="NY125" s="13"/>
      <c r="NZ125" s="13"/>
      <c r="OA125" s="13"/>
      <c r="OB125" s="13"/>
      <c r="OC125" s="13"/>
      <c r="OD125" s="13"/>
      <c r="OE125" s="13"/>
      <c r="OF125" s="13"/>
      <c r="OG125" s="13"/>
      <c r="OH125" s="13"/>
      <c r="OI125" s="13"/>
      <c r="OJ125" s="13"/>
      <c r="OK125" s="13"/>
      <c r="OL125" s="13"/>
      <c r="OM125" s="13"/>
      <c r="ON125" s="13"/>
      <c r="OO125" s="13"/>
      <c r="OP125" s="13"/>
      <c r="OQ125" s="13"/>
      <c r="OR125" s="13"/>
      <c r="OS125" s="13"/>
      <c r="OT125" s="13"/>
      <c r="OU125" s="13"/>
      <c r="OV125" s="13"/>
      <c r="OW125" s="13"/>
      <c r="OX125" s="13"/>
      <c r="OY125" s="13"/>
      <c r="OZ125" s="13"/>
      <c r="PA125" s="13"/>
      <c r="PB125" s="13"/>
      <c r="PC125" s="13"/>
      <c r="PD125" s="13"/>
      <c r="PE125" s="13"/>
      <c r="PF125" s="13"/>
      <c r="PG125" s="13"/>
      <c r="PH125" s="13"/>
      <c r="PI125" s="13"/>
      <c r="PJ125" s="13"/>
      <c r="PK125" s="13"/>
      <c r="PL125" s="13"/>
      <c r="PM125" s="13"/>
      <c r="PN125" s="13"/>
      <c r="PO125" s="13"/>
      <c r="PP125" s="13"/>
      <c r="PQ125" s="13"/>
      <c r="PR125" s="13"/>
      <c r="PS125" s="13"/>
      <c r="PT125" s="13"/>
      <c r="PU125" s="13"/>
      <c r="PV125" s="13"/>
      <c r="PW125" s="13"/>
      <c r="PX125" s="13"/>
      <c r="PY125" s="13"/>
      <c r="PZ125" s="13"/>
      <c r="QA125" s="13"/>
      <c r="QB125" s="13"/>
      <c r="QC125" s="13"/>
      <c r="QD125" s="13"/>
      <c r="QE125" s="13"/>
      <c r="QF125" s="13"/>
      <c r="QG125" s="13"/>
      <c r="QH125" s="13"/>
      <c r="QI125" s="13"/>
      <c r="QJ125" s="13"/>
      <c r="QK125" s="13"/>
      <c r="QL125" s="13"/>
      <c r="QM125" s="13"/>
      <c r="QN125" s="13"/>
      <c r="QO125" s="13"/>
      <c r="QP125" s="13"/>
      <c r="QQ125" s="13"/>
      <c r="QR125" s="13"/>
      <c r="QS125" s="13"/>
      <c r="QT125" s="13"/>
      <c r="QU125" s="13"/>
      <c r="QV125" s="13"/>
      <c r="QW125" s="13"/>
      <c r="QX125" s="13"/>
      <c r="QY125" s="13"/>
      <c r="QZ125" s="13"/>
      <c r="RA125" s="13"/>
      <c r="RB125" s="13"/>
      <c r="RC125" s="13"/>
      <c r="RD125" s="13"/>
      <c r="RE125" s="13"/>
      <c r="RF125" s="13"/>
      <c r="RG125" s="13"/>
      <c r="RH125" s="13"/>
      <c r="RI125" s="13"/>
      <c r="RJ125" s="13"/>
      <c r="RK125" s="13"/>
      <c r="RL125" s="13"/>
      <c r="RM125" s="13"/>
      <c r="RN125" s="13"/>
      <c r="RO125" s="13"/>
      <c r="RP125" s="13"/>
      <c r="RQ125" s="13"/>
      <c r="RR125" s="13"/>
      <c r="RS125" s="13"/>
      <c r="RT125" s="13"/>
      <c r="RU125" s="13"/>
      <c r="RV125" s="13"/>
      <c r="RW125" s="13"/>
      <c r="RX125" s="13"/>
      <c r="RY125" s="13"/>
      <c r="RZ125" s="13"/>
      <c r="SA125" s="13"/>
      <c r="SB125" s="13"/>
      <c r="SC125" s="13"/>
      <c r="SD125" s="13"/>
      <c r="SE125" s="13"/>
      <c r="SF125" s="13"/>
      <c r="SG125" s="13"/>
      <c r="SH125" s="13"/>
      <c r="SI125" s="13"/>
      <c r="SJ125" s="13"/>
      <c r="SK125" s="13"/>
      <c r="SL125" s="13"/>
      <c r="SM125" s="13"/>
      <c r="SN125" s="13"/>
      <c r="SO125" s="13"/>
      <c r="SP125" s="13"/>
      <c r="SQ125" s="13"/>
      <c r="SR125" s="13"/>
      <c r="SS125" s="13"/>
      <c r="ST125" s="13"/>
      <c r="SU125" s="13"/>
      <c r="SV125" s="13"/>
      <c r="SW125" s="13"/>
      <c r="SX125" s="13"/>
      <c r="SY125" s="13"/>
      <c r="SZ125" s="13"/>
      <c r="TA125" s="13"/>
      <c r="TB125" s="13"/>
      <c r="TC125" s="13"/>
      <c r="TD125" s="13"/>
      <c r="TE125" s="13"/>
      <c r="TF125" s="13"/>
      <c r="TG125" s="13"/>
      <c r="TH125" s="13"/>
      <c r="TI125" s="13"/>
      <c r="TJ125" s="13"/>
      <c r="TK125" s="13"/>
      <c r="TL125" s="13"/>
      <c r="TM125" s="13"/>
      <c r="TN125" s="13"/>
      <c r="TO125" s="13"/>
      <c r="TP125" s="13"/>
      <c r="TQ125" s="13"/>
      <c r="TR125" s="13"/>
      <c r="TS125" s="13"/>
      <c r="TT125" s="13"/>
      <c r="TU125" s="13"/>
      <c r="TV125" s="13"/>
      <c r="TW125" s="13"/>
      <c r="TX125" s="13"/>
      <c r="TY125" s="13"/>
      <c r="TZ125" s="13"/>
      <c r="UA125" s="13"/>
      <c r="UB125" s="13"/>
      <c r="UC125" s="13"/>
      <c r="UD125" s="13"/>
      <c r="UE125" s="13"/>
      <c r="UF125" s="13"/>
      <c r="UG125" s="13"/>
      <c r="UH125" s="13"/>
      <c r="UI125" s="13"/>
      <c r="UJ125" s="13"/>
      <c r="UK125" s="13"/>
      <c r="UL125" s="13"/>
      <c r="UM125" s="13"/>
      <c r="UN125" s="13"/>
      <c r="UO125" s="13"/>
      <c r="UP125" s="13"/>
      <c r="UQ125" s="13"/>
      <c r="UR125" s="13"/>
      <c r="US125" s="13"/>
      <c r="UT125" s="13"/>
      <c r="UU125" s="13"/>
      <c r="UV125" s="13"/>
      <c r="UW125" s="13"/>
      <c r="UX125" s="13"/>
      <c r="UY125" s="13"/>
      <c r="UZ125" s="13"/>
      <c r="VA125" s="13"/>
      <c r="VB125" s="13"/>
      <c r="VC125" s="13"/>
      <c r="VD125" s="13"/>
      <c r="VE125" s="13"/>
      <c r="VF125" s="13"/>
      <c r="VG125" s="13"/>
      <c r="VH125" s="13"/>
      <c r="VI125" s="13"/>
      <c r="VJ125" s="13"/>
      <c r="VK125" s="13"/>
      <c r="VL125" s="13"/>
      <c r="VM125" s="13"/>
      <c r="VN125" s="13"/>
      <c r="VO125" s="13"/>
      <c r="VP125" s="13"/>
      <c r="VQ125" s="13"/>
      <c r="VR125" s="13"/>
      <c r="VS125" s="13"/>
      <c r="VT125" s="13"/>
      <c r="VU125" s="13"/>
      <c r="VV125" s="13"/>
      <c r="VW125" s="13"/>
      <c r="VX125" s="13"/>
      <c r="VY125" s="13"/>
      <c r="VZ125" s="13"/>
      <c r="WA125" s="13"/>
      <c r="WB125" s="13"/>
      <c r="WC125" s="13"/>
      <c r="WD125" s="13"/>
      <c r="WE125" s="13"/>
      <c r="WF125" s="13"/>
      <c r="WG125" s="13"/>
      <c r="WH125" s="13"/>
      <c r="WI125" s="13"/>
      <c r="WJ125" s="13"/>
      <c r="WK125" s="13"/>
      <c r="WL125" s="13"/>
      <c r="WM125" s="13"/>
      <c r="WN125" s="13"/>
      <c r="WO125" s="13"/>
      <c r="WP125" s="13"/>
      <c r="WQ125" s="13"/>
      <c r="WR125" s="13"/>
      <c r="WS125" s="13"/>
      <c r="WT125" s="13"/>
      <c r="WU125" s="13"/>
      <c r="WV125" s="13"/>
      <c r="WW125" s="13"/>
      <c r="WX125" s="13"/>
      <c r="WY125" s="13"/>
      <c r="WZ125" s="13"/>
      <c r="XA125" s="13"/>
      <c r="XB125" s="13"/>
      <c r="XC125" s="13"/>
      <c r="XD125" s="13"/>
      <c r="XE125" s="13"/>
      <c r="XF125" s="13"/>
      <c r="XG125" s="13"/>
      <c r="XH125" s="13"/>
      <c r="XI125" s="13"/>
      <c r="XJ125" s="13"/>
      <c r="XK125" s="13"/>
      <c r="XL125" s="13"/>
      <c r="XM125" s="13"/>
      <c r="XN125" s="13"/>
      <c r="XO125" s="13"/>
      <c r="XP125" s="13"/>
      <c r="XQ125" s="13"/>
      <c r="XR125" s="13"/>
      <c r="XS125" s="13"/>
      <c r="XT125" s="13"/>
      <c r="XU125" s="13"/>
      <c r="XV125" s="13"/>
      <c r="XW125" s="13"/>
      <c r="XX125" s="13"/>
      <c r="XY125" s="13"/>
      <c r="XZ125" s="13"/>
      <c r="YA125" s="13"/>
      <c r="YB125" s="13"/>
      <c r="YC125" s="13"/>
      <c r="YD125" s="13"/>
      <c r="YE125" s="13"/>
      <c r="YF125" s="13"/>
      <c r="YG125" s="13"/>
      <c r="YH125" s="13"/>
      <c r="YI125" s="13"/>
      <c r="YJ125" s="13"/>
      <c r="YK125" s="13"/>
      <c r="YL125" s="13"/>
      <c r="YM125" s="13"/>
      <c r="YN125" s="13"/>
      <c r="YO125" s="13"/>
      <c r="YP125" s="13"/>
      <c r="YQ125" s="13"/>
      <c r="YR125" s="13"/>
      <c r="YS125" s="13"/>
      <c r="YT125" s="13"/>
      <c r="YU125" s="13"/>
      <c r="YV125" s="13"/>
      <c r="YW125" s="13"/>
      <c r="YX125" s="13"/>
      <c r="YY125" s="13"/>
      <c r="YZ125" s="13"/>
      <c r="ZA125" s="13"/>
      <c r="ZB125" s="13"/>
      <c r="ZC125" s="13"/>
      <c r="ZD125" s="13"/>
      <c r="ZE125" s="13"/>
      <c r="ZF125" s="13"/>
      <c r="ZG125" s="13"/>
      <c r="ZH125" s="13"/>
      <c r="ZI125" s="13"/>
      <c r="ZJ125" s="13"/>
      <c r="ZK125" s="13"/>
      <c r="ZL125" s="13"/>
      <c r="ZM125" s="13"/>
      <c r="ZN125" s="13"/>
      <c r="ZO125" s="13"/>
      <c r="ZP125" s="13"/>
      <c r="ZQ125" s="13"/>
      <c r="ZR125" s="13"/>
      <c r="ZS125" s="13"/>
      <c r="ZT125" s="13"/>
      <c r="ZU125" s="13"/>
      <c r="ZV125" s="13"/>
      <c r="ZW125" s="13"/>
      <c r="ZX125" s="13"/>
      <c r="ZY125" s="13"/>
      <c r="ZZ125" s="13"/>
      <c r="AAA125" s="13"/>
      <c r="AAB125" s="13"/>
      <c r="AAC125" s="13"/>
      <c r="AAD125" s="13"/>
      <c r="AAE125" s="13"/>
      <c r="AAF125" s="13"/>
      <c r="AAG125" s="13"/>
      <c r="AAH125" s="13"/>
      <c r="AAI125" s="13"/>
      <c r="AAJ125" s="13"/>
      <c r="AAK125" s="13"/>
      <c r="AAL125" s="13"/>
      <c r="AAM125" s="13"/>
      <c r="AAN125" s="13"/>
      <c r="AAO125" s="13"/>
      <c r="AAP125" s="13"/>
      <c r="AAQ125" s="13"/>
      <c r="AAR125" s="13"/>
      <c r="AAS125" s="13"/>
      <c r="AAT125" s="13"/>
      <c r="AAU125" s="13"/>
      <c r="AAV125" s="13"/>
      <c r="AAW125" s="13"/>
      <c r="AAX125" s="13"/>
      <c r="AAY125" s="13"/>
      <c r="AAZ125" s="13"/>
      <c r="ABA125" s="13"/>
      <c r="ABB125" s="13"/>
      <c r="ABC125" s="13"/>
      <c r="ABD125" s="13"/>
      <c r="ABE125" s="13"/>
      <c r="ABF125" s="13"/>
      <c r="ABG125" s="13"/>
      <c r="ABH125" s="13"/>
      <c r="ABI125" s="13"/>
      <c r="ABJ125" s="13"/>
      <c r="ABK125" s="13"/>
      <c r="ABL125" s="13"/>
      <c r="ABM125" s="13"/>
      <c r="ABN125" s="13"/>
      <c r="ABO125" s="13"/>
      <c r="ABP125" s="13"/>
      <c r="ABQ125" s="13"/>
      <c r="ABR125" s="13"/>
      <c r="ABS125" s="13"/>
      <c r="ABT125" s="13"/>
      <c r="ABU125" s="13"/>
      <c r="ABV125" s="13"/>
      <c r="ABW125" s="13"/>
      <c r="ABX125" s="13"/>
      <c r="ABY125" s="13"/>
      <c r="ABZ125" s="13"/>
      <c r="ACA125" s="13"/>
      <c r="ACB125" s="13"/>
      <c r="ACC125" s="13"/>
      <c r="ACD125" s="13"/>
      <c r="ACE125" s="13"/>
      <c r="ACF125" s="13"/>
      <c r="ACG125" s="13"/>
      <c r="ACH125" s="13"/>
      <c r="ACI125" s="13"/>
      <c r="ACJ125" s="13"/>
      <c r="ACK125" s="13"/>
      <c r="ACL125" s="13"/>
      <c r="ACM125" s="13"/>
      <c r="ACN125" s="13"/>
      <c r="ACO125" s="13"/>
      <c r="ACP125" s="13"/>
      <c r="ACQ125" s="13"/>
      <c r="ACR125" s="13"/>
      <c r="ACS125" s="13"/>
      <c r="ACT125" s="13"/>
      <c r="ACU125" s="13"/>
      <c r="ACV125" s="13"/>
      <c r="ACW125" s="13"/>
      <c r="ACX125" s="13"/>
      <c r="ACY125" s="13"/>
      <c r="ACZ125" s="13"/>
      <c r="ADA125" s="13"/>
      <c r="ADB125" s="13"/>
      <c r="ADC125" s="13"/>
      <c r="ADD125" s="13"/>
      <c r="ADE125" s="13"/>
      <c r="ADF125" s="13"/>
      <c r="ADG125" s="13"/>
      <c r="ADH125" s="13"/>
      <c r="ADI125" s="13"/>
      <c r="ADJ125" s="13"/>
      <c r="ADK125" s="13"/>
      <c r="ADL125" s="13"/>
      <c r="ADM125" s="13"/>
      <c r="ADN125" s="13"/>
      <c r="ADO125" s="13"/>
      <c r="ADP125" s="13"/>
      <c r="ADQ125" s="13"/>
      <c r="ADR125" s="13"/>
      <c r="ADS125" s="13"/>
      <c r="ADT125" s="13"/>
      <c r="ADU125" s="13"/>
      <c r="ADV125" s="13"/>
      <c r="ADW125" s="13"/>
      <c r="ADX125" s="13"/>
      <c r="ADY125" s="13"/>
      <c r="ADZ125" s="13"/>
      <c r="AEA125" s="13"/>
      <c r="AEB125" s="13"/>
      <c r="AEC125" s="13"/>
      <c r="AED125" s="13"/>
      <c r="AEE125" s="13"/>
      <c r="AEF125" s="13"/>
      <c r="AEG125" s="13"/>
      <c r="AEH125" s="13"/>
      <c r="AEI125" s="13"/>
      <c r="AEJ125" s="13"/>
      <c r="AEK125" s="13"/>
      <c r="AEL125" s="13"/>
      <c r="AEM125" s="13"/>
      <c r="AEN125" s="13"/>
      <c r="AEO125" s="13"/>
      <c r="AEP125" s="13"/>
      <c r="AEQ125" s="13"/>
      <c r="AER125" s="13"/>
      <c r="AES125" s="13"/>
      <c r="AET125" s="13"/>
      <c r="AEU125" s="13"/>
      <c r="AEV125" s="13"/>
      <c r="AEW125" s="13"/>
      <c r="AEX125" s="13"/>
      <c r="AEY125" s="13"/>
      <c r="AEZ125" s="13"/>
      <c r="AFA125" s="13"/>
      <c r="AFB125" s="13"/>
      <c r="AFC125" s="13"/>
      <c r="AFD125" s="13"/>
      <c r="AFE125" s="13"/>
      <c r="AFF125" s="13"/>
      <c r="AFG125" s="13"/>
      <c r="AFH125" s="13"/>
      <c r="AFI125" s="13"/>
      <c r="AFJ125" s="13"/>
      <c r="AFK125" s="13"/>
      <c r="AFL125" s="13"/>
      <c r="AFM125" s="13"/>
      <c r="AFN125" s="13"/>
      <c r="AFO125" s="13"/>
      <c r="AFP125" s="13"/>
      <c r="AFQ125" s="13"/>
      <c r="AFR125" s="13"/>
      <c r="AFS125" s="13"/>
      <c r="AFT125" s="13"/>
      <c r="AFU125" s="13"/>
      <c r="AFV125" s="13"/>
      <c r="AFW125" s="13"/>
      <c r="AFX125" s="13"/>
      <c r="AFY125" s="13"/>
      <c r="AFZ125" s="13"/>
      <c r="AGA125" s="13"/>
      <c r="AGB125" s="13"/>
      <c r="AGC125" s="13"/>
      <c r="AGD125" s="13"/>
      <c r="AGE125" s="13"/>
      <c r="AGF125" s="13"/>
      <c r="AGG125" s="13"/>
      <c r="AGH125" s="13"/>
      <c r="AGI125" s="13"/>
      <c r="AGJ125" s="13"/>
      <c r="AGK125" s="13"/>
      <c r="AGL125" s="13"/>
      <c r="AGM125" s="13"/>
      <c r="AGN125" s="13"/>
      <c r="AGO125" s="13"/>
      <c r="AGP125" s="13"/>
      <c r="AGQ125" s="13"/>
      <c r="AGR125" s="13"/>
      <c r="AGS125" s="13"/>
      <c r="AGT125" s="13"/>
      <c r="AGU125" s="13"/>
      <c r="AGV125" s="13"/>
      <c r="AGW125" s="13"/>
      <c r="AGX125" s="13"/>
      <c r="AGY125" s="13"/>
      <c r="AGZ125" s="13"/>
      <c r="AHA125" s="13"/>
      <c r="AHB125" s="13"/>
      <c r="AHC125" s="13"/>
      <c r="AHD125" s="13"/>
      <c r="AHE125" s="13"/>
      <c r="AHF125" s="13"/>
      <c r="AHG125" s="13"/>
      <c r="AHH125" s="13"/>
      <c r="AHI125" s="13"/>
      <c r="AHJ125" s="13"/>
      <c r="AHK125" s="13"/>
      <c r="AHL125" s="13"/>
      <c r="AHM125" s="13"/>
      <c r="AHN125" s="13"/>
      <c r="AHO125" s="13"/>
      <c r="AHP125" s="13"/>
      <c r="AHQ125" s="13"/>
      <c r="AHR125" s="13"/>
      <c r="AHS125" s="13"/>
      <c r="AHT125" s="13"/>
      <c r="AHU125" s="13"/>
      <c r="AHV125" s="13"/>
      <c r="AHW125" s="13"/>
      <c r="AHX125" s="13"/>
      <c r="AHY125" s="13"/>
      <c r="AHZ125" s="13"/>
      <c r="AIA125" s="13"/>
      <c r="AIB125" s="13"/>
      <c r="AIC125" s="13"/>
      <c r="AID125" s="13"/>
      <c r="AIE125" s="13"/>
      <c r="AIF125" s="13"/>
      <c r="AIG125" s="13"/>
      <c r="AIH125" s="13"/>
      <c r="AII125" s="13"/>
      <c r="AIJ125" s="13"/>
      <c r="AIK125" s="13"/>
      <c r="AIL125" s="13"/>
      <c r="AIM125" s="13"/>
      <c r="AIN125" s="13"/>
      <c r="AIO125" s="13"/>
      <c r="AIP125" s="13"/>
      <c r="AIQ125" s="13"/>
      <c r="AIR125" s="13"/>
      <c r="AIS125" s="13"/>
      <c r="AIT125" s="13"/>
      <c r="AIU125" s="13"/>
      <c r="AIV125" s="13"/>
      <c r="AIW125" s="13"/>
      <c r="AIX125" s="13"/>
      <c r="AIY125" s="13"/>
      <c r="AIZ125" s="13"/>
      <c r="AJA125" s="13"/>
      <c r="AJB125" s="13"/>
      <c r="AJC125" s="13"/>
      <c r="AJD125" s="13"/>
      <c r="AJE125" s="13"/>
      <c r="AJF125" s="13"/>
      <c r="AJG125" s="13"/>
      <c r="AJH125" s="13"/>
      <c r="AJI125" s="13"/>
      <c r="AJJ125" s="13"/>
      <c r="AJK125" s="13"/>
      <c r="AJL125" s="13"/>
      <c r="AJM125" s="13"/>
      <c r="AJN125" s="13"/>
      <c r="AJO125" s="13"/>
      <c r="AJP125" s="13"/>
      <c r="AJQ125" s="13"/>
      <c r="AJR125" s="13"/>
      <c r="AJS125" s="13"/>
      <c r="AJT125" s="13"/>
      <c r="AJU125" s="13"/>
      <c r="AJV125" s="13"/>
      <c r="AJW125" s="13"/>
      <c r="AJX125" s="13"/>
      <c r="AJY125" s="13"/>
      <c r="AJZ125" s="13"/>
      <c r="AKA125" s="13"/>
      <c r="AKB125" s="13"/>
      <c r="AKC125" s="13"/>
      <c r="AKD125" s="13"/>
      <c r="AKE125" s="13"/>
      <c r="AKF125" s="13"/>
      <c r="AKG125" s="13"/>
      <c r="AKH125" s="13"/>
      <c r="AKI125" s="13"/>
      <c r="AKJ125" s="13"/>
      <c r="AKK125" s="13"/>
      <c r="AKL125" s="13"/>
      <c r="AKM125" s="13"/>
      <c r="AKN125" s="13"/>
      <c r="AKO125" s="13"/>
      <c r="AKP125" s="13"/>
      <c r="AKQ125" s="13"/>
      <c r="AKR125" s="13"/>
      <c r="AKS125" s="13"/>
      <c r="AKT125" s="13"/>
      <c r="AKU125" s="13"/>
      <c r="AKV125" s="13"/>
      <c r="AKW125" s="13"/>
      <c r="AKX125" s="13"/>
      <c r="AKY125" s="13"/>
      <c r="AKZ125" s="13"/>
      <c r="ALA125" s="13"/>
      <c r="ALB125" s="13"/>
      <c r="ALC125" s="13"/>
      <c r="ALD125" s="13"/>
      <c r="ALE125" s="13"/>
      <c r="ALF125" s="13"/>
      <c r="ALG125" s="13"/>
      <c r="ALH125" s="13"/>
      <c r="ALI125" s="13"/>
      <c r="ALJ125" s="13"/>
      <c r="ALK125" s="13"/>
      <c r="ALL125" s="13"/>
      <c r="ALM125" s="13"/>
      <c r="ALN125" s="13"/>
    </row>
    <row r="126" spans="1:1002" s="12" customFormat="1" ht="14.5" x14ac:dyDescent="0.35">
      <c r="A126" s="117" t="s">
        <v>303</v>
      </c>
      <c r="B126" s="118"/>
      <c r="C126" s="118"/>
      <c r="D126" s="118"/>
      <c r="E126" s="119"/>
      <c r="F126" s="11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c r="AHR126" s="6"/>
      <c r="AHS126" s="6"/>
      <c r="AHT126" s="6"/>
      <c r="AHU126" s="6"/>
      <c r="AHV126" s="6"/>
      <c r="AHW126" s="6"/>
      <c r="AHX126" s="6"/>
      <c r="AHY126" s="6"/>
      <c r="AHZ126" s="6"/>
      <c r="AIA126" s="6"/>
      <c r="AIB126" s="6"/>
      <c r="AIC126" s="6"/>
      <c r="AID126" s="6"/>
      <c r="AIE126" s="6"/>
      <c r="AIF126" s="6"/>
      <c r="AIG126" s="6"/>
      <c r="AIH126" s="6"/>
      <c r="AII126" s="6"/>
      <c r="AIJ126" s="6"/>
      <c r="AIK126" s="6"/>
      <c r="AIL126" s="6"/>
      <c r="AIM126" s="6"/>
      <c r="AIN126" s="6"/>
      <c r="AIO126" s="6"/>
      <c r="AIP126" s="6"/>
      <c r="AIQ126" s="6"/>
      <c r="AIR126" s="6"/>
      <c r="AIS126" s="6"/>
      <c r="AIT126" s="6"/>
      <c r="AIU126" s="6"/>
      <c r="AIV126" s="6"/>
      <c r="AIW126" s="6"/>
      <c r="AIX126" s="6"/>
      <c r="AIY126" s="6"/>
      <c r="AIZ126" s="6"/>
      <c r="AJA126" s="6"/>
      <c r="AJB126" s="6"/>
      <c r="AJC126" s="6"/>
      <c r="AJD126" s="6"/>
      <c r="AJE126" s="6"/>
      <c r="AJF126" s="6"/>
      <c r="AJG126" s="6"/>
      <c r="AJH126" s="6"/>
      <c r="AJI126" s="6"/>
      <c r="AJJ126" s="6"/>
      <c r="AJK126" s="6"/>
      <c r="AJL126" s="6"/>
      <c r="AJM126" s="6"/>
      <c r="AJN126" s="6"/>
      <c r="AJO126" s="6"/>
      <c r="AJP126" s="6"/>
      <c r="AJQ126" s="6"/>
      <c r="AJR126" s="6"/>
      <c r="AJS126" s="6"/>
      <c r="AJT126" s="6"/>
      <c r="AJU126" s="6"/>
      <c r="AJV126" s="6"/>
      <c r="AJW126" s="6"/>
      <c r="AJX126" s="6"/>
      <c r="AJY126" s="6"/>
      <c r="AJZ126" s="6"/>
      <c r="AKA126" s="6"/>
      <c r="AKB126" s="6"/>
      <c r="AKC126" s="6"/>
      <c r="AKD126" s="6"/>
      <c r="AKE126" s="6"/>
      <c r="AKF126" s="6"/>
      <c r="AKG126" s="6"/>
      <c r="AKH126" s="6"/>
      <c r="AKI126" s="6"/>
      <c r="AKJ126" s="6"/>
      <c r="AKK126" s="6"/>
      <c r="AKL126" s="6"/>
      <c r="AKM126" s="6"/>
      <c r="AKN126" s="6"/>
      <c r="AKO126" s="6"/>
      <c r="AKP126" s="6"/>
      <c r="AKQ126" s="6"/>
      <c r="AKR126" s="6"/>
      <c r="AKS126" s="6"/>
      <c r="AKT126" s="6"/>
      <c r="AKU126" s="6"/>
      <c r="AKV126" s="6"/>
      <c r="AKW126" s="6"/>
      <c r="AKX126" s="6"/>
      <c r="AKY126" s="6"/>
      <c r="AKZ126" s="6"/>
      <c r="ALA126" s="6"/>
      <c r="ALB126" s="6"/>
      <c r="ALC126" s="6"/>
      <c r="ALD126" s="6"/>
      <c r="ALE126" s="6"/>
      <c r="ALF126" s="6"/>
      <c r="ALG126" s="6"/>
      <c r="ALH126" s="6"/>
      <c r="ALI126" s="6"/>
      <c r="ALJ126" s="6"/>
      <c r="ALK126" s="6"/>
      <c r="ALL126" s="6"/>
      <c r="ALM126" s="6"/>
      <c r="ALN126" s="6"/>
    </row>
    <row r="127" spans="1:1002" s="12" customFormat="1" ht="14.5" x14ac:dyDescent="0.35">
      <c r="A127" s="199" t="s">
        <v>452</v>
      </c>
      <c r="B127" s="199"/>
      <c r="C127" s="199"/>
      <c r="D127" s="199"/>
      <c r="E127" s="199"/>
      <c r="F127" s="110"/>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c r="IR127" s="32"/>
      <c r="IS127" s="32"/>
      <c r="IT127" s="32"/>
      <c r="IU127" s="32"/>
      <c r="IV127" s="32"/>
      <c r="IW127" s="32"/>
      <c r="IX127" s="32"/>
      <c r="IY127" s="32"/>
      <c r="IZ127" s="32"/>
      <c r="JA127" s="32"/>
      <c r="JB127" s="32"/>
      <c r="JC127" s="32"/>
      <c r="JD127" s="32"/>
      <c r="JE127" s="32"/>
      <c r="JF127" s="32"/>
      <c r="JG127" s="32"/>
      <c r="JH127" s="32"/>
      <c r="JI127" s="32"/>
      <c r="JJ127" s="32"/>
      <c r="JK127" s="32"/>
      <c r="JL127" s="32"/>
      <c r="JM127" s="32"/>
      <c r="JN127" s="32"/>
      <c r="JO127" s="32"/>
      <c r="JP127" s="32"/>
      <c r="JQ127" s="32"/>
      <c r="JR127" s="32"/>
      <c r="JS127" s="32"/>
      <c r="JT127" s="32"/>
      <c r="JU127" s="32"/>
      <c r="JV127" s="32"/>
      <c r="JW127" s="32"/>
      <c r="JX127" s="32"/>
      <c r="JY127" s="32"/>
      <c r="JZ127" s="32"/>
      <c r="KA127" s="32"/>
      <c r="KB127" s="32"/>
      <c r="KC127" s="32"/>
      <c r="KD127" s="32"/>
      <c r="KE127" s="32"/>
      <c r="KF127" s="32"/>
      <c r="KG127" s="32"/>
      <c r="KH127" s="32"/>
      <c r="KI127" s="32"/>
      <c r="KJ127" s="32"/>
      <c r="KK127" s="32"/>
      <c r="KL127" s="32"/>
      <c r="KM127" s="32"/>
      <c r="KN127" s="32"/>
      <c r="KO127" s="32"/>
      <c r="KP127" s="32"/>
      <c r="KQ127" s="32"/>
      <c r="KR127" s="32"/>
      <c r="KS127" s="32"/>
      <c r="KT127" s="32"/>
      <c r="KU127" s="32"/>
      <c r="KV127" s="32"/>
      <c r="KW127" s="32"/>
      <c r="KX127" s="32"/>
      <c r="KY127" s="32"/>
      <c r="KZ127" s="32"/>
      <c r="LA127" s="32"/>
      <c r="LB127" s="32"/>
      <c r="LC127" s="32"/>
      <c r="LD127" s="32"/>
      <c r="LE127" s="32"/>
      <c r="LF127" s="32"/>
      <c r="LG127" s="32"/>
      <c r="LH127" s="32"/>
      <c r="LI127" s="32"/>
      <c r="LJ127" s="32"/>
      <c r="LK127" s="32"/>
      <c r="LL127" s="32"/>
      <c r="LM127" s="32"/>
      <c r="LN127" s="32"/>
      <c r="LO127" s="32"/>
      <c r="LP127" s="32"/>
      <c r="LQ127" s="32"/>
      <c r="LR127" s="32"/>
      <c r="LS127" s="32"/>
      <c r="LT127" s="32"/>
      <c r="LU127" s="32"/>
      <c r="LV127" s="32"/>
      <c r="LW127" s="32"/>
      <c r="LX127" s="32"/>
      <c r="LY127" s="32"/>
      <c r="LZ127" s="32"/>
      <c r="MA127" s="32"/>
      <c r="MB127" s="32"/>
      <c r="MC127" s="32"/>
      <c r="MD127" s="32"/>
      <c r="ME127" s="32"/>
      <c r="MF127" s="32"/>
      <c r="MG127" s="32"/>
      <c r="MH127" s="32"/>
      <c r="MI127" s="32"/>
      <c r="MJ127" s="32"/>
      <c r="MK127" s="32"/>
      <c r="ML127" s="32"/>
      <c r="MM127" s="32"/>
      <c r="MN127" s="32"/>
      <c r="MO127" s="32"/>
      <c r="MP127" s="32"/>
      <c r="MQ127" s="32"/>
      <c r="MR127" s="32"/>
      <c r="MS127" s="32"/>
      <c r="MT127" s="32"/>
      <c r="MU127" s="32"/>
      <c r="MV127" s="32"/>
      <c r="MW127" s="32"/>
      <c r="MX127" s="32"/>
      <c r="MY127" s="32"/>
      <c r="MZ127" s="32"/>
      <c r="NA127" s="32"/>
      <c r="NB127" s="32"/>
      <c r="NC127" s="32"/>
      <c r="ND127" s="32"/>
      <c r="NE127" s="32"/>
      <c r="NF127" s="32"/>
      <c r="NG127" s="32"/>
      <c r="NH127" s="32"/>
      <c r="NI127" s="32"/>
      <c r="NJ127" s="32"/>
      <c r="NK127" s="32"/>
      <c r="NL127" s="32"/>
      <c r="NM127" s="32"/>
      <c r="NN127" s="32"/>
      <c r="NO127" s="32"/>
      <c r="NP127" s="32"/>
      <c r="NQ127" s="32"/>
      <c r="NR127" s="32"/>
      <c r="NS127" s="32"/>
      <c r="NT127" s="32"/>
      <c r="NU127" s="32"/>
      <c r="NV127" s="32"/>
      <c r="NW127" s="32"/>
      <c r="NX127" s="32"/>
      <c r="NY127" s="32"/>
      <c r="NZ127" s="32"/>
      <c r="OA127" s="32"/>
      <c r="OB127" s="32"/>
      <c r="OC127" s="32"/>
      <c r="OD127" s="32"/>
      <c r="OE127" s="32"/>
      <c r="OF127" s="32"/>
      <c r="OG127" s="32"/>
      <c r="OH127" s="32"/>
      <c r="OI127" s="32"/>
      <c r="OJ127" s="32"/>
      <c r="OK127" s="32"/>
      <c r="OL127" s="32"/>
      <c r="OM127" s="32"/>
      <c r="ON127" s="32"/>
      <c r="OO127" s="32"/>
      <c r="OP127" s="32"/>
      <c r="OQ127" s="32"/>
      <c r="OR127" s="32"/>
      <c r="OS127" s="32"/>
      <c r="OT127" s="32"/>
      <c r="OU127" s="32"/>
      <c r="OV127" s="32"/>
      <c r="OW127" s="32"/>
      <c r="OX127" s="32"/>
      <c r="OY127" s="32"/>
      <c r="OZ127" s="32"/>
      <c r="PA127" s="32"/>
      <c r="PB127" s="32"/>
      <c r="PC127" s="32"/>
      <c r="PD127" s="32"/>
      <c r="PE127" s="32"/>
      <c r="PF127" s="32"/>
      <c r="PG127" s="32"/>
      <c r="PH127" s="32"/>
      <c r="PI127" s="32"/>
      <c r="PJ127" s="32"/>
      <c r="PK127" s="32"/>
      <c r="PL127" s="32"/>
      <c r="PM127" s="32"/>
      <c r="PN127" s="32"/>
      <c r="PO127" s="32"/>
      <c r="PP127" s="32"/>
      <c r="PQ127" s="32"/>
      <c r="PR127" s="32"/>
      <c r="PS127" s="32"/>
      <c r="PT127" s="32"/>
      <c r="PU127" s="32"/>
      <c r="PV127" s="32"/>
      <c r="PW127" s="32"/>
      <c r="PX127" s="32"/>
      <c r="PY127" s="32"/>
      <c r="PZ127" s="32"/>
      <c r="QA127" s="32"/>
      <c r="QB127" s="32"/>
      <c r="QC127" s="32"/>
      <c r="QD127" s="32"/>
      <c r="QE127" s="32"/>
      <c r="QF127" s="32"/>
      <c r="QG127" s="32"/>
      <c r="QH127" s="32"/>
      <c r="QI127" s="32"/>
      <c r="QJ127" s="32"/>
      <c r="QK127" s="32"/>
      <c r="QL127" s="32"/>
      <c r="QM127" s="32"/>
      <c r="QN127" s="32"/>
      <c r="QO127" s="32"/>
      <c r="QP127" s="32"/>
      <c r="QQ127" s="32"/>
      <c r="QR127" s="32"/>
      <c r="QS127" s="32"/>
      <c r="QT127" s="32"/>
      <c r="QU127" s="32"/>
      <c r="QV127" s="32"/>
      <c r="QW127" s="32"/>
      <c r="QX127" s="32"/>
      <c r="QY127" s="32"/>
      <c r="QZ127" s="32"/>
      <c r="RA127" s="32"/>
      <c r="RB127" s="32"/>
      <c r="RC127" s="32"/>
      <c r="RD127" s="32"/>
      <c r="RE127" s="32"/>
      <c r="RF127" s="32"/>
      <c r="RG127" s="32"/>
      <c r="RH127" s="32"/>
      <c r="RI127" s="32"/>
      <c r="RJ127" s="32"/>
      <c r="RK127" s="32"/>
      <c r="RL127" s="32"/>
      <c r="RM127" s="32"/>
      <c r="RN127" s="32"/>
      <c r="RO127" s="32"/>
      <c r="RP127" s="32"/>
      <c r="RQ127" s="32"/>
      <c r="RR127" s="32"/>
      <c r="RS127" s="32"/>
      <c r="RT127" s="32"/>
      <c r="RU127" s="32"/>
      <c r="RV127" s="32"/>
      <c r="RW127" s="32"/>
      <c r="RX127" s="32"/>
      <c r="RY127" s="32"/>
      <c r="RZ127" s="32"/>
      <c r="SA127" s="32"/>
      <c r="SB127" s="32"/>
      <c r="SC127" s="32"/>
      <c r="SD127" s="32"/>
      <c r="SE127" s="32"/>
      <c r="SF127" s="32"/>
      <c r="SG127" s="32"/>
      <c r="SH127" s="32"/>
      <c r="SI127" s="32"/>
      <c r="SJ127" s="32"/>
      <c r="SK127" s="32"/>
      <c r="SL127" s="32"/>
      <c r="SM127" s="32"/>
      <c r="SN127" s="32"/>
      <c r="SO127" s="32"/>
      <c r="SP127" s="32"/>
      <c r="SQ127" s="32"/>
      <c r="SR127" s="32"/>
      <c r="SS127" s="32"/>
      <c r="ST127" s="32"/>
      <c r="SU127" s="32"/>
      <c r="SV127" s="32"/>
      <c r="SW127" s="32"/>
      <c r="SX127" s="32"/>
      <c r="SY127" s="32"/>
      <c r="SZ127" s="32"/>
      <c r="TA127" s="32"/>
      <c r="TB127" s="32"/>
      <c r="TC127" s="32"/>
      <c r="TD127" s="32"/>
      <c r="TE127" s="32"/>
      <c r="TF127" s="32"/>
      <c r="TG127" s="32"/>
      <c r="TH127" s="32"/>
      <c r="TI127" s="32"/>
      <c r="TJ127" s="32"/>
      <c r="TK127" s="32"/>
      <c r="TL127" s="32"/>
      <c r="TM127" s="32"/>
      <c r="TN127" s="32"/>
      <c r="TO127" s="32"/>
      <c r="TP127" s="32"/>
      <c r="TQ127" s="32"/>
      <c r="TR127" s="32"/>
      <c r="TS127" s="32"/>
      <c r="TT127" s="32"/>
      <c r="TU127" s="32"/>
      <c r="TV127" s="32"/>
      <c r="TW127" s="32"/>
      <c r="TX127" s="32"/>
      <c r="TY127" s="32"/>
      <c r="TZ127" s="32"/>
      <c r="UA127" s="32"/>
      <c r="UB127" s="32"/>
      <c r="UC127" s="32"/>
      <c r="UD127" s="32"/>
      <c r="UE127" s="32"/>
      <c r="UF127" s="32"/>
      <c r="UG127" s="32"/>
      <c r="UH127" s="32"/>
      <c r="UI127" s="32"/>
      <c r="UJ127" s="32"/>
      <c r="UK127" s="32"/>
      <c r="UL127" s="32"/>
      <c r="UM127" s="32"/>
      <c r="UN127" s="32"/>
      <c r="UO127" s="32"/>
      <c r="UP127" s="32"/>
      <c r="UQ127" s="32"/>
      <c r="UR127" s="32"/>
      <c r="US127" s="32"/>
      <c r="UT127" s="32"/>
      <c r="UU127" s="32"/>
      <c r="UV127" s="32"/>
      <c r="UW127" s="32"/>
      <c r="UX127" s="32"/>
      <c r="UY127" s="32"/>
      <c r="UZ127" s="32"/>
      <c r="VA127" s="32"/>
      <c r="VB127" s="32"/>
      <c r="VC127" s="32"/>
      <c r="VD127" s="32"/>
      <c r="VE127" s="32"/>
      <c r="VF127" s="32"/>
      <c r="VG127" s="32"/>
      <c r="VH127" s="32"/>
      <c r="VI127" s="32"/>
      <c r="VJ127" s="32"/>
      <c r="VK127" s="32"/>
      <c r="VL127" s="32"/>
      <c r="VM127" s="32"/>
      <c r="VN127" s="32"/>
      <c r="VO127" s="32"/>
      <c r="VP127" s="32"/>
      <c r="VQ127" s="32"/>
      <c r="VR127" s="32"/>
      <c r="VS127" s="32"/>
      <c r="VT127" s="32"/>
      <c r="VU127" s="32"/>
      <c r="VV127" s="32"/>
      <c r="VW127" s="32"/>
      <c r="VX127" s="32"/>
      <c r="VY127" s="32"/>
      <c r="VZ127" s="32"/>
      <c r="WA127" s="32"/>
      <c r="WB127" s="32"/>
      <c r="WC127" s="32"/>
      <c r="WD127" s="32"/>
      <c r="WE127" s="32"/>
      <c r="WF127" s="32"/>
      <c r="WG127" s="32"/>
      <c r="WH127" s="32"/>
      <c r="WI127" s="32"/>
      <c r="WJ127" s="32"/>
      <c r="WK127" s="32"/>
      <c r="WL127" s="32"/>
      <c r="WM127" s="32"/>
      <c r="WN127" s="32"/>
      <c r="WO127" s="32"/>
      <c r="WP127" s="32"/>
      <c r="WQ127" s="32"/>
      <c r="WR127" s="32"/>
      <c r="WS127" s="32"/>
      <c r="WT127" s="32"/>
      <c r="WU127" s="32"/>
      <c r="WV127" s="32"/>
      <c r="WW127" s="32"/>
      <c r="WX127" s="32"/>
      <c r="WY127" s="32"/>
      <c r="WZ127" s="32"/>
      <c r="XA127" s="32"/>
      <c r="XB127" s="32"/>
      <c r="XC127" s="32"/>
      <c r="XD127" s="32"/>
      <c r="XE127" s="32"/>
      <c r="XF127" s="32"/>
      <c r="XG127" s="32"/>
      <c r="XH127" s="32"/>
      <c r="XI127" s="32"/>
      <c r="XJ127" s="32"/>
      <c r="XK127" s="32"/>
      <c r="XL127" s="32"/>
      <c r="XM127" s="32"/>
      <c r="XN127" s="32"/>
      <c r="XO127" s="32"/>
      <c r="XP127" s="32"/>
      <c r="XQ127" s="32"/>
      <c r="XR127" s="32"/>
      <c r="XS127" s="32"/>
      <c r="XT127" s="32"/>
      <c r="XU127" s="32"/>
      <c r="XV127" s="32"/>
      <c r="XW127" s="32"/>
      <c r="XX127" s="32"/>
      <c r="XY127" s="32"/>
      <c r="XZ127" s="32"/>
      <c r="YA127" s="32"/>
      <c r="YB127" s="32"/>
      <c r="YC127" s="32"/>
      <c r="YD127" s="32"/>
      <c r="YE127" s="32"/>
      <c r="YF127" s="32"/>
      <c r="YG127" s="32"/>
      <c r="YH127" s="32"/>
      <c r="YI127" s="32"/>
      <c r="YJ127" s="32"/>
      <c r="YK127" s="32"/>
      <c r="YL127" s="32"/>
      <c r="YM127" s="32"/>
      <c r="YN127" s="32"/>
      <c r="YO127" s="32"/>
      <c r="YP127" s="32"/>
      <c r="YQ127" s="32"/>
      <c r="YR127" s="32"/>
      <c r="YS127" s="32"/>
      <c r="YT127" s="32"/>
      <c r="YU127" s="32"/>
      <c r="YV127" s="32"/>
      <c r="YW127" s="32"/>
      <c r="YX127" s="32"/>
      <c r="YY127" s="32"/>
      <c r="YZ127" s="32"/>
      <c r="ZA127" s="32"/>
      <c r="ZB127" s="32"/>
      <c r="ZC127" s="32"/>
      <c r="ZD127" s="32"/>
      <c r="ZE127" s="32"/>
      <c r="ZF127" s="32"/>
      <c r="ZG127" s="32"/>
      <c r="ZH127" s="32"/>
      <c r="ZI127" s="32"/>
      <c r="ZJ127" s="32"/>
      <c r="ZK127" s="32"/>
      <c r="ZL127" s="32"/>
      <c r="ZM127" s="32"/>
      <c r="ZN127" s="32"/>
      <c r="ZO127" s="32"/>
      <c r="ZP127" s="32"/>
      <c r="ZQ127" s="32"/>
      <c r="ZR127" s="32"/>
      <c r="ZS127" s="32"/>
      <c r="ZT127" s="32"/>
      <c r="ZU127" s="32"/>
      <c r="ZV127" s="32"/>
      <c r="ZW127" s="32"/>
      <c r="ZX127" s="32"/>
      <c r="ZY127" s="32"/>
      <c r="ZZ127" s="32"/>
      <c r="AAA127" s="32"/>
      <c r="AAB127" s="32"/>
      <c r="AAC127" s="32"/>
      <c r="AAD127" s="32"/>
      <c r="AAE127" s="32"/>
      <c r="AAF127" s="32"/>
      <c r="AAG127" s="32"/>
      <c r="AAH127" s="32"/>
      <c r="AAI127" s="32"/>
      <c r="AAJ127" s="32"/>
      <c r="AAK127" s="32"/>
      <c r="AAL127" s="32"/>
      <c r="AAM127" s="32"/>
      <c r="AAN127" s="32"/>
      <c r="AAO127" s="32"/>
      <c r="AAP127" s="32"/>
      <c r="AAQ127" s="32"/>
      <c r="AAR127" s="32"/>
      <c r="AAS127" s="32"/>
      <c r="AAT127" s="32"/>
      <c r="AAU127" s="32"/>
      <c r="AAV127" s="32"/>
      <c r="AAW127" s="32"/>
      <c r="AAX127" s="32"/>
      <c r="AAY127" s="32"/>
      <c r="AAZ127" s="32"/>
      <c r="ABA127" s="32"/>
      <c r="ABB127" s="32"/>
      <c r="ABC127" s="32"/>
      <c r="ABD127" s="32"/>
      <c r="ABE127" s="32"/>
      <c r="ABF127" s="32"/>
      <c r="ABG127" s="32"/>
      <c r="ABH127" s="32"/>
      <c r="ABI127" s="32"/>
      <c r="ABJ127" s="32"/>
      <c r="ABK127" s="32"/>
      <c r="ABL127" s="32"/>
      <c r="ABM127" s="32"/>
      <c r="ABN127" s="32"/>
      <c r="ABO127" s="32"/>
      <c r="ABP127" s="32"/>
      <c r="ABQ127" s="32"/>
      <c r="ABR127" s="32"/>
      <c r="ABS127" s="32"/>
      <c r="ABT127" s="32"/>
      <c r="ABU127" s="32"/>
      <c r="ABV127" s="32"/>
      <c r="ABW127" s="32"/>
      <c r="ABX127" s="32"/>
      <c r="ABY127" s="32"/>
      <c r="ABZ127" s="32"/>
      <c r="ACA127" s="32"/>
      <c r="ACB127" s="32"/>
      <c r="ACC127" s="32"/>
      <c r="ACD127" s="32"/>
      <c r="ACE127" s="32"/>
      <c r="ACF127" s="32"/>
      <c r="ACG127" s="32"/>
      <c r="ACH127" s="32"/>
      <c r="ACI127" s="32"/>
      <c r="ACJ127" s="32"/>
      <c r="ACK127" s="32"/>
      <c r="ACL127" s="32"/>
      <c r="ACM127" s="32"/>
      <c r="ACN127" s="32"/>
      <c r="ACO127" s="32"/>
      <c r="ACP127" s="32"/>
      <c r="ACQ127" s="32"/>
      <c r="ACR127" s="32"/>
      <c r="ACS127" s="32"/>
      <c r="ACT127" s="32"/>
      <c r="ACU127" s="32"/>
      <c r="ACV127" s="32"/>
      <c r="ACW127" s="32"/>
      <c r="ACX127" s="32"/>
      <c r="ACY127" s="32"/>
      <c r="ACZ127" s="32"/>
      <c r="ADA127" s="32"/>
      <c r="ADB127" s="32"/>
      <c r="ADC127" s="32"/>
      <c r="ADD127" s="32"/>
      <c r="ADE127" s="32"/>
      <c r="ADF127" s="32"/>
      <c r="ADG127" s="32"/>
      <c r="ADH127" s="32"/>
      <c r="ADI127" s="32"/>
      <c r="ADJ127" s="32"/>
      <c r="ADK127" s="32"/>
      <c r="ADL127" s="32"/>
      <c r="ADM127" s="32"/>
      <c r="ADN127" s="32"/>
      <c r="ADO127" s="32"/>
      <c r="ADP127" s="32"/>
      <c r="ADQ127" s="32"/>
      <c r="ADR127" s="32"/>
      <c r="ADS127" s="32"/>
      <c r="ADT127" s="32"/>
      <c r="ADU127" s="32"/>
      <c r="ADV127" s="32"/>
      <c r="ADW127" s="32"/>
      <c r="ADX127" s="32"/>
      <c r="ADY127" s="32"/>
      <c r="ADZ127" s="32"/>
      <c r="AEA127" s="32"/>
      <c r="AEB127" s="32"/>
      <c r="AEC127" s="32"/>
      <c r="AED127" s="32"/>
      <c r="AEE127" s="32"/>
      <c r="AEF127" s="32"/>
      <c r="AEG127" s="32"/>
      <c r="AEH127" s="32"/>
      <c r="AEI127" s="32"/>
      <c r="AEJ127" s="32"/>
      <c r="AEK127" s="32"/>
      <c r="AEL127" s="32"/>
      <c r="AEM127" s="32"/>
      <c r="AEN127" s="32"/>
      <c r="AEO127" s="32"/>
      <c r="AEP127" s="32"/>
      <c r="AEQ127" s="32"/>
      <c r="AER127" s="32"/>
      <c r="AES127" s="32"/>
      <c r="AET127" s="32"/>
      <c r="AEU127" s="32"/>
      <c r="AEV127" s="32"/>
      <c r="AEW127" s="32"/>
      <c r="AEX127" s="32"/>
      <c r="AEY127" s="32"/>
      <c r="AEZ127" s="32"/>
      <c r="AFA127" s="32"/>
      <c r="AFB127" s="32"/>
      <c r="AFC127" s="32"/>
      <c r="AFD127" s="32"/>
      <c r="AFE127" s="32"/>
      <c r="AFF127" s="32"/>
      <c r="AFG127" s="32"/>
      <c r="AFH127" s="32"/>
      <c r="AFI127" s="32"/>
      <c r="AFJ127" s="32"/>
      <c r="AFK127" s="32"/>
      <c r="AFL127" s="32"/>
      <c r="AFM127" s="32"/>
      <c r="AFN127" s="32"/>
      <c r="AFO127" s="32"/>
      <c r="AFP127" s="32"/>
      <c r="AFQ127" s="32"/>
      <c r="AFR127" s="32"/>
      <c r="AFS127" s="32"/>
      <c r="AFT127" s="32"/>
      <c r="AFU127" s="32"/>
      <c r="AFV127" s="32"/>
      <c r="AFW127" s="32"/>
      <c r="AFX127" s="32"/>
      <c r="AFY127" s="32"/>
      <c r="AFZ127" s="32"/>
      <c r="AGA127" s="32"/>
      <c r="AGB127" s="32"/>
      <c r="AGC127" s="32"/>
      <c r="AGD127" s="32"/>
      <c r="AGE127" s="32"/>
      <c r="AGF127" s="32"/>
      <c r="AGG127" s="32"/>
      <c r="AGH127" s="32"/>
      <c r="AGI127" s="32"/>
      <c r="AGJ127" s="32"/>
      <c r="AGK127" s="32"/>
      <c r="AGL127" s="32"/>
      <c r="AGM127" s="32"/>
      <c r="AGN127" s="32"/>
      <c r="AGO127" s="32"/>
      <c r="AGP127" s="32"/>
      <c r="AGQ127" s="32"/>
      <c r="AGR127" s="32"/>
      <c r="AGS127" s="32"/>
      <c r="AGT127" s="32"/>
      <c r="AGU127" s="32"/>
      <c r="AGV127" s="32"/>
      <c r="AGW127" s="32"/>
      <c r="AGX127" s="32"/>
      <c r="AGY127" s="32"/>
      <c r="AGZ127" s="32"/>
      <c r="AHA127" s="32"/>
      <c r="AHB127" s="32"/>
      <c r="AHC127" s="32"/>
      <c r="AHD127" s="32"/>
      <c r="AHE127" s="32"/>
      <c r="AHF127" s="32"/>
      <c r="AHG127" s="32"/>
      <c r="AHH127" s="32"/>
      <c r="AHI127" s="32"/>
      <c r="AHJ127" s="32"/>
      <c r="AHK127" s="32"/>
      <c r="AHL127" s="32"/>
      <c r="AHM127" s="32"/>
      <c r="AHN127" s="32"/>
      <c r="AHO127" s="32"/>
      <c r="AHP127" s="32"/>
      <c r="AHQ127" s="32"/>
      <c r="AHR127" s="32"/>
      <c r="AHS127" s="32"/>
      <c r="AHT127" s="32"/>
      <c r="AHU127" s="32"/>
      <c r="AHV127" s="32"/>
      <c r="AHW127" s="32"/>
      <c r="AHX127" s="32"/>
      <c r="AHY127" s="32"/>
      <c r="AHZ127" s="32"/>
      <c r="AIA127" s="32"/>
      <c r="AIB127" s="32"/>
      <c r="AIC127" s="32"/>
      <c r="AID127" s="32"/>
      <c r="AIE127" s="32"/>
      <c r="AIF127" s="32"/>
      <c r="AIG127" s="32"/>
      <c r="AIH127" s="32"/>
      <c r="AII127" s="32"/>
      <c r="AIJ127" s="32"/>
      <c r="AIK127" s="32"/>
      <c r="AIL127" s="32"/>
      <c r="AIM127" s="32"/>
      <c r="AIN127" s="32"/>
      <c r="AIO127" s="32"/>
      <c r="AIP127" s="32"/>
      <c r="AIQ127" s="32"/>
      <c r="AIR127" s="32"/>
      <c r="AIS127" s="32"/>
      <c r="AIT127" s="32"/>
      <c r="AIU127" s="32"/>
      <c r="AIV127" s="32"/>
      <c r="AIW127" s="32"/>
      <c r="AIX127" s="32"/>
      <c r="AIY127" s="32"/>
      <c r="AIZ127" s="32"/>
      <c r="AJA127" s="32"/>
      <c r="AJB127" s="32"/>
      <c r="AJC127" s="32"/>
      <c r="AJD127" s="32"/>
      <c r="AJE127" s="32"/>
      <c r="AJF127" s="32"/>
      <c r="AJG127" s="32"/>
      <c r="AJH127" s="32"/>
      <c r="AJI127" s="32"/>
      <c r="AJJ127" s="32"/>
      <c r="AJK127" s="32"/>
      <c r="AJL127" s="32"/>
      <c r="AJM127" s="32"/>
      <c r="AJN127" s="32"/>
      <c r="AJO127" s="32"/>
      <c r="AJP127" s="32"/>
      <c r="AJQ127" s="32"/>
      <c r="AJR127" s="32"/>
      <c r="AJS127" s="32"/>
      <c r="AJT127" s="32"/>
      <c r="AJU127" s="32"/>
      <c r="AJV127" s="32"/>
      <c r="AJW127" s="32"/>
      <c r="AJX127" s="32"/>
      <c r="AJY127" s="32"/>
      <c r="AJZ127" s="32"/>
      <c r="AKA127" s="32"/>
      <c r="AKB127" s="32"/>
      <c r="AKC127" s="32"/>
      <c r="AKD127" s="32"/>
      <c r="AKE127" s="32"/>
      <c r="AKF127" s="32"/>
      <c r="AKG127" s="32"/>
      <c r="AKH127" s="32"/>
      <c r="AKI127" s="32"/>
      <c r="AKJ127" s="32"/>
      <c r="AKK127" s="32"/>
      <c r="AKL127" s="32"/>
      <c r="AKM127" s="32"/>
      <c r="AKN127" s="32"/>
      <c r="AKO127" s="32"/>
      <c r="AKP127" s="32"/>
      <c r="AKQ127" s="32"/>
      <c r="AKR127" s="32"/>
      <c r="AKS127" s="32"/>
      <c r="AKT127" s="32"/>
      <c r="AKU127" s="32"/>
      <c r="AKV127" s="32"/>
      <c r="AKW127" s="32"/>
      <c r="AKX127" s="32"/>
      <c r="AKY127" s="32"/>
      <c r="AKZ127" s="32"/>
      <c r="ALA127" s="32"/>
      <c r="ALB127" s="32"/>
      <c r="ALC127" s="32"/>
      <c r="ALD127" s="32"/>
      <c r="ALE127" s="32"/>
      <c r="ALF127" s="32"/>
      <c r="ALG127" s="32"/>
      <c r="ALH127" s="32"/>
      <c r="ALI127" s="32"/>
      <c r="ALJ127" s="32"/>
      <c r="ALK127" s="32"/>
      <c r="ALL127" s="32"/>
      <c r="ALM127" s="32"/>
      <c r="ALN127" s="32"/>
    </row>
    <row r="128" spans="1:1002" s="12" customFormat="1" ht="14.5" x14ac:dyDescent="0.35">
      <c r="A128" s="190"/>
      <c r="B128" s="191"/>
      <c r="C128" s="191"/>
      <c r="D128" s="191"/>
      <c r="E128" s="192"/>
      <c r="F128" s="110"/>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c r="HY128" s="32"/>
      <c r="HZ128" s="32"/>
      <c r="IA128" s="32"/>
      <c r="IB128" s="32"/>
      <c r="IC128" s="32"/>
      <c r="ID128" s="32"/>
      <c r="IE128" s="32"/>
      <c r="IF128" s="32"/>
      <c r="IG128" s="32"/>
      <c r="IH128" s="32"/>
      <c r="II128" s="32"/>
      <c r="IJ128" s="32"/>
      <c r="IK128" s="32"/>
      <c r="IL128" s="32"/>
      <c r="IM128" s="32"/>
      <c r="IN128" s="32"/>
      <c r="IO128" s="32"/>
      <c r="IP128" s="32"/>
      <c r="IQ128" s="32"/>
      <c r="IR128" s="32"/>
      <c r="IS128" s="32"/>
      <c r="IT128" s="32"/>
      <c r="IU128" s="32"/>
      <c r="IV128" s="32"/>
      <c r="IW128" s="32"/>
      <c r="IX128" s="32"/>
      <c r="IY128" s="32"/>
      <c r="IZ128" s="32"/>
      <c r="JA128" s="32"/>
      <c r="JB128" s="32"/>
      <c r="JC128" s="32"/>
      <c r="JD128" s="32"/>
      <c r="JE128" s="32"/>
      <c r="JF128" s="32"/>
      <c r="JG128" s="32"/>
      <c r="JH128" s="32"/>
      <c r="JI128" s="32"/>
      <c r="JJ128" s="32"/>
      <c r="JK128" s="32"/>
      <c r="JL128" s="32"/>
      <c r="JM128" s="32"/>
      <c r="JN128" s="32"/>
      <c r="JO128" s="32"/>
      <c r="JP128" s="32"/>
      <c r="JQ128" s="32"/>
      <c r="JR128" s="32"/>
      <c r="JS128" s="32"/>
      <c r="JT128" s="32"/>
      <c r="JU128" s="32"/>
      <c r="JV128" s="32"/>
      <c r="JW128" s="32"/>
      <c r="JX128" s="32"/>
      <c r="JY128" s="32"/>
      <c r="JZ128" s="32"/>
      <c r="KA128" s="32"/>
      <c r="KB128" s="32"/>
      <c r="KC128" s="32"/>
      <c r="KD128" s="32"/>
      <c r="KE128" s="32"/>
      <c r="KF128" s="32"/>
      <c r="KG128" s="32"/>
      <c r="KH128" s="32"/>
      <c r="KI128" s="32"/>
      <c r="KJ128" s="32"/>
      <c r="KK128" s="32"/>
      <c r="KL128" s="32"/>
      <c r="KM128" s="32"/>
      <c r="KN128" s="32"/>
      <c r="KO128" s="32"/>
      <c r="KP128" s="32"/>
      <c r="KQ128" s="32"/>
      <c r="KR128" s="32"/>
      <c r="KS128" s="32"/>
      <c r="KT128" s="32"/>
      <c r="KU128" s="32"/>
      <c r="KV128" s="32"/>
      <c r="KW128" s="32"/>
      <c r="KX128" s="32"/>
      <c r="KY128" s="32"/>
      <c r="KZ128" s="32"/>
      <c r="LA128" s="32"/>
      <c r="LB128" s="32"/>
      <c r="LC128" s="32"/>
      <c r="LD128" s="32"/>
      <c r="LE128" s="32"/>
      <c r="LF128" s="32"/>
      <c r="LG128" s="32"/>
      <c r="LH128" s="32"/>
      <c r="LI128" s="32"/>
      <c r="LJ128" s="32"/>
      <c r="LK128" s="32"/>
      <c r="LL128" s="32"/>
      <c r="LM128" s="32"/>
      <c r="LN128" s="32"/>
      <c r="LO128" s="32"/>
      <c r="LP128" s="32"/>
      <c r="LQ128" s="32"/>
      <c r="LR128" s="32"/>
      <c r="LS128" s="32"/>
      <c r="LT128" s="32"/>
      <c r="LU128" s="32"/>
      <c r="LV128" s="32"/>
      <c r="LW128" s="32"/>
      <c r="LX128" s="32"/>
      <c r="LY128" s="32"/>
      <c r="LZ128" s="32"/>
      <c r="MA128" s="32"/>
      <c r="MB128" s="32"/>
      <c r="MC128" s="32"/>
      <c r="MD128" s="32"/>
      <c r="ME128" s="32"/>
      <c r="MF128" s="32"/>
      <c r="MG128" s="32"/>
      <c r="MH128" s="32"/>
      <c r="MI128" s="32"/>
      <c r="MJ128" s="32"/>
      <c r="MK128" s="32"/>
      <c r="ML128" s="32"/>
      <c r="MM128" s="32"/>
      <c r="MN128" s="32"/>
      <c r="MO128" s="32"/>
      <c r="MP128" s="32"/>
      <c r="MQ128" s="32"/>
      <c r="MR128" s="32"/>
      <c r="MS128" s="32"/>
      <c r="MT128" s="32"/>
      <c r="MU128" s="32"/>
      <c r="MV128" s="32"/>
      <c r="MW128" s="32"/>
      <c r="MX128" s="32"/>
      <c r="MY128" s="32"/>
      <c r="MZ128" s="32"/>
      <c r="NA128" s="32"/>
      <c r="NB128" s="32"/>
      <c r="NC128" s="32"/>
      <c r="ND128" s="32"/>
      <c r="NE128" s="32"/>
      <c r="NF128" s="32"/>
      <c r="NG128" s="32"/>
      <c r="NH128" s="32"/>
      <c r="NI128" s="32"/>
      <c r="NJ128" s="32"/>
      <c r="NK128" s="32"/>
      <c r="NL128" s="32"/>
      <c r="NM128" s="32"/>
      <c r="NN128" s="32"/>
      <c r="NO128" s="32"/>
      <c r="NP128" s="32"/>
      <c r="NQ128" s="32"/>
      <c r="NR128" s="32"/>
      <c r="NS128" s="32"/>
      <c r="NT128" s="32"/>
      <c r="NU128" s="32"/>
      <c r="NV128" s="32"/>
      <c r="NW128" s="32"/>
      <c r="NX128" s="32"/>
      <c r="NY128" s="32"/>
      <c r="NZ128" s="32"/>
      <c r="OA128" s="32"/>
      <c r="OB128" s="32"/>
      <c r="OC128" s="32"/>
      <c r="OD128" s="32"/>
      <c r="OE128" s="32"/>
      <c r="OF128" s="32"/>
      <c r="OG128" s="32"/>
      <c r="OH128" s="32"/>
      <c r="OI128" s="32"/>
      <c r="OJ128" s="32"/>
      <c r="OK128" s="32"/>
      <c r="OL128" s="32"/>
      <c r="OM128" s="32"/>
      <c r="ON128" s="32"/>
      <c r="OO128" s="32"/>
      <c r="OP128" s="32"/>
      <c r="OQ128" s="32"/>
      <c r="OR128" s="32"/>
      <c r="OS128" s="32"/>
      <c r="OT128" s="32"/>
      <c r="OU128" s="32"/>
      <c r="OV128" s="32"/>
      <c r="OW128" s="32"/>
      <c r="OX128" s="32"/>
      <c r="OY128" s="32"/>
      <c r="OZ128" s="32"/>
      <c r="PA128" s="32"/>
      <c r="PB128" s="32"/>
      <c r="PC128" s="32"/>
      <c r="PD128" s="32"/>
      <c r="PE128" s="32"/>
      <c r="PF128" s="32"/>
      <c r="PG128" s="32"/>
      <c r="PH128" s="32"/>
      <c r="PI128" s="32"/>
      <c r="PJ128" s="32"/>
      <c r="PK128" s="32"/>
      <c r="PL128" s="32"/>
      <c r="PM128" s="32"/>
      <c r="PN128" s="32"/>
      <c r="PO128" s="32"/>
      <c r="PP128" s="32"/>
      <c r="PQ128" s="32"/>
      <c r="PR128" s="32"/>
      <c r="PS128" s="32"/>
      <c r="PT128" s="32"/>
      <c r="PU128" s="32"/>
      <c r="PV128" s="32"/>
      <c r="PW128" s="32"/>
      <c r="PX128" s="32"/>
      <c r="PY128" s="32"/>
      <c r="PZ128" s="32"/>
      <c r="QA128" s="32"/>
      <c r="QB128" s="32"/>
      <c r="QC128" s="32"/>
      <c r="QD128" s="32"/>
      <c r="QE128" s="32"/>
      <c r="QF128" s="32"/>
      <c r="QG128" s="32"/>
      <c r="QH128" s="32"/>
      <c r="QI128" s="32"/>
      <c r="QJ128" s="32"/>
      <c r="QK128" s="32"/>
      <c r="QL128" s="32"/>
      <c r="QM128" s="32"/>
      <c r="QN128" s="32"/>
      <c r="QO128" s="32"/>
      <c r="QP128" s="32"/>
      <c r="QQ128" s="32"/>
      <c r="QR128" s="32"/>
      <c r="QS128" s="32"/>
      <c r="QT128" s="32"/>
      <c r="QU128" s="32"/>
      <c r="QV128" s="32"/>
      <c r="QW128" s="32"/>
      <c r="QX128" s="32"/>
      <c r="QY128" s="32"/>
      <c r="QZ128" s="32"/>
      <c r="RA128" s="32"/>
      <c r="RB128" s="32"/>
      <c r="RC128" s="32"/>
      <c r="RD128" s="32"/>
      <c r="RE128" s="32"/>
      <c r="RF128" s="32"/>
      <c r="RG128" s="32"/>
      <c r="RH128" s="32"/>
      <c r="RI128" s="32"/>
      <c r="RJ128" s="32"/>
      <c r="RK128" s="32"/>
      <c r="RL128" s="32"/>
      <c r="RM128" s="32"/>
      <c r="RN128" s="32"/>
      <c r="RO128" s="32"/>
      <c r="RP128" s="32"/>
      <c r="RQ128" s="32"/>
      <c r="RR128" s="32"/>
      <c r="RS128" s="32"/>
      <c r="RT128" s="32"/>
      <c r="RU128" s="32"/>
      <c r="RV128" s="32"/>
      <c r="RW128" s="32"/>
      <c r="RX128" s="32"/>
      <c r="RY128" s="32"/>
      <c r="RZ128" s="32"/>
      <c r="SA128" s="32"/>
      <c r="SB128" s="32"/>
      <c r="SC128" s="32"/>
      <c r="SD128" s="32"/>
      <c r="SE128" s="32"/>
      <c r="SF128" s="32"/>
      <c r="SG128" s="32"/>
      <c r="SH128" s="32"/>
      <c r="SI128" s="32"/>
      <c r="SJ128" s="32"/>
      <c r="SK128" s="32"/>
      <c r="SL128" s="32"/>
      <c r="SM128" s="32"/>
      <c r="SN128" s="32"/>
      <c r="SO128" s="32"/>
      <c r="SP128" s="32"/>
      <c r="SQ128" s="32"/>
      <c r="SR128" s="32"/>
      <c r="SS128" s="32"/>
      <c r="ST128" s="32"/>
      <c r="SU128" s="32"/>
      <c r="SV128" s="32"/>
      <c r="SW128" s="32"/>
      <c r="SX128" s="32"/>
      <c r="SY128" s="32"/>
      <c r="SZ128" s="32"/>
      <c r="TA128" s="32"/>
      <c r="TB128" s="32"/>
      <c r="TC128" s="32"/>
      <c r="TD128" s="32"/>
      <c r="TE128" s="32"/>
      <c r="TF128" s="32"/>
      <c r="TG128" s="32"/>
      <c r="TH128" s="32"/>
      <c r="TI128" s="32"/>
      <c r="TJ128" s="32"/>
      <c r="TK128" s="32"/>
      <c r="TL128" s="32"/>
      <c r="TM128" s="32"/>
      <c r="TN128" s="32"/>
      <c r="TO128" s="32"/>
      <c r="TP128" s="32"/>
      <c r="TQ128" s="32"/>
      <c r="TR128" s="32"/>
      <c r="TS128" s="32"/>
      <c r="TT128" s="32"/>
      <c r="TU128" s="32"/>
      <c r="TV128" s="32"/>
      <c r="TW128" s="32"/>
      <c r="TX128" s="32"/>
      <c r="TY128" s="32"/>
      <c r="TZ128" s="32"/>
      <c r="UA128" s="32"/>
      <c r="UB128" s="32"/>
      <c r="UC128" s="32"/>
      <c r="UD128" s="32"/>
      <c r="UE128" s="32"/>
      <c r="UF128" s="32"/>
      <c r="UG128" s="32"/>
      <c r="UH128" s="32"/>
      <c r="UI128" s="32"/>
      <c r="UJ128" s="32"/>
      <c r="UK128" s="32"/>
      <c r="UL128" s="32"/>
      <c r="UM128" s="32"/>
      <c r="UN128" s="32"/>
      <c r="UO128" s="32"/>
      <c r="UP128" s="32"/>
      <c r="UQ128" s="32"/>
      <c r="UR128" s="32"/>
      <c r="US128" s="32"/>
      <c r="UT128" s="32"/>
      <c r="UU128" s="32"/>
      <c r="UV128" s="32"/>
      <c r="UW128" s="32"/>
      <c r="UX128" s="32"/>
      <c r="UY128" s="32"/>
      <c r="UZ128" s="32"/>
      <c r="VA128" s="32"/>
      <c r="VB128" s="32"/>
      <c r="VC128" s="32"/>
      <c r="VD128" s="32"/>
      <c r="VE128" s="32"/>
      <c r="VF128" s="32"/>
      <c r="VG128" s="32"/>
      <c r="VH128" s="32"/>
      <c r="VI128" s="32"/>
      <c r="VJ128" s="32"/>
      <c r="VK128" s="32"/>
      <c r="VL128" s="32"/>
      <c r="VM128" s="32"/>
      <c r="VN128" s="32"/>
      <c r="VO128" s="32"/>
      <c r="VP128" s="32"/>
      <c r="VQ128" s="32"/>
      <c r="VR128" s="32"/>
      <c r="VS128" s="32"/>
      <c r="VT128" s="32"/>
      <c r="VU128" s="32"/>
      <c r="VV128" s="32"/>
      <c r="VW128" s="32"/>
      <c r="VX128" s="32"/>
      <c r="VY128" s="32"/>
      <c r="VZ128" s="32"/>
      <c r="WA128" s="32"/>
      <c r="WB128" s="32"/>
      <c r="WC128" s="32"/>
      <c r="WD128" s="32"/>
      <c r="WE128" s="32"/>
      <c r="WF128" s="32"/>
      <c r="WG128" s="32"/>
      <c r="WH128" s="32"/>
      <c r="WI128" s="32"/>
      <c r="WJ128" s="32"/>
      <c r="WK128" s="32"/>
      <c r="WL128" s="32"/>
      <c r="WM128" s="32"/>
      <c r="WN128" s="32"/>
      <c r="WO128" s="32"/>
      <c r="WP128" s="32"/>
      <c r="WQ128" s="32"/>
      <c r="WR128" s="32"/>
      <c r="WS128" s="32"/>
      <c r="WT128" s="32"/>
      <c r="WU128" s="32"/>
      <c r="WV128" s="32"/>
      <c r="WW128" s="32"/>
      <c r="WX128" s="32"/>
      <c r="WY128" s="32"/>
      <c r="WZ128" s="32"/>
      <c r="XA128" s="32"/>
      <c r="XB128" s="32"/>
      <c r="XC128" s="32"/>
      <c r="XD128" s="32"/>
      <c r="XE128" s="32"/>
      <c r="XF128" s="32"/>
      <c r="XG128" s="32"/>
      <c r="XH128" s="32"/>
      <c r="XI128" s="32"/>
      <c r="XJ128" s="32"/>
      <c r="XK128" s="32"/>
      <c r="XL128" s="32"/>
      <c r="XM128" s="32"/>
      <c r="XN128" s="32"/>
      <c r="XO128" s="32"/>
      <c r="XP128" s="32"/>
      <c r="XQ128" s="32"/>
      <c r="XR128" s="32"/>
      <c r="XS128" s="32"/>
      <c r="XT128" s="32"/>
      <c r="XU128" s="32"/>
      <c r="XV128" s="32"/>
      <c r="XW128" s="32"/>
      <c r="XX128" s="32"/>
      <c r="XY128" s="32"/>
      <c r="XZ128" s="32"/>
      <c r="YA128" s="32"/>
      <c r="YB128" s="32"/>
      <c r="YC128" s="32"/>
      <c r="YD128" s="32"/>
      <c r="YE128" s="32"/>
      <c r="YF128" s="32"/>
      <c r="YG128" s="32"/>
      <c r="YH128" s="32"/>
      <c r="YI128" s="32"/>
      <c r="YJ128" s="32"/>
      <c r="YK128" s="32"/>
      <c r="YL128" s="32"/>
      <c r="YM128" s="32"/>
      <c r="YN128" s="32"/>
      <c r="YO128" s="32"/>
      <c r="YP128" s="32"/>
      <c r="YQ128" s="32"/>
      <c r="YR128" s="32"/>
      <c r="YS128" s="32"/>
      <c r="YT128" s="32"/>
      <c r="YU128" s="32"/>
      <c r="YV128" s="32"/>
      <c r="YW128" s="32"/>
      <c r="YX128" s="32"/>
      <c r="YY128" s="32"/>
      <c r="YZ128" s="32"/>
      <c r="ZA128" s="32"/>
      <c r="ZB128" s="32"/>
      <c r="ZC128" s="32"/>
      <c r="ZD128" s="32"/>
      <c r="ZE128" s="32"/>
      <c r="ZF128" s="32"/>
      <c r="ZG128" s="32"/>
      <c r="ZH128" s="32"/>
      <c r="ZI128" s="32"/>
      <c r="ZJ128" s="32"/>
      <c r="ZK128" s="32"/>
      <c r="ZL128" s="32"/>
      <c r="ZM128" s="32"/>
      <c r="ZN128" s="32"/>
      <c r="ZO128" s="32"/>
      <c r="ZP128" s="32"/>
      <c r="ZQ128" s="32"/>
      <c r="ZR128" s="32"/>
      <c r="ZS128" s="32"/>
      <c r="ZT128" s="32"/>
      <c r="ZU128" s="32"/>
      <c r="ZV128" s="32"/>
      <c r="ZW128" s="32"/>
      <c r="ZX128" s="32"/>
      <c r="ZY128" s="32"/>
      <c r="ZZ128" s="32"/>
      <c r="AAA128" s="32"/>
      <c r="AAB128" s="32"/>
      <c r="AAC128" s="32"/>
      <c r="AAD128" s="32"/>
      <c r="AAE128" s="32"/>
      <c r="AAF128" s="32"/>
      <c r="AAG128" s="32"/>
      <c r="AAH128" s="32"/>
      <c r="AAI128" s="32"/>
      <c r="AAJ128" s="32"/>
      <c r="AAK128" s="32"/>
      <c r="AAL128" s="32"/>
      <c r="AAM128" s="32"/>
      <c r="AAN128" s="32"/>
      <c r="AAO128" s="32"/>
      <c r="AAP128" s="32"/>
      <c r="AAQ128" s="32"/>
      <c r="AAR128" s="32"/>
      <c r="AAS128" s="32"/>
      <c r="AAT128" s="32"/>
      <c r="AAU128" s="32"/>
      <c r="AAV128" s="32"/>
      <c r="AAW128" s="32"/>
      <c r="AAX128" s="32"/>
      <c r="AAY128" s="32"/>
      <c r="AAZ128" s="32"/>
      <c r="ABA128" s="32"/>
      <c r="ABB128" s="32"/>
      <c r="ABC128" s="32"/>
      <c r="ABD128" s="32"/>
      <c r="ABE128" s="32"/>
      <c r="ABF128" s="32"/>
      <c r="ABG128" s="32"/>
      <c r="ABH128" s="32"/>
      <c r="ABI128" s="32"/>
      <c r="ABJ128" s="32"/>
      <c r="ABK128" s="32"/>
      <c r="ABL128" s="32"/>
      <c r="ABM128" s="32"/>
      <c r="ABN128" s="32"/>
      <c r="ABO128" s="32"/>
      <c r="ABP128" s="32"/>
      <c r="ABQ128" s="32"/>
      <c r="ABR128" s="32"/>
      <c r="ABS128" s="32"/>
      <c r="ABT128" s="32"/>
      <c r="ABU128" s="32"/>
      <c r="ABV128" s="32"/>
      <c r="ABW128" s="32"/>
      <c r="ABX128" s="32"/>
      <c r="ABY128" s="32"/>
      <c r="ABZ128" s="32"/>
      <c r="ACA128" s="32"/>
      <c r="ACB128" s="32"/>
      <c r="ACC128" s="32"/>
      <c r="ACD128" s="32"/>
      <c r="ACE128" s="32"/>
      <c r="ACF128" s="32"/>
      <c r="ACG128" s="32"/>
      <c r="ACH128" s="32"/>
      <c r="ACI128" s="32"/>
      <c r="ACJ128" s="32"/>
      <c r="ACK128" s="32"/>
      <c r="ACL128" s="32"/>
      <c r="ACM128" s="32"/>
      <c r="ACN128" s="32"/>
      <c r="ACO128" s="32"/>
      <c r="ACP128" s="32"/>
      <c r="ACQ128" s="32"/>
      <c r="ACR128" s="32"/>
      <c r="ACS128" s="32"/>
      <c r="ACT128" s="32"/>
      <c r="ACU128" s="32"/>
      <c r="ACV128" s="32"/>
      <c r="ACW128" s="32"/>
      <c r="ACX128" s="32"/>
      <c r="ACY128" s="32"/>
      <c r="ACZ128" s="32"/>
      <c r="ADA128" s="32"/>
      <c r="ADB128" s="32"/>
      <c r="ADC128" s="32"/>
      <c r="ADD128" s="32"/>
      <c r="ADE128" s="32"/>
      <c r="ADF128" s="32"/>
      <c r="ADG128" s="32"/>
      <c r="ADH128" s="32"/>
      <c r="ADI128" s="32"/>
      <c r="ADJ128" s="32"/>
      <c r="ADK128" s="32"/>
      <c r="ADL128" s="32"/>
      <c r="ADM128" s="32"/>
      <c r="ADN128" s="32"/>
      <c r="ADO128" s="32"/>
      <c r="ADP128" s="32"/>
      <c r="ADQ128" s="32"/>
      <c r="ADR128" s="32"/>
      <c r="ADS128" s="32"/>
      <c r="ADT128" s="32"/>
      <c r="ADU128" s="32"/>
      <c r="ADV128" s="32"/>
      <c r="ADW128" s="32"/>
      <c r="ADX128" s="32"/>
      <c r="ADY128" s="32"/>
      <c r="ADZ128" s="32"/>
      <c r="AEA128" s="32"/>
      <c r="AEB128" s="32"/>
      <c r="AEC128" s="32"/>
      <c r="AED128" s="32"/>
      <c r="AEE128" s="32"/>
      <c r="AEF128" s="32"/>
      <c r="AEG128" s="32"/>
      <c r="AEH128" s="32"/>
      <c r="AEI128" s="32"/>
      <c r="AEJ128" s="32"/>
      <c r="AEK128" s="32"/>
      <c r="AEL128" s="32"/>
      <c r="AEM128" s="32"/>
      <c r="AEN128" s="32"/>
      <c r="AEO128" s="32"/>
      <c r="AEP128" s="32"/>
      <c r="AEQ128" s="32"/>
      <c r="AER128" s="32"/>
      <c r="AES128" s="32"/>
      <c r="AET128" s="32"/>
      <c r="AEU128" s="32"/>
      <c r="AEV128" s="32"/>
      <c r="AEW128" s="32"/>
      <c r="AEX128" s="32"/>
      <c r="AEY128" s="32"/>
      <c r="AEZ128" s="32"/>
      <c r="AFA128" s="32"/>
      <c r="AFB128" s="32"/>
      <c r="AFC128" s="32"/>
      <c r="AFD128" s="32"/>
      <c r="AFE128" s="32"/>
      <c r="AFF128" s="32"/>
      <c r="AFG128" s="32"/>
      <c r="AFH128" s="32"/>
      <c r="AFI128" s="32"/>
      <c r="AFJ128" s="32"/>
      <c r="AFK128" s="32"/>
      <c r="AFL128" s="32"/>
      <c r="AFM128" s="32"/>
      <c r="AFN128" s="32"/>
      <c r="AFO128" s="32"/>
      <c r="AFP128" s="32"/>
      <c r="AFQ128" s="32"/>
      <c r="AFR128" s="32"/>
      <c r="AFS128" s="32"/>
      <c r="AFT128" s="32"/>
      <c r="AFU128" s="32"/>
      <c r="AFV128" s="32"/>
      <c r="AFW128" s="32"/>
      <c r="AFX128" s="32"/>
      <c r="AFY128" s="32"/>
      <c r="AFZ128" s="32"/>
      <c r="AGA128" s="32"/>
      <c r="AGB128" s="32"/>
      <c r="AGC128" s="32"/>
      <c r="AGD128" s="32"/>
      <c r="AGE128" s="32"/>
      <c r="AGF128" s="32"/>
      <c r="AGG128" s="32"/>
      <c r="AGH128" s="32"/>
      <c r="AGI128" s="32"/>
      <c r="AGJ128" s="32"/>
      <c r="AGK128" s="32"/>
      <c r="AGL128" s="32"/>
      <c r="AGM128" s="32"/>
      <c r="AGN128" s="32"/>
      <c r="AGO128" s="32"/>
      <c r="AGP128" s="32"/>
      <c r="AGQ128" s="32"/>
      <c r="AGR128" s="32"/>
      <c r="AGS128" s="32"/>
      <c r="AGT128" s="32"/>
      <c r="AGU128" s="32"/>
      <c r="AGV128" s="32"/>
      <c r="AGW128" s="32"/>
      <c r="AGX128" s="32"/>
      <c r="AGY128" s="32"/>
      <c r="AGZ128" s="32"/>
      <c r="AHA128" s="32"/>
      <c r="AHB128" s="32"/>
      <c r="AHC128" s="32"/>
      <c r="AHD128" s="32"/>
      <c r="AHE128" s="32"/>
      <c r="AHF128" s="32"/>
      <c r="AHG128" s="32"/>
      <c r="AHH128" s="32"/>
      <c r="AHI128" s="32"/>
      <c r="AHJ128" s="32"/>
      <c r="AHK128" s="32"/>
      <c r="AHL128" s="32"/>
      <c r="AHM128" s="32"/>
      <c r="AHN128" s="32"/>
      <c r="AHO128" s="32"/>
      <c r="AHP128" s="32"/>
      <c r="AHQ128" s="32"/>
      <c r="AHR128" s="32"/>
      <c r="AHS128" s="32"/>
      <c r="AHT128" s="32"/>
      <c r="AHU128" s="32"/>
      <c r="AHV128" s="32"/>
      <c r="AHW128" s="32"/>
      <c r="AHX128" s="32"/>
      <c r="AHY128" s="32"/>
      <c r="AHZ128" s="32"/>
      <c r="AIA128" s="32"/>
      <c r="AIB128" s="32"/>
      <c r="AIC128" s="32"/>
      <c r="AID128" s="32"/>
      <c r="AIE128" s="32"/>
      <c r="AIF128" s="32"/>
      <c r="AIG128" s="32"/>
      <c r="AIH128" s="32"/>
      <c r="AII128" s="32"/>
      <c r="AIJ128" s="32"/>
      <c r="AIK128" s="32"/>
      <c r="AIL128" s="32"/>
      <c r="AIM128" s="32"/>
      <c r="AIN128" s="32"/>
      <c r="AIO128" s="32"/>
      <c r="AIP128" s="32"/>
      <c r="AIQ128" s="32"/>
      <c r="AIR128" s="32"/>
      <c r="AIS128" s="32"/>
      <c r="AIT128" s="32"/>
      <c r="AIU128" s="32"/>
      <c r="AIV128" s="32"/>
      <c r="AIW128" s="32"/>
      <c r="AIX128" s="32"/>
      <c r="AIY128" s="32"/>
      <c r="AIZ128" s="32"/>
      <c r="AJA128" s="32"/>
      <c r="AJB128" s="32"/>
      <c r="AJC128" s="32"/>
      <c r="AJD128" s="32"/>
      <c r="AJE128" s="32"/>
      <c r="AJF128" s="32"/>
      <c r="AJG128" s="32"/>
      <c r="AJH128" s="32"/>
      <c r="AJI128" s="32"/>
      <c r="AJJ128" s="32"/>
      <c r="AJK128" s="32"/>
      <c r="AJL128" s="32"/>
      <c r="AJM128" s="32"/>
      <c r="AJN128" s="32"/>
      <c r="AJO128" s="32"/>
      <c r="AJP128" s="32"/>
      <c r="AJQ128" s="32"/>
      <c r="AJR128" s="32"/>
      <c r="AJS128" s="32"/>
      <c r="AJT128" s="32"/>
      <c r="AJU128" s="32"/>
      <c r="AJV128" s="32"/>
      <c r="AJW128" s="32"/>
      <c r="AJX128" s="32"/>
      <c r="AJY128" s="32"/>
      <c r="AJZ128" s="32"/>
      <c r="AKA128" s="32"/>
      <c r="AKB128" s="32"/>
      <c r="AKC128" s="32"/>
      <c r="AKD128" s="32"/>
      <c r="AKE128" s="32"/>
      <c r="AKF128" s="32"/>
      <c r="AKG128" s="32"/>
      <c r="AKH128" s="32"/>
      <c r="AKI128" s="32"/>
      <c r="AKJ128" s="32"/>
      <c r="AKK128" s="32"/>
      <c r="AKL128" s="32"/>
      <c r="AKM128" s="32"/>
      <c r="AKN128" s="32"/>
      <c r="AKO128" s="32"/>
      <c r="AKP128" s="32"/>
      <c r="AKQ128" s="32"/>
      <c r="AKR128" s="32"/>
      <c r="AKS128" s="32"/>
      <c r="AKT128" s="32"/>
      <c r="AKU128" s="32"/>
      <c r="AKV128" s="32"/>
      <c r="AKW128" s="32"/>
      <c r="AKX128" s="32"/>
      <c r="AKY128" s="32"/>
      <c r="AKZ128" s="32"/>
      <c r="ALA128" s="32"/>
      <c r="ALB128" s="32"/>
      <c r="ALC128" s="32"/>
      <c r="ALD128" s="32"/>
      <c r="ALE128" s="32"/>
      <c r="ALF128" s="32"/>
      <c r="ALG128" s="32"/>
      <c r="ALH128" s="32"/>
      <c r="ALI128" s="32"/>
      <c r="ALJ128" s="32"/>
      <c r="ALK128" s="32"/>
      <c r="ALL128" s="32"/>
      <c r="ALM128" s="32"/>
      <c r="ALN128" s="32"/>
    </row>
    <row r="129" spans="1:1002" s="12" customFormat="1" ht="14.5" x14ac:dyDescent="0.35">
      <c r="A129" s="193"/>
      <c r="B129" s="194"/>
      <c r="C129" s="194"/>
      <c r="D129" s="194"/>
      <c r="E129" s="195"/>
      <c r="F129" s="110"/>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c r="HY129" s="32"/>
      <c r="HZ129" s="32"/>
      <c r="IA129" s="32"/>
      <c r="IB129" s="32"/>
      <c r="IC129" s="32"/>
      <c r="ID129" s="32"/>
      <c r="IE129" s="32"/>
      <c r="IF129" s="32"/>
      <c r="IG129" s="32"/>
      <c r="IH129" s="32"/>
      <c r="II129" s="32"/>
      <c r="IJ129" s="32"/>
      <c r="IK129" s="32"/>
      <c r="IL129" s="32"/>
      <c r="IM129" s="32"/>
      <c r="IN129" s="32"/>
      <c r="IO129" s="32"/>
      <c r="IP129" s="32"/>
      <c r="IQ129" s="32"/>
      <c r="IR129" s="32"/>
      <c r="IS129" s="32"/>
      <c r="IT129" s="32"/>
      <c r="IU129" s="32"/>
      <c r="IV129" s="32"/>
      <c r="IW129" s="32"/>
      <c r="IX129" s="32"/>
      <c r="IY129" s="32"/>
      <c r="IZ129" s="32"/>
      <c r="JA129" s="32"/>
      <c r="JB129" s="32"/>
      <c r="JC129" s="32"/>
      <c r="JD129" s="32"/>
      <c r="JE129" s="32"/>
      <c r="JF129" s="32"/>
      <c r="JG129" s="32"/>
      <c r="JH129" s="32"/>
      <c r="JI129" s="32"/>
      <c r="JJ129" s="32"/>
      <c r="JK129" s="32"/>
      <c r="JL129" s="32"/>
      <c r="JM129" s="32"/>
      <c r="JN129" s="32"/>
      <c r="JO129" s="32"/>
      <c r="JP129" s="32"/>
      <c r="JQ129" s="32"/>
      <c r="JR129" s="32"/>
      <c r="JS129" s="32"/>
      <c r="JT129" s="32"/>
      <c r="JU129" s="32"/>
      <c r="JV129" s="32"/>
      <c r="JW129" s="32"/>
      <c r="JX129" s="32"/>
      <c r="JY129" s="32"/>
      <c r="JZ129" s="32"/>
      <c r="KA129" s="32"/>
      <c r="KB129" s="32"/>
      <c r="KC129" s="32"/>
      <c r="KD129" s="32"/>
      <c r="KE129" s="32"/>
      <c r="KF129" s="32"/>
      <c r="KG129" s="32"/>
      <c r="KH129" s="32"/>
      <c r="KI129" s="32"/>
      <c r="KJ129" s="32"/>
      <c r="KK129" s="32"/>
      <c r="KL129" s="32"/>
      <c r="KM129" s="32"/>
      <c r="KN129" s="32"/>
      <c r="KO129" s="32"/>
      <c r="KP129" s="32"/>
      <c r="KQ129" s="32"/>
      <c r="KR129" s="32"/>
      <c r="KS129" s="32"/>
      <c r="KT129" s="32"/>
      <c r="KU129" s="32"/>
      <c r="KV129" s="32"/>
      <c r="KW129" s="32"/>
      <c r="KX129" s="32"/>
      <c r="KY129" s="32"/>
      <c r="KZ129" s="32"/>
      <c r="LA129" s="32"/>
      <c r="LB129" s="32"/>
      <c r="LC129" s="32"/>
      <c r="LD129" s="32"/>
      <c r="LE129" s="32"/>
      <c r="LF129" s="32"/>
      <c r="LG129" s="32"/>
      <c r="LH129" s="32"/>
      <c r="LI129" s="32"/>
      <c r="LJ129" s="32"/>
      <c r="LK129" s="32"/>
      <c r="LL129" s="32"/>
      <c r="LM129" s="32"/>
      <c r="LN129" s="32"/>
      <c r="LO129" s="32"/>
      <c r="LP129" s="32"/>
      <c r="LQ129" s="32"/>
      <c r="LR129" s="32"/>
      <c r="LS129" s="32"/>
      <c r="LT129" s="32"/>
      <c r="LU129" s="32"/>
      <c r="LV129" s="32"/>
      <c r="LW129" s="32"/>
      <c r="LX129" s="32"/>
      <c r="LY129" s="32"/>
      <c r="LZ129" s="32"/>
      <c r="MA129" s="32"/>
      <c r="MB129" s="32"/>
      <c r="MC129" s="32"/>
      <c r="MD129" s="32"/>
      <c r="ME129" s="32"/>
      <c r="MF129" s="32"/>
      <c r="MG129" s="32"/>
      <c r="MH129" s="32"/>
      <c r="MI129" s="32"/>
      <c r="MJ129" s="32"/>
      <c r="MK129" s="32"/>
      <c r="ML129" s="32"/>
      <c r="MM129" s="32"/>
      <c r="MN129" s="32"/>
      <c r="MO129" s="32"/>
      <c r="MP129" s="32"/>
      <c r="MQ129" s="32"/>
      <c r="MR129" s="32"/>
      <c r="MS129" s="32"/>
      <c r="MT129" s="32"/>
      <c r="MU129" s="32"/>
      <c r="MV129" s="32"/>
      <c r="MW129" s="32"/>
      <c r="MX129" s="32"/>
      <c r="MY129" s="32"/>
      <c r="MZ129" s="32"/>
      <c r="NA129" s="32"/>
      <c r="NB129" s="32"/>
      <c r="NC129" s="32"/>
      <c r="ND129" s="32"/>
      <c r="NE129" s="32"/>
      <c r="NF129" s="32"/>
      <c r="NG129" s="32"/>
      <c r="NH129" s="32"/>
      <c r="NI129" s="32"/>
      <c r="NJ129" s="32"/>
      <c r="NK129" s="32"/>
      <c r="NL129" s="32"/>
      <c r="NM129" s="32"/>
      <c r="NN129" s="32"/>
      <c r="NO129" s="32"/>
      <c r="NP129" s="32"/>
      <c r="NQ129" s="32"/>
      <c r="NR129" s="32"/>
      <c r="NS129" s="32"/>
      <c r="NT129" s="32"/>
      <c r="NU129" s="32"/>
      <c r="NV129" s="32"/>
      <c r="NW129" s="32"/>
      <c r="NX129" s="32"/>
      <c r="NY129" s="32"/>
      <c r="NZ129" s="32"/>
      <c r="OA129" s="32"/>
      <c r="OB129" s="32"/>
      <c r="OC129" s="32"/>
      <c r="OD129" s="32"/>
      <c r="OE129" s="32"/>
      <c r="OF129" s="32"/>
      <c r="OG129" s="32"/>
      <c r="OH129" s="32"/>
      <c r="OI129" s="32"/>
      <c r="OJ129" s="32"/>
      <c r="OK129" s="32"/>
      <c r="OL129" s="32"/>
      <c r="OM129" s="32"/>
      <c r="ON129" s="32"/>
      <c r="OO129" s="32"/>
      <c r="OP129" s="32"/>
      <c r="OQ129" s="32"/>
      <c r="OR129" s="32"/>
      <c r="OS129" s="32"/>
      <c r="OT129" s="32"/>
      <c r="OU129" s="32"/>
      <c r="OV129" s="32"/>
      <c r="OW129" s="32"/>
      <c r="OX129" s="32"/>
      <c r="OY129" s="32"/>
      <c r="OZ129" s="32"/>
      <c r="PA129" s="32"/>
      <c r="PB129" s="32"/>
      <c r="PC129" s="32"/>
      <c r="PD129" s="32"/>
      <c r="PE129" s="32"/>
      <c r="PF129" s="32"/>
      <c r="PG129" s="32"/>
      <c r="PH129" s="32"/>
      <c r="PI129" s="32"/>
      <c r="PJ129" s="32"/>
      <c r="PK129" s="32"/>
      <c r="PL129" s="32"/>
      <c r="PM129" s="32"/>
      <c r="PN129" s="32"/>
      <c r="PO129" s="32"/>
      <c r="PP129" s="32"/>
      <c r="PQ129" s="32"/>
      <c r="PR129" s="32"/>
      <c r="PS129" s="32"/>
      <c r="PT129" s="32"/>
      <c r="PU129" s="32"/>
      <c r="PV129" s="32"/>
      <c r="PW129" s="32"/>
      <c r="PX129" s="32"/>
      <c r="PY129" s="32"/>
      <c r="PZ129" s="32"/>
      <c r="QA129" s="32"/>
      <c r="QB129" s="32"/>
      <c r="QC129" s="32"/>
      <c r="QD129" s="32"/>
      <c r="QE129" s="32"/>
      <c r="QF129" s="32"/>
      <c r="QG129" s="32"/>
      <c r="QH129" s="32"/>
      <c r="QI129" s="32"/>
      <c r="QJ129" s="32"/>
      <c r="QK129" s="32"/>
      <c r="QL129" s="32"/>
      <c r="QM129" s="32"/>
      <c r="QN129" s="32"/>
      <c r="QO129" s="32"/>
      <c r="QP129" s="32"/>
      <c r="QQ129" s="32"/>
      <c r="QR129" s="32"/>
      <c r="QS129" s="32"/>
      <c r="QT129" s="32"/>
      <c r="QU129" s="32"/>
      <c r="QV129" s="32"/>
      <c r="QW129" s="32"/>
      <c r="QX129" s="32"/>
      <c r="QY129" s="32"/>
      <c r="QZ129" s="32"/>
      <c r="RA129" s="32"/>
      <c r="RB129" s="32"/>
      <c r="RC129" s="32"/>
      <c r="RD129" s="32"/>
      <c r="RE129" s="32"/>
      <c r="RF129" s="32"/>
      <c r="RG129" s="32"/>
      <c r="RH129" s="32"/>
      <c r="RI129" s="32"/>
      <c r="RJ129" s="32"/>
      <c r="RK129" s="32"/>
      <c r="RL129" s="32"/>
      <c r="RM129" s="32"/>
      <c r="RN129" s="32"/>
      <c r="RO129" s="32"/>
      <c r="RP129" s="32"/>
      <c r="RQ129" s="32"/>
      <c r="RR129" s="32"/>
      <c r="RS129" s="32"/>
      <c r="RT129" s="32"/>
      <c r="RU129" s="32"/>
      <c r="RV129" s="32"/>
      <c r="RW129" s="32"/>
      <c r="RX129" s="32"/>
      <c r="RY129" s="32"/>
      <c r="RZ129" s="32"/>
      <c r="SA129" s="32"/>
      <c r="SB129" s="32"/>
      <c r="SC129" s="32"/>
      <c r="SD129" s="32"/>
      <c r="SE129" s="32"/>
      <c r="SF129" s="32"/>
      <c r="SG129" s="32"/>
      <c r="SH129" s="32"/>
      <c r="SI129" s="32"/>
      <c r="SJ129" s="32"/>
      <c r="SK129" s="32"/>
      <c r="SL129" s="32"/>
      <c r="SM129" s="32"/>
      <c r="SN129" s="32"/>
      <c r="SO129" s="32"/>
      <c r="SP129" s="32"/>
      <c r="SQ129" s="32"/>
      <c r="SR129" s="32"/>
      <c r="SS129" s="32"/>
      <c r="ST129" s="32"/>
      <c r="SU129" s="32"/>
      <c r="SV129" s="32"/>
      <c r="SW129" s="32"/>
      <c r="SX129" s="32"/>
      <c r="SY129" s="32"/>
      <c r="SZ129" s="32"/>
      <c r="TA129" s="32"/>
      <c r="TB129" s="32"/>
      <c r="TC129" s="32"/>
      <c r="TD129" s="32"/>
      <c r="TE129" s="32"/>
      <c r="TF129" s="32"/>
      <c r="TG129" s="32"/>
      <c r="TH129" s="32"/>
      <c r="TI129" s="32"/>
      <c r="TJ129" s="32"/>
      <c r="TK129" s="32"/>
      <c r="TL129" s="32"/>
      <c r="TM129" s="32"/>
      <c r="TN129" s="32"/>
      <c r="TO129" s="32"/>
      <c r="TP129" s="32"/>
      <c r="TQ129" s="32"/>
      <c r="TR129" s="32"/>
      <c r="TS129" s="32"/>
      <c r="TT129" s="32"/>
      <c r="TU129" s="32"/>
      <c r="TV129" s="32"/>
      <c r="TW129" s="32"/>
      <c r="TX129" s="32"/>
      <c r="TY129" s="32"/>
      <c r="TZ129" s="32"/>
      <c r="UA129" s="32"/>
      <c r="UB129" s="32"/>
      <c r="UC129" s="32"/>
      <c r="UD129" s="32"/>
      <c r="UE129" s="32"/>
      <c r="UF129" s="32"/>
      <c r="UG129" s="32"/>
      <c r="UH129" s="32"/>
      <c r="UI129" s="32"/>
      <c r="UJ129" s="32"/>
      <c r="UK129" s="32"/>
      <c r="UL129" s="32"/>
      <c r="UM129" s="32"/>
      <c r="UN129" s="32"/>
      <c r="UO129" s="32"/>
      <c r="UP129" s="32"/>
      <c r="UQ129" s="32"/>
      <c r="UR129" s="32"/>
      <c r="US129" s="32"/>
      <c r="UT129" s="32"/>
      <c r="UU129" s="32"/>
      <c r="UV129" s="32"/>
      <c r="UW129" s="32"/>
      <c r="UX129" s="32"/>
      <c r="UY129" s="32"/>
      <c r="UZ129" s="32"/>
      <c r="VA129" s="32"/>
      <c r="VB129" s="32"/>
      <c r="VC129" s="32"/>
      <c r="VD129" s="32"/>
      <c r="VE129" s="32"/>
      <c r="VF129" s="32"/>
      <c r="VG129" s="32"/>
      <c r="VH129" s="32"/>
      <c r="VI129" s="32"/>
      <c r="VJ129" s="32"/>
      <c r="VK129" s="32"/>
      <c r="VL129" s="32"/>
      <c r="VM129" s="32"/>
      <c r="VN129" s="32"/>
      <c r="VO129" s="32"/>
      <c r="VP129" s="32"/>
      <c r="VQ129" s="32"/>
      <c r="VR129" s="32"/>
      <c r="VS129" s="32"/>
      <c r="VT129" s="32"/>
      <c r="VU129" s="32"/>
      <c r="VV129" s="32"/>
      <c r="VW129" s="32"/>
      <c r="VX129" s="32"/>
      <c r="VY129" s="32"/>
      <c r="VZ129" s="32"/>
      <c r="WA129" s="32"/>
      <c r="WB129" s="32"/>
      <c r="WC129" s="32"/>
      <c r="WD129" s="32"/>
      <c r="WE129" s="32"/>
      <c r="WF129" s="32"/>
      <c r="WG129" s="32"/>
      <c r="WH129" s="32"/>
      <c r="WI129" s="32"/>
      <c r="WJ129" s="32"/>
      <c r="WK129" s="32"/>
      <c r="WL129" s="32"/>
      <c r="WM129" s="32"/>
      <c r="WN129" s="32"/>
      <c r="WO129" s="32"/>
      <c r="WP129" s="32"/>
      <c r="WQ129" s="32"/>
      <c r="WR129" s="32"/>
      <c r="WS129" s="32"/>
      <c r="WT129" s="32"/>
      <c r="WU129" s="32"/>
      <c r="WV129" s="32"/>
      <c r="WW129" s="32"/>
      <c r="WX129" s="32"/>
      <c r="WY129" s="32"/>
      <c r="WZ129" s="32"/>
      <c r="XA129" s="32"/>
      <c r="XB129" s="32"/>
      <c r="XC129" s="32"/>
      <c r="XD129" s="32"/>
      <c r="XE129" s="32"/>
      <c r="XF129" s="32"/>
      <c r="XG129" s="32"/>
      <c r="XH129" s="32"/>
      <c r="XI129" s="32"/>
      <c r="XJ129" s="32"/>
      <c r="XK129" s="32"/>
      <c r="XL129" s="32"/>
      <c r="XM129" s="32"/>
      <c r="XN129" s="32"/>
      <c r="XO129" s="32"/>
      <c r="XP129" s="32"/>
      <c r="XQ129" s="32"/>
      <c r="XR129" s="32"/>
      <c r="XS129" s="32"/>
      <c r="XT129" s="32"/>
      <c r="XU129" s="32"/>
      <c r="XV129" s="32"/>
      <c r="XW129" s="32"/>
      <c r="XX129" s="32"/>
      <c r="XY129" s="32"/>
      <c r="XZ129" s="32"/>
      <c r="YA129" s="32"/>
      <c r="YB129" s="32"/>
      <c r="YC129" s="32"/>
      <c r="YD129" s="32"/>
      <c r="YE129" s="32"/>
      <c r="YF129" s="32"/>
      <c r="YG129" s="32"/>
      <c r="YH129" s="32"/>
      <c r="YI129" s="32"/>
      <c r="YJ129" s="32"/>
      <c r="YK129" s="32"/>
      <c r="YL129" s="32"/>
      <c r="YM129" s="32"/>
      <c r="YN129" s="32"/>
      <c r="YO129" s="32"/>
      <c r="YP129" s="32"/>
      <c r="YQ129" s="32"/>
      <c r="YR129" s="32"/>
      <c r="YS129" s="32"/>
      <c r="YT129" s="32"/>
      <c r="YU129" s="32"/>
      <c r="YV129" s="32"/>
      <c r="YW129" s="32"/>
      <c r="YX129" s="32"/>
      <c r="YY129" s="32"/>
      <c r="YZ129" s="32"/>
      <c r="ZA129" s="32"/>
      <c r="ZB129" s="32"/>
      <c r="ZC129" s="32"/>
      <c r="ZD129" s="32"/>
      <c r="ZE129" s="32"/>
      <c r="ZF129" s="32"/>
      <c r="ZG129" s="32"/>
      <c r="ZH129" s="32"/>
      <c r="ZI129" s="32"/>
      <c r="ZJ129" s="32"/>
      <c r="ZK129" s="32"/>
      <c r="ZL129" s="32"/>
      <c r="ZM129" s="32"/>
      <c r="ZN129" s="32"/>
      <c r="ZO129" s="32"/>
      <c r="ZP129" s="32"/>
      <c r="ZQ129" s="32"/>
      <c r="ZR129" s="32"/>
      <c r="ZS129" s="32"/>
      <c r="ZT129" s="32"/>
      <c r="ZU129" s="32"/>
      <c r="ZV129" s="32"/>
      <c r="ZW129" s="32"/>
      <c r="ZX129" s="32"/>
      <c r="ZY129" s="32"/>
      <c r="ZZ129" s="32"/>
      <c r="AAA129" s="32"/>
      <c r="AAB129" s="32"/>
      <c r="AAC129" s="32"/>
      <c r="AAD129" s="32"/>
      <c r="AAE129" s="32"/>
      <c r="AAF129" s="32"/>
      <c r="AAG129" s="32"/>
      <c r="AAH129" s="32"/>
      <c r="AAI129" s="32"/>
      <c r="AAJ129" s="32"/>
      <c r="AAK129" s="32"/>
      <c r="AAL129" s="32"/>
      <c r="AAM129" s="32"/>
      <c r="AAN129" s="32"/>
      <c r="AAO129" s="32"/>
      <c r="AAP129" s="32"/>
      <c r="AAQ129" s="32"/>
      <c r="AAR129" s="32"/>
      <c r="AAS129" s="32"/>
      <c r="AAT129" s="32"/>
      <c r="AAU129" s="32"/>
      <c r="AAV129" s="32"/>
      <c r="AAW129" s="32"/>
      <c r="AAX129" s="32"/>
      <c r="AAY129" s="32"/>
      <c r="AAZ129" s="32"/>
      <c r="ABA129" s="32"/>
      <c r="ABB129" s="32"/>
      <c r="ABC129" s="32"/>
      <c r="ABD129" s="32"/>
      <c r="ABE129" s="32"/>
      <c r="ABF129" s="32"/>
      <c r="ABG129" s="32"/>
      <c r="ABH129" s="32"/>
      <c r="ABI129" s="32"/>
      <c r="ABJ129" s="32"/>
      <c r="ABK129" s="32"/>
      <c r="ABL129" s="32"/>
      <c r="ABM129" s="32"/>
      <c r="ABN129" s="32"/>
      <c r="ABO129" s="32"/>
      <c r="ABP129" s="32"/>
      <c r="ABQ129" s="32"/>
      <c r="ABR129" s="32"/>
      <c r="ABS129" s="32"/>
      <c r="ABT129" s="32"/>
      <c r="ABU129" s="32"/>
      <c r="ABV129" s="32"/>
      <c r="ABW129" s="32"/>
      <c r="ABX129" s="32"/>
      <c r="ABY129" s="32"/>
      <c r="ABZ129" s="32"/>
      <c r="ACA129" s="32"/>
      <c r="ACB129" s="32"/>
      <c r="ACC129" s="32"/>
      <c r="ACD129" s="32"/>
      <c r="ACE129" s="32"/>
      <c r="ACF129" s="32"/>
      <c r="ACG129" s="32"/>
      <c r="ACH129" s="32"/>
      <c r="ACI129" s="32"/>
      <c r="ACJ129" s="32"/>
      <c r="ACK129" s="32"/>
      <c r="ACL129" s="32"/>
      <c r="ACM129" s="32"/>
      <c r="ACN129" s="32"/>
      <c r="ACO129" s="32"/>
      <c r="ACP129" s="32"/>
      <c r="ACQ129" s="32"/>
      <c r="ACR129" s="32"/>
      <c r="ACS129" s="32"/>
      <c r="ACT129" s="32"/>
      <c r="ACU129" s="32"/>
      <c r="ACV129" s="32"/>
      <c r="ACW129" s="32"/>
      <c r="ACX129" s="32"/>
      <c r="ACY129" s="32"/>
      <c r="ACZ129" s="32"/>
      <c r="ADA129" s="32"/>
      <c r="ADB129" s="32"/>
      <c r="ADC129" s="32"/>
      <c r="ADD129" s="32"/>
      <c r="ADE129" s="32"/>
      <c r="ADF129" s="32"/>
      <c r="ADG129" s="32"/>
      <c r="ADH129" s="32"/>
      <c r="ADI129" s="32"/>
      <c r="ADJ129" s="32"/>
      <c r="ADK129" s="32"/>
      <c r="ADL129" s="32"/>
      <c r="ADM129" s="32"/>
      <c r="ADN129" s="32"/>
      <c r="ADO129" s="32"/>
      <c r="ADP129" s="32"/>
      <c r="ADQ129" s="32"/>
      <c r="ADR129" s="32"/>
      <c r="ADS129" s="32"/>
      <c r="ADT129" s="32"/>
      <c r="ADU129" s="32"/>
      <c r="ADV129" s="32"/>
      <c r="ADW129" s="32"/>
      <c r="ADX129" s="32"/>
      <c r="ADY129" s="32"/>
      <c r="ADZ129" s="32"/>
      <c r="AEA129" s="32"/>
      <c r="AEB129" s="32"/>
      <c r="AEC129" s="32"/>
      <c r="AED129" s="32"/>
      <c r="AEE129" s="32"/>
      <c r="AEF129" s="32"/>
      <c r="AEG129" s="32"/>
      <c r="AEH129" s="32"/>
      <c r="AEI129" s="32"/>
      <c r="AEJ129" s="32"/>
      <c r="AEK129" s="32"/>
      <c r="AEL129" s="32"/>
      <c r="AEM129" s="32"/>
      <c r="AEN129" s="32"/>
      <c r="AEO129" s="32"/>
      <c r="AEP129" s="32"/>
      <c r="AEQ129" s="32"/>
      <c r="AER129" s="32"/>
      <c r="AES129" s="32"/>
      <c r="AET129" s="32"/>
      <c r="AEU129" s="32"/>
      <c r="AEV129" s="32"/>
      <c r="AEW129" s="32"/>
      <c r="AEX129" s="32"/>
      <c r="AEY129" s="32"/>
      <c r="AEZ129" s="32"/>
      <c r="AFA129" s="32"/>
      <c r="AFB129" s="32"/>
      <c r="AFC129" s="32"/>
      <c r="AFD129" s="32"/>
      <c r="AFE129" s="32"/>
      <c r="AFF129" s="32"/>
      <c r="AFG129" s="32"/>
      <c r="AFH129" s="32"/>
      <c r="AFI129" s="32"/>
      <c r="AFJ129" s="32"/>
      <c r="AFK129" s="32"/>
      <c r="AFL129" s="32"/>
      <c r="AFM129" s="32"/>
      <c r="AFN129" s="32"/>
      <c r="AFO129" s="32"/>
      <c r="AFP129" s="32"/>
      <c r="AFQ129" s="32"/>
      <c r="AFR129" s="32"/>
      <c r="AFS129" s="32"/>
      <c r="AFT129" s="32"/>
      <c r="AFU129" s="32"/>
      <c r="AFV129" s="32"/>
      <c r="AFW129" s="32"/>
      <c r="AFX129" s="32"/>
      <c r="AFY129" s="32"/>
      <c r="AFZ129" s="32"/>
      <c r="AGA129" s="32"/>
      <c r="AGB129" s="32"/>
      <c r="AGC129" s="32"/>
      <c r="AGD129" s="32"/>
      <c r="AGE129" s="32"/>
      <c r="AGF129" s="32"/>
      <c r="AGG129" s="32"/>
      <c r="AGH129" s="32"/>
      <c r="AGI129" s="32"/>
      <c r="AGJ129" s="32"/>
      <c r="AGK129" s="32"/>
      <c r="AGL129" s="32"/>
      <c r="AGM129" s="32"/>
      <c r="AGN129" s="32"/>
      <c r="AGO129" s="32"/>
      <c r="AGP129" s="32"/>
      <c r="AGQ129" s="32"/>
      <c r="AGR129" s="32"/>
      <c r="AGS129" s="32"/>
      <c r="AGT129" s="32"/>
      <c r="AGU129" s="32"/>
      <c r="AGV129" s="32"/>
      <c r="AGW129" s="32"/>
      <c r="AGX129" s="32"/>
      <c r="AGY129" s="32"/>
      <c r="AGZ129" s="32"/>
      <c r="AHA129" s="32"/>
      <c r="AHB129" s="32"/>
      <c r="AHC129" s="32"/>
      <c r="AHD129" s="32"/>
      <c r="AHE129" s="32"/>
      <c r="AHF129" s="32"/>
      <c r="AHG129" s="32"/>
      <c r="AHH129" s="32"/>
      <c r="AHI129" s="32"/>
      <c r="AHJ129" s="32"/>
      <c r="AHK129" s="32"/>
      <c r="AHL129" s="32"/>
      <c r="AHM129" s="32"/>
      <c r="AHN129" s="32"/>
      <c r="AHO129" s="32"/>
      <c r="AHP129" s="32"/>
      <c r="AHQ129" s="32"/>
      <c r="AHR129" s="32"/>
      <c r="AHS129" s="32"/>
      <c r="AHT129" s="32"/>
      <c r="AHU129" s="32"/>
      <c r="AHV129" s="32"/>
      <c r="AHW129" s="32"/>
      <c r="AHX129" s="32"/>
      <c r="AHY129" s="32"/>
      <c r="AHZ129" s="32"/>
      <c r="AIA129" s="32"/>
      <c r="AIB129" s="32"/>
      <c r="AIC129" s="32"/>
      <c r="AID129" s="32"/>
      <c r="AIE129" s="32"/>
      <c r="AIF129" s="32"/>
      <c r="AIG129" s="32"/>
      <c r="AIH129" s="32"/>
      <c r="AII129" s="32"/>
      <c r="AIJ129" s="32"/>
      <c r="AIK129" s="32"/>
      <c r="AIL129" s="32"/>
      <c r="AIM129" s="32"/>
      <c r="AIN129" s="32"/>
      <c r="AIO129" s="32"/>
      <c r="AIP129" s="32"/>
      <c r="AIQ129" s="32"/>
      <c r="AIR129" s="32"/>
      <c r="AIS129" s="32"/>
      <c r="AIT129" s="32"/>
      <c r="AIU129" s="32"/>
      <c r="AIV129" s="32"/>
      <c r="AIW129" s="32"/>
      <c r="AIX129" s="32"/>
      <c r="AIY129" s="32"/>
      <c r="AIZ129" s="32"/>
      <c r="AJA129" s="32"/>
      <c r="AJB129" s="32"/>
      <c r="AJC129" s="32"/>
      <c r="AJD129" s="32"/>
      <c r="AJE129" s="32"/>
      <c r="AJF129" s="32"/>
      <c r="AJG129" s="32"/>
      <c r="AJH129" s="32"/>
      <c r="AJI129" s="32"/>
      <c r="AJJ129" s="32"/>
      <c r="AJK129" s="32"/>
      <c r="AJL129" s="32"/>
      <c r="AJM129" s="32"/>
      <c r="AJN129" s="32"/>
      <c r="AJO129" s="32"/>
      <c r="AJP129" s="32"/>
      <c r="AJQ129" s="32"/>
      <c r="AJR129" s="32"/>
      <c r="AJS129" s="32"/>
      <c r="AJT129" s="32"/>
      <c r="AJU129" s="32"/>
      <c r="AJV129" s="32"/>
      <c r="AJW129" s="32"/>
      <c r="AJX129" s="32"/>
      <c r="AJY129" s="32"/>
      <c r="AJZ129" s="32"/>
      <c r="AKA129" s="32"/>
      <c r="AKB129" s="32"/>
      <c r="AKC129" s="32"/>
      <c r="AKD129" s="32"/>
      <c r="AKE129" s="32"/>
      <c r="AKF129" s="32"/>
      <c r="AKG129" s="32"/>
      <c r="AKH129" s="32"/>
      <c r="AKI129" s="32"/>
      <c r="AKJ129" s="32"/>
      <c r="AKK129" s="32"/>
      <c r="AKL129" s="32"/>
      <c r="AKM129" s="32"/>
      <c r="AKN129" s="32"/>
      <c r="AKO129" s="32"/>
      <c r="AKP129" s="32"/>
      <c r="AKQ129" s="32"/>
      <c r="AKR129" s="32"/>
      <c r="AKS129" s="32"/>
      <c r="AKT129" s="32"/>
      <c r="AKU129" s="32"/>
      <c r="AKV129" s="32"/>
      <c r="AKW129" s="32"/>
      <c r="AKX129" s="32"/>
      <c r="AKY129" s="32"/>
      <c r="AKZ129" s="32"/>
      <c r="ALA129" s="32"/>
      <c r="ALB129" s="32"/>
      <c r="ALC129" s="32"/>
      <c r="ALD129" s="32"/>
      <c r="ALE129" s="32"/>
      <c r="ALF129" s="32"/>
      <c r="ALG129" s="32"/>
      <c r="ALH129" s="32"/>
      <c r="ALI129" s="32"/>
      <c r="ALJ129" s="32"/>
      <c r="ALK129" s="32"/>
      <c r="ALL129" s="32"/>
      <c r="ALM129" s="32"/>
      <c r="ALN129" s="32"/>
    </row>
    <row r="130" spans="1:1002" s="12" customFormat="1" ht="14.5" x14ac:dyDescent="0.35">
      <c r="A130" s="193"/>
      <c r="B130" s="194"/>
      <c r="C130" s="194"/>
      <c r="D130" s="194"/>
      <c r="E130" s="195"/>
      <c r="F130" s="110"/>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c r="IR130" s="32"/>
      <c r="IS130" s="32"/>
      <c r="IT130" s="32"/>
      <c r="IU130" s="32"/>
      <c r="IV130" s="32"/>
      <c r="IW130" s="32"/>
      <c r="IX130" s="32"/>
      <c r="IY130" s="32"/>
      <c r="IZ130" s="32"/>
      <c r="JA130" s="32"/>
      <c r="JB130" s="32"/>
      <c r="JC130" s="32"/>
      <c r="JD130" s="32"/>
      <c r="JE130" s="32"/>
      <c r="JF130" s="32"/>
      <c r="JG130" s="32"/>
      <c r="JH130" s="32"/>
      <c r="JI130" s="32"/>
      <c r="JJ130" s="32"/>
      <c r="JK130" s="32"/>
      <c r="JL130" s="32"/>
      <c r="JM130" s="32"/>
      <c r="JN130" s="32"/>
      <c r="JO130" s="32"/>
      <c r="JP130" s="32"/>
      <c r="JQ130" s="32"/>
      <c r="JR130" s="32"/>
      <c r="JS130" s="32"/>
      <c r="JT130" s="32"/>
      <c r="JU130" s="32"/>
      <c r="JV130" s="32"/>
      <c r="JW130" s="32"/>
      <c r="JX130" s="32"/>
      <c r="JY130" s="32"/>
      <c r="JZ130" s="32"/>
      <c r="KA130" s="32"/>
      <c r="KB130" s="32"/>
      <c r="KC130" s="32"/>
      <c r="KD130" s="32"/>
      <c r="KE130" s="32"/>
      <c r="KF130" s="32"/>
      <c r="KG130" s="32"/>
      <c r="KH130" s="32"/>
      <c r="KI130" s="32"/>
      <c r="KJ130" s="32"/>
      <c r="KK130" s="32"/>
      <c r="KL130" s="32"/>
      <c r="KM130" s="32"/>
      <c r="KN130" s="32"/>
      <c r="KO130" s="32"/>
      <c r="KP130" s="32"/>
      <c r="KQ130" s="32"/>
      <c r="KR130" s="32"/>
      <c r="KS130" s="32"/>
      <c r="KT130" s="32"/>
      <c r="KU130" s="32"/>
      <c r="KV130" s="32"/>
      <c r="KW130" s="32"/>
      <c r="KX130" s="32"/>
      <c r="KY130" s="32"/>
      <c r="KZ130" s="32"/>
      <c r="LA130" s="32"/>
      <c r="LB130" s="32"/>
      <c r="LC130" s="32"/>
      <c r="LD130" s="32"/>
      <c r="LE130" s="32"/>
      <c r="LF130" s="32"/>
      <c r="LG130" s="32"/>
      <c r="LH130" s="32"/>
      <c r="LI130" s="32"/>
      <c r="LJ130" s="32"/>
      <c r="LK130" s="32"/>
      <c r="LL130" s="32"/>
      <c r="LM130" s="32"/>
      <c r="LN130" s="32"/>
      <c r="LO130" s="32"/>
      <c r="LP130" s="32"/>
      <c r="LQ130" s="32"/>
      <c r="LR130" s="32"/>
      <c r="LS130" s="32"/>
      <c r="LT130" s="32"/>
      <c r="LU130" s="32"/>
      <c r="LV130" s="32"/>
      <c r="LW130" s="32"/>
      <c r="LX130" s="32"/>
      <c r="LY130" s="32"/>
      <c r="LZ130" s="32"/>
      <c r="MA130" s="32"/>
      <c r="MB130" s="32"/>
      <c r="MC130" s="32"/>
      <c r="MD130" s="32"/>
      <c r="ME130" s="32"/>
      <c r="MF130" s="32"/>
      <c r="MG130" s="32"/>
      <c r="MH130" s="32"/>
      <c r="MI130" s="32"/>
      <c r="MJ130" s="32"/>
      <c r="MK130" s="32"/>
      <c r="ML130" s="32"/>
      <c r="MM130" s="32"/>
      <c r="MN130" s="32"/>
      <c r="MO130" s="32"/>
      <c r="MP130" s="32"/>
      <c r="MQ130" s="32"/>
      <c r="MR130" s="32"/>
      <c r="MS130" s="32"/>
      <c r="MT130" s="32"/>
      <c r="MU130" s="32"/>
      <c r="MV130" s="32"/>
      <c r="MW130" s="32"/>
      <c r="MX130" s="32"/>
      <c r="MY130" s="32"/>
      <c r="MZ130" s="32"/>
      <c r="NA130" s="32"/>
      <c r="NB130" s="32"/>
      <c r="NC130" s="32"/>
      <c r="ND130" s="32"/>
      <c r="NE130" s="32"/>
      <c r="NF130" s="32"/>
      <c r="NG130" s="32"/>
      <c r="NH130" s="32"/>
      <c r="NI130" s="32"/>
      <c r="NJ130" s="32"/>
      <c r="NK130" s="32"/>
      <c r="NL130" s="32"/>
      <c r="NM130" s="32"/>
      <c r="NN130" s="32"/>
      <c r="NO130" s="32"/>
      <c r="NP130" s="32"/>
      <c r="NQ130" s="32"/>
      <c r="NR130" s="32"/>
      <c r="NS130" s="32"/>
      <c r="NT130" s="32"/>
      <c r="NU130" s="32"/>
      <c r="NV130" s="32"/>
      <c r="NW130" s="32"/>
      <c r="NX130" s="32"/>
      <c r="NY130" s="32"/>
      <c r="NZ130" s="32"/>
      <c r="OA130" s="32"/>
      <c r="OB130" s="32"/>
      <c r="OC130" s="32"/>
      <c r="OD130" s="32"/>
      <c r="OE130" s="32"/>
      <c r="OF130" s="32"/>
      <c r="OG130" s="32"/>
      <c r="OH130" s="32"/>
      <c r="OI130" s="32"/>
      <c r="OJ130" s="32"/>
      <c r="OK130" s="32"/>
      <c r="OL130" s="32"/>
      <c r="OM130" s="32"/>
      <c r="ON130" s="32"/>
      <c r="OO130" s="32"/>
      <c r="OP130" s="32"/>
      <c r="OQ130" s="32"/>
      <c r="OR130" s="32"/>
      <c r="OS130" s="32"/>
      <c r="OT130" s="32"/>
      <c r="OU130" s="32"/>
      <c r="OV130" s="32"/>
      <c r="OW130" s="32"/>
      <c r="OX130" s="32"/>
      <c r="OY130" s="32"/>
      <c r="OZ130" s="32"/>
      <c r="PA130" s="32"/>
      <c r="PB130" s="32"/>
      <c r="PC130" s="32"/>
      <c r="PD130" s="32"/>
      <c r="PE130" s="32"/>
      <c r="PF130" s="32"/>
      <c r="PG130" s="32"/>
      <c r="PH130" s="32"/>
      <c r="PI130" s="32"/>
      <c r="PJ130" s="32"/>
      <c r="PK130" s="32"/>
      <c r="PL130" s="32"/>
      <c r="PM130" s="32"/>
      <c r="PN130" s="32"/>
      <c r="PO130" s="32"/>
      <c r="PP130" s="32"/>
      <c r="PQ130" s="32"/>
      <c r="PR130" s="32"/>
      <c r="PS130" s="32"/>
      <c r="PT130" s="32"/>
      <c r="PU130" s="32"/>
      <c r="PV130" s="32"/>
      <c r="PW130" s="32"/>
      <c r="PX130" s="32"/>
      <c r="PY130" s="32"/>
      <c r="PZ130" s="32"/>
      <c r="QA130" s="32"/>
      <c r="QB130" s="32"/>
      <c r="QC130" s="32"/>
      <c r="QD130" s="32"/>
      <c r="QE130" s="32"/>
      <c r="QF130" s="32"/>
      <c r="QG130" s="32"/>
      <c r="QH130" s="32"/>
      <c r="QI130" s="32"/>
      <c r="QJ130" s="32"/>
      <c r="QK130" s="32"/>
      <c r="QL130" s="32"/>
      <c r="QM130" s="32"/>
      <c r="QN130" s="32"/>
      <c r="QO130" s="32"/>
      <c r="QP130" s="32"/>
      <c r="QQ130" s="32"/>
      <c r="QR130" s="32"/>
      <c r="QS130" s="32"/>
      <c r="QT130" s="32"/>
      <c r="QU130" s="32"/>
      <c r="QV130" s="32"/>
      <c r="QW130" s="32"/>
      <c r="QX130" s="32"/>
      <c r="QY130" s="32"/>
      <c r="QZ130" s="32"/>
      <c r="RA130" s="32"/>
      <c r="RB130" s="32"/>
      <c r="RC130" s="32"/>
      <c r="RD130" s="32"/>
      <c r="RE130" s="32"/>
      <c r="RF130" s="32"/>
      <c r="RG130" s="32"/>
      <c r="RH130" s="32"/>
      <c r="RI130" s="32"/>
      <c r="RJ130" s="32"/>
      <c r="RK130" s="32"/>
      <c r="RL130" s="32"/>
      <c r="RM130" s="32"/>
      <c r="RN130" s="32"/>
      <c r="RO130" s="32"/>
      <c r="RP130" s="32"/>
      <c r="RQ130" s="32"/>
      <c r="RR130" s="32"/>
      <c r="RS130" s="32"/>
      <c r="RT130" s="32"/>
      <c r="RU130" s="32"/>
      <c r="RV130" s="32"/>
      <c r="RW130" s="32"/>
      <c r="RX130" s="32"/>
      <c r="RY130" s="32"/>
      <c r="RZ130" s="32"/>
      <c r="SA130" s="32"/>
      <c r="SB130" s="32"/>
      <c r="SC130" s="32"/>
      <c r="SD130" s="32"/>
      <c r="SE130" s="32"/>
      <c r="SF130" s="32"/>
      <c r="SG130" s="32"/>
      <c r="SH130" s="32"/>
      <c r="SI130" s="32"/>
      <c r="SJ130" s="32"/>
      <c r="SK130" s="32"/>
      <c r="SL130" s="32"/>
      <c r="SM130" s="32"/>
      <c r="SN130" s="32"/>
      <c r="SO130" s="32"/>
      <c r="SP130" s="32"/>
      <c r="SQ130" s="32"/>
      <c r="SR130" s="32"/>
      <c r="SS130" s="32"/>
      <c r="ST130" s="32"/>
      <c r="SU130" s="32"/>
      <c r="SV130" s="32"/>
      <c r="SW130" s="32"/>
      <c r="SX130" s="32"/>
      <c r="SY130" s="32"/>
      <c r="SZ130" s="32"/>
      <c r="TA130" s="32"/>
      <c r="TB130" s="32"/>
      <c r="TC130" s="32"/>
      <c r="TD130" s="32"/>
      <c r="TE130" s="32"/>
      <c r="TF130" s="32"/>
      <c r="TG130" s="32"/>
      <c r="TH130" s="32"/>
      <c r="TI130" s="32"/>
      <c r="TJ130" s="32"/>
      <c r="TK130" s="32"/>
      <c r="TL130" s="32"/>
      <c r="TM130" s="32"/>
      <c r="TN130" s="32"/>
      <c r="TO130" s="32"/>
      <c r="TP130" s="32"/>
      <c r="TQ130" s="32"/>
      <c r="TR130" s="32"/>
      <c r="TS130" s="32"/>
      <c r="TT130" s="32"/>
      <c r="TU130" s="32"/>
      <c r="TV130" s="32"/>
      <c r="TW130" s="32"/>
      <c r="TX130" s="32"/>
      <c r="TY130" s="32"/>
      <c r="TZ130" s="32"/>
      <c r="UA130" s="32"/>
      <c r="UB130" s="32"/>
      <c r="UC130" s="32"/>
      <c r="UD130" s="32"/>
      <c r="UE130" s="32"/>
      <c r="UF130" s="32"/>
      <c r="UG130" s="32"/>
      <c r="UH130" s="32"/>
      <c r="UI130" s="32"/>
      <c r="UJ130" s="32"/>
      <c r="UK130" s="32"/>
      <c r="UL130" s="32"/>
      <c r="UM130" s="32"/>
      <c r="UN130" s="32"/>
      <c r="UO130" s="32"/>
      <c r="UP130" s="32"/>
      <c r="UQ130" s="32"/>
      <c r="UR130" s="32"/>
      <c r="US130" s="32"/>
      <c r="UT130" s="32"/>
      <c r="UU130" s="32"/>
      <c r="UV130" s="32"/>
      <c r="UW130" s="32"/>
      <c r="UX130" s="32"/>
      <c r="UY130" s="32"/>
      <c r="UZ130" s="32"/>
      <c r="VA130" s="32"/>
      <c r="VB130" s="32"/>
      <c r="VC130" s="32"/>
      <c r="VD130" s="32"/>
      <c r="VE130" s="32"/>
      <c r="VF130" s="32"/>
      <c r="VG130" s="32"/>
      <c r="VH130" s="32"/>
      <c r="VI130" s="32"/>
      <c r="VJ130" s="32"/>
      <c r="VK130" s="32"/>
      <c r="VL130" s="32"/>
      <c r="VM130" s="32"/>
      <c r="VN130" s="32"/>
      <c r="VO130" s="32"/>
      <c r="VP130" s="32"/>
      <c r="VQ130" s="32"/>
      <c r="VR130" s="32"/>
      <c r="VS130" s="32"/>
      <c r="VT130" s="32"/>
      <c r="VU130" s="32"/>
      <c r="VV130" s="32"/>
      <c r="VW130" s="32"/>
      <c r="VX130" s="32"/>
      <c r="VY130" s="32"/>
      <c r="VZ130" s="32"/>
      <c r="WA130" s="32"/>
      <c r="WB130" s="32"/>
      <c r="WC130" s="32"/>
      <c r="WD130" s="32"/>
      <c r="WE130" s="32"/>
      <c r="WF130" s="32"/>
      <c r="WG130" s="32"/>
      <c r="WH130" s="32"/>
      <c r="WI130" s="32"/>
      <c r="WJ130" s="32"/>
      <c r="WK130" s="32"/>
      <c r="WL130" s="32"/>
      <c r="WM130" s="32"/>
      <c r="WN130" s="32"/>
      <c r="WO130" s="32"/>
      <c r="WP130" s="32"/>
      <c r="WQ130" s="32"/>
      <c r="WR130" s="32"/>
      <c r="WS130" s="32"/>
      <c r="WT130" s="32"/>
      <c r="WU130" s="32"/>
      <c r="WV130" s="32"/>
      <c r="WW130" s="32"/>
      <c r="WX130" s="32"/>
      <c r="WY130" s="32"/>
      <c r="WZ130" s="32"/>
      <c r="XA130" s="32"/>
      <c r="XB130" s="32"/>
      <c r="XC130" s="32"/>
      <c r="XD130" s="32"/>
      <c r="XE130" s="32"/>
      <c r="XF130" s="32"/>
      <c r="XG130" s="32"/>
      <c r="XH130" s="32"/>
      <c r="XI130" s="32"/>
      <c r="XJ130" s="32"/>
      <c r="XK130" s="32"/>
      <c r="XL130" s="32"/>
      <c r="XM130" s="32"/>
      <c r="XN130" s="32"/>
      <c r="XO130" s="32"/>
      <c r="XP130" s="32"/>
      <c r="XQ130" s="32"/>
      <c r="XR130" s="32"/>
      <c r="XS130" s="32"/>
      <c r="XT130" s="32"/>
      <c r="XU130" s="32"/>
      <c r="XV130" s="32"/>
      <c r="XW130" s="32"/>
      <c r="XX130" s="32"/>
      <c r="XY130" s="32"/>
      <c r="XZ130" s="32"/>
      <c r="YA130" s="32"/>
      <c r="YB130" s="32"/>
      <c r="YC130" s="32"/>
      <c r="YD130" s="32"/>
      <c r="YE130" s="32"/>
      <c r="YF130" s="32"/>
      <c r="YG130" s="32"/>
      <c r="YH130" s="32"/>
      <c r="YI130" s="32"/>
      <c r="YJ130" s="32"/>
      <c r="YK130" s="32"/>
      <c r="YL130" s="32"/>
      <c r="YM130" s="32"/>
      <c r="YN130" s="32"/>
      <c r="YO130" s="32"/>
      <c r="YP130" s="32"/>
      <c r="YQ130" s="32"/>
      <c r="YR130" s="32"/>
      <c r="YS130" s="32"/>
      <c r="YT130" s="32"/>
      <c r="YU130" s="32"/>
      <c r="YV130" s="32"/>
      <c r="YW130" s="32"/>
      <c r="YX130" s="32"/>
      <c r="YY130" s="32"/>
      <c r="YZ130" s="32"/>
      <c r="ZA130" s="32"/>
      <c r="ZB130" s="32"/>
      <c r="ZC130" s="32"/>
      <c r="ZD130" s="32"/>
      <c r="ZE130" s="32"/>
      <c r="ZF130" s="32"/>
      <c r="ZG130" s="32"/>
      <c r="ZH130" s="32"/>
      <c r="ZI130" s="32"/>
      <c r="ZJ130" s="32"/>
      <c r="ZK130" s="32"/>
      <c r="ZL130" s="32"/>
      <c r="ZM130" s="32"/>
      <c r="ZN130" s="32"/>
      <c r="ZO130" s="32"/>
      <c r="ZP130" s="32"/>
      <c r="ZQ130" s="32"/>
      <c r="ZR130" s="32"/>
      <c r="ZS130" s="32"/>
      <c r="ZT130" s="32"/>
      <c r="ZU130" s="32"/>
      <c r="ZV130" s="32"/>
      <c r="ZW130" s="32"/>
      <c r="ZX130" s="32"/>
      <c r="ZY130" s="32"/>
      <c r="ZZ130" s="32"/>
      <c r="AAA130" s="32"/>
      <c r="AAB130" s="32"/>
      <c r="AAC130" s="32"/>
      <c r="AAD130" s="32"/>
      <c r="AAE130" s="32"/>
      <c r="AAF130" s="32"/>
      <c r="AAG130" s="32"/>
      <c r="AAH130" s="32"/>
      <c r="AAI130" s="32"/>
      <c r="AAJ130" s="32"/>
      <c r="AAK130" s="32"/>
      <c r="AAL130" s="32"/>
      <c r="AAM130" s="32"/>
      <c r="AAN130" s="32"/>
      <c r="AAO130" s="32"/>
      <c r="AAP130" s="32"/>
      <c r="AAQ130" s="32"/>
      <c r="AAR130" s="32"/>
      <c r="AAS130" s="32"/>
      <c r="AAT130" s="32"/>
      <c r="AAU130" s="32"/>
      <c r="AAV130" s="32"/>
      <c r="AAW130" s="32"/>
      <c r="AAX130" s="32"/>
      <c r="AAY130" s="32"/>
      <c r="AAZ130" s="32"/>
      <c r="ABA130" s="32"/>
      <c r="ABB130" s="32"/>
      <c r="ABC130" s="32"/>
      <c r="ABD130" s="32"/>
      <c r="ABE130" s="32"/>
      <c r="ABF130" s="32"/>
      <c r="ABG130" s="32"/>
      <c r="ABH130" s="32"/>
      <c r="ABI130" s="32"/>
      <c r="ABJ130" s="32"/>
      <c r="ABK130" s="32"/>
      <c r="ABL130" s="32"/>
      <c r="ABM130" s="32"/>
      <c r="ABN130" s="32"/>
      <c r="ABO130" s="32"/>
      <c r="ABP130" s="32"/>
      <c r="ABQ130" s="32"/>
      <c r="ABR130" s="32"/>
      <c r="ABS130" s="32"/>
      <c r="ABT130" s="32"/>
      <c r="ABU130" s="32"/>
      <c r="ABV130" s="32"/>
      <c r="ABW130" s="32"/>
      <c r="ABX130" s="32"/>
      <c r="ABY130" s="32"/>
      <c r="ABZ130" s="32"/>
      <c r="ACA130" s="32"/>
      <c r="ACB130" s="32"/>
      <c r="ACC130" s="32"/>
      <c r="ACD130" s="32"/>
      <c r="ACE130" s="32"/>
      <c r="ACF130" s="32"/>
      <c r="ACG130" s="32"/>
      <c r="ACH130" s="32"/>
      <c r="ACI130" s="32"/>
      <c r="ACJ130" s="32"/>
      <c r="ACK130" s="32"/>
      <c r="ACL130" s="32"/>
      <c r="ACM130" s="32"/>
      <c r="ACN130" s="32"/>
      <c r="ACO130" s="32"/>
      <c r="ACP130" s="32"/>
      <c r="ACQ130" s="32"/>
      <c r="ACR130" s="32"/>
      <c r="ACS130" s="32"/>
      <c r="ACT130" s="32"/>
      <c r="ACU130" s="32"/>
      <c r="ACV130" s="32"/>
      <c r="ACW130" s="32"/>
      <c r="ACX130" s="32"/>
      <c r="ACY130" s="32"/>
      <c r="ACZ130" s="32"/>
      <c r="ADA130" s="32"/>
      <c r="ADB130" s="32"/>
      <c r="ADC130" s="32"/>
      <c r="ADD130" s="32"/>
      <c r="ADE130" s="32"/>
      <c r="ADF130" s="32"/>
      <c r="ADG130" s="32"/>
      <c r="ADH130" s="32"/>
      <c r="ADI130" s="32"/>
      <c r="ADJ130" s="32"/>
      <c r="ADK130" s="32"/>
      <c r="ADL130" s="32"/>
      <c r="ADM130" s="32"/>
      <c r="ADN130" s="32"/>
      <c r="ADO130" s="32"/>
      <c r="ADP130" s="32"/>
      <c r="ADQ130" s="32"/>
      <c r="ADR130" s="32"/>
      <c r="ADS130" s="32"/>
      <c r="ADT130" s="32"/>
      <c r="ADU130" s="32"/>
      <c r="ADV130" s="32"/>
      <c r="ADW130" s="32"/>
      <c r="ADX130" s="32"/>
      <c r="ADY130" s="32"/>
      <c r="ADZ130" s="32"/>
      <c r="AEA130" s="32"/>
      <c r="AEB130" s="32"/>
      <c r="AEC130" s="32"/>
      <c r="AED130" s="32"/>
      <c r="AEE130" s="32"/>
      <c r="AEF130" s="32"/>
      <c r="AEG130" s="32"/>
      <c r="AEH130" s="32"/>
      <c r="AEI130" s="32"/>
      <c r="AEJ130" s="32"/>
      <c r="AEK130" s="32"/>
      <c r="AEL130" s="32"/>
      <c r="AEM130" s="32"/>
      <c r="AEN130" s="32"/>
      <c r="AEO130" s="32"/>
      <c r="AEP130" s="32"/>
      <c r="AEQ130" s="32"/>
      <c r="AER130" s="32"/>
      <c r="AES130" s="32"/>
      <c r="AET130" s="32"/>
      <c r="AEU130" s="32"/>
      <c r="AEV130" s="32"/>
      <c r="AEW130" s="32"/>
      <c r="AEX130" s="32"/>
      <c r="AEY130" s="32"/>
      <c r="AEZ130" s="32"/>
      <c r="AFA130" s="32"/>
      <c r="AFB130" s="32"/>
      <c r="AFC130" s="32"/>
      <c r="AFD130" s="32"/>
      <c r="AFE130" s="32"/>
      <c r="AFF130" s="32"/>
      <c r="AFG130" s="32"/>
      <c r="AFH130" s="32"/>
      <c r="AFI130" s="32"/>
      <c r="AFJ130" s="32"/>
      <c r="AFK130" s="32"/>
      <c r="AFL130" s="32"/>
      <c r="AFM130" s="32"/>
      <c r="AFN130" s="32"/>
      <c r="AFO130" s="32"/>
      <c r="AFP130" s="32"/>
      <c r="AFQ130" s="32"/>
      <c r="AFR130" s="32"/>
      <c r="AFS130" s="32"/>
      <c r="AFT130" s="32"/>
      <c r="AFU130" s="32"/>
      <c r="AFV130" s="32"/>
      <c r="AFW130" s="32"/>
      <c r="AFX130" s="32"/>
      <c r="AFY130" s="32"/>
      <c r="AFZ130" s="32"/>
      <c r="AGA130" s="32"/>
      <c r="AGB130" s="32"/>
      <c r="AGC130" s="32"/>
      <c r="AGD130" s="32"/>
      <c r="AGE130" s="32"/>
      <c r="AGF130" s="32"/>
      <c r="AGG130" s="32"/>
      <c r="AGH130" s="32"/>
      <c r="AGI130" s="32"/>
      <c r="AGJ130" s="32"/>
      <c r="AGK130" s="32"/>
      <c r="AGL130" s="32"/>
      <c r="AGM130" s="32"/>
      <c r="AGN130" s="32"/>
      <c r="AGO130" s="32"/>
      <c r="AGP130" s="32"/>
      <c r="AGQ130" s="32"/>
      <c r="AGR130" s="32"/>
      <c r="AGS130" s="32"/>
      <c r="AGT130" s="32"/>
      <c r="AGU130" s="32"/>
      <c r="AGV130" s="32"/>
      <c r="AGW130" s="32"/>
      <c r="AGX130" s="32"/>
      <c r="AGY130" s="32"/>
      <c r="AGZ130" s="32"/>
      <c r="AHA130" s="32"/>
      <c r="AHB130" s="32"/>
      <c r="AHC130" s="32"/>
      <c r="AHD130" s="32"/>
      <c r="AHE130" s="32"/>
      <c r="AHF130" s="32"/>
      <c r="AHG130" s="32"/>
      <c r="AHH130" s="32"/>
      <c r="AHI130" s="32"/>
      <c r="AHJ130" s="32"/>
      <c r="AHK130" s="32"/>
      <c r="AHL130" s="32"/>
      <c r="AHM130" s="32"/>
      <c r="AHN130" s="32"/>
      <c r="AHO130" s="32"/>
      <c r="AHP130" s="32"/>
      <c r="AHQ130" s="32"/>
      <c r="AHR130" s="32"/>
      <c r="AHS130" s="32"/>
      <c r="AHT130" s="32"/>
      <c r="AHU130" s="32"/>
      <c r="AHV130" s="32"/>
      <c r="AHW130" s="32"/>
      <c r="AHX130" s="32"/>
      <c r="AHY130" s="32"/>
      <c r="AHZ130" s="32"/>
      <c r="AIA130" s="32"/>
      <c r="AIB130" s="32"/>
      <c r="AIC130" s="32"/>
      <c r="AID130" s="32"/>
      <c r="AIE130" s="32"/>
      <c r="AIF130" s="32"/>
      <c r="AIG130" s="32"/>
      <c r="AIH130" s="32"/>
      <c r="AII130" s="32"/>
      <c r="AIJ130" s="32"/>
      <c r="AIK130" s="32"/>
      <c r="AIL130" s="32"/>
      <c r="AIM130" s="32"/>
      <c r="AIN130" s="32"/>
      <c r="AIO130" s="32"/>
      <c r="AIP130" s="32"/>
      <c r="AIQ130" s="32"/>
      <c r="AIR130" s="32"/>
      <c r="AIS130" s="32"/>
      <c r="AIT130" s="32"/>
      <c r="AIU130" s="32"/>
      <c r="AIV130" s="32"/>
      <c r="AIW130" s="32"/>
      <c r="AIX130" s="32"/>
      <c r="AIY130" s="32"/>
      <c r="AIZ130" s="32"/>
      <c r="AJA130" s="32"/>
      <c r="AJB130" s="32"/>
      <c r="AJC130" s="32"/>
      <c r="AJD130" s="32"/>
      <c r="AJE130" s="32"/>
      <c r="AJF130" s="32"/>
      <c r="AJG130" s="32"/>
      <c r="AJH130" s="32"/>
      <c r="AJI130" s="32"/>
      <c r="AJJ130" s="32"/>
      <c r="AJK130" s="32"/>
      <c r="AJL130" s="32"/>
      <c r="AJM130" s="32"/>
      <c r="AJN130" s="32"/>
      <c r="AJO130" s="32"/>
      <c r="AJP130" s="32"/>
      <c r="AJQ130" s="32"/>
      <c r="AJR130" s="32"/>
      <c r="AJS130" s="32"/>
      <c r="AJT130" s="32"/>
      <c r="AJU130" s="32"/>
      <c r="AJV130" s="32"/>
      <c r="AJW130" s="32"/>
      <c r="AJX130" s="32"/>
      <c r="AJY130" s="32"/>
      <c r="AJZ130" s="32"/>
      <c r="AKA130" s="32"/>
      <c r="AKB130" s="32"/>
      <c r="AKC130" s="32"/>
      <c r="AKD130" s="32"/>
      <c r="AKE130" s="32"/>
      <c r="AKF130" s="32"/>
      <c r="AKG130" s="32"/>
      <c r="AKH130" s="32"/>
      <c r="AKI130" s="32"/>
      <c r="AKJ130" s="32"/>
      <c r="AKK130" s="32"/>
      <c r="AKL130" s="32"/>
      <c r="AKM130" s="32"/>
      <c r="AKN130" s="32"/>
      <c r="AKO130" s="32"/>
      <c r="AKP130" s="32"/>
      <c r="AKQ130" s="32"/>
      <c r="AKR130" s="32"/>
      <c r="AKS130" s="32"/>
      <c r="AKT130" s="32"/>
      <c r="AKU130" s="32"/>
      <c r="AKV130" s="32"/>
      <c r="AKW130" s="32"/>
      <c r="AKX130" s="32"/>
      <c r="AKY130" s="32"/>
      <c r="AKZ130" s="32"/>
      <c r="ALA130" s="32"/>
      <c r="ALB130" s="32"/>
      <c r="ALC130" s="32"/>
      <c r="ALD130" s="32"/>
      <c r="ALE130" s="32"/>
      <c r="ALF130" s="32"/>
      <c r="ALG130" s="32"/>
      <c r="ALH130" s="32"/>
      <c r="ALI130" s="32"/>
      <c r="ALJ130" s="32"/>
      <c r="ALK130" s="32"/>
      <c r="ALL130" s="32"/>
      <c r="ALM130" s="32"/>
      <c r="ALN130" s="32"/>
    </row>
    <row r="131" spans="1:1002" s="12" customFormat="1" ht="14.5" x14ac:dyDescent="0.35">
      <c r="A131" s="193"/>
      <c r="B131" s="194"/>
      <c r="C131" s="194"/>
      <c r="D131" s="194"/>
      <c r="E131" s="195"/>
      <c r="F131" s="110"/>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c r="IU131" s="32"/>
      <c r="IV131" s="32"/>
      <c r="IW131" s="32"/>
      <c r="IX131" s="32"/>
      <c r="IY131" s="32"/>
      <c r="IZ131" s="32"/>
      <c r="JA131" s="32"/>
      <c r="JB131" s="32"/>
      <c r="JC131" s="32"/>
      <c r="JD131" s="32"/>
      <c r="JE131" s="32"/>
      <c r="JF131" s="32"/>
      <c r="JG131" s="32"/>
      <c r="JH131" s="32"/>
      <c r="JI131" s="32"/>
      <c r="JJ131" s="32"/>
      <c r="JK131" s="32"/>
      <c r="JL131" s="32"/>
      <c r="JM131" s="32"/>
      <c r="JN131" s="32"/>
      <c r="JO131" s="32"/>
      <c r="JP131" s="32"/>
      <c r="JQ131" s="32"/>
      <c r="JR131" s="32"/>
      <c r="JS131" s="32"/>
      <c r="JT131" s="32"/>
      <c r="JU131" s="32"/>
      <c r="JV131" s="32"/>
      <c r="JW131" s="32"/>
      <c r="JX131" s="32"/>
      <c r="JY131" s="32"/>
      <c r="JZ131" s="32"/>
      <c r="KA131" s="32"/>
      <c r="KB131" s="32"/>
      <c r="KC131" s="32"/>
      <c r="KD131" s="32"/>
      <c r="KE131" s="32"/>
      <c r="KF131" s="32"/>
      <c r="KG131" s="32"/>
      <c r="KH131" s="32"/>
      <c r="KI131" s="32"/>
      <c r="KJ131" s="32"/>
      <c r="KK131" s="32"/>
      <c r="KL131" s="32"/>
      <c r="KM131" s="32"/>
      <c r="KN131" s="32"/>
      <c r="KO131" s="32"/>
      <c r="KP131" s="32"/>
      <c r="KQ131" s="32"/>
      <c r="KR131" s="32"/>
      <c r="KS131" s="32"/>
      <c r="KT131" s="32"/>
      <c r="KU131" s="32"/>
      <c r="KV131" s="32"/>
      <c r="KW131" s="32"/>
      <c r="KX131" s="32"/>
      <c r="KY131" s="32"/>
      <c r="KZ131" s="32"/>
      <c r="LA131" s="32"/>
      <c r="LB131" s="32"/>
      <c r="LC131" s="32"/>
      <c r="LD131" s="32"/>
      <c r="LE131" s="32"/>
      <c r="LF131" s="32"/>
      <c r="LG131" s="32"/>
      <c r="LH131" s="32"/>
      <c r="LI131" s="32"/>
      <c r="LJ131" s="32"/>
      <c r="LK131" s="32"/>
      <c r="LL131" s="32"/>
      <c r="LM131" s="32"/>
      <c r="LN131" s="32"/>
      <c r="LO131" s="32"/>
      <c r="LP131" s="32"/>
      <c r="LQ131" s="32"/>
      <c r="LR131" s="32"/>
      <c r="LS131" s="32"/>
      <c r="LT131" s="32"/>
      <c r="LU131" s="32"/>
      <c r="LV131" s="32"/>
      <c r="LW131" s="32"/>
      <c r="LX131" s="32"/>
      <c r="LY131" s="32"/>
      <c r="LZ131" s="32"/>
      <c r="MA131" s="32"/>
      <c r="MB131" s="32"/>
      <c r="MC131" s="32"/>
      <c r="MD131" s="32"/>
      <c r="ME131" s="32"/>
      <c r="MF131" s="32"/>
      <c r="MG131" s="32"/>
      <c r="MH131" s="32"/>
      <c r="MI131" s="32"/>
      <c r="MJ131" s="32"/>
      <c r="MK131" s="32"/>
      <c r="ML131" s="32"/>
      <c r="MM131" s="32"/>
      <c r="MN131" s="32"/>
      <c r="MO131" s="32"/>
      <c r="MP131" s="32"/>
      <c r="MQ131" s="32"/>
      <c r="MR131" s="32"/>
      <c r="MS131" s="32"/>
      <c r="MT131" s="32"/>
      <c r="MU131" s="32"/>
      <c r="MV131" s="32"/>
      <c r="MW131" s="32"/>
      <c r="MX131" s="32"/>
      <c r="MY131" s="32"/>
      <c r="MZ131" s="32"/>
      <c r="NA131" s="32"/>
      <c r="NB131" s="32"/>
      <c r="NC131" s="32"/>
      <c r="ND131" s="32"/>
      <c r="NE131" s="32"/>
      <c r="NF131" s="32"/>
      <c r="NG131" s="32"/>
      <c r="NH131" s="32"/>
      <c r="NI131" s="32"/>
      <c r="NJ131" s="32"/>
      <c r="NK131" s="32"/>
      <c r="NL131" s="32"/>
      <c r="NM131" s="32"/>
      <c r="NN131" s="32"/>
      <c r="NO131" s="32"/>
      <c r="NP131" s="32"/>
      <c r="NQ131" s="32"/>
      <c r="NR131" s="32"/>
      <c r="NS131" s="32"/>
      <c r="NT131" s="32"/>
      <c r="NU131" s="32"/>
      <c r="NV131" s="32"/>
      <c r="NW131" s="32"/>
      <c r="NX131" s="32"/>
      <c r="NY131" s="32"/>
      <c r="NZ131" s="32"/>
      <c r="OA131" s="32"/>
      <c r="OB131" s="32"/>
      <c r="OC131" s="32"/>
      <c r="OD131" s="32"/>
      <c r="OE131" s="32"/>
      <c r="OF131" s="32"/>
      <c r="OG131" s="32"/>
      <c r="OH131" s="32"/>
      <c r="OI131" s="32"/>
      <c r="OJ131" s="32"/>
      <c r="OK131" s="32"/>
      <c r="OL131" s="32"/>
      <c r="OM131" s="32"/>
      <c r="ON131" s="32"/>
      <c r="OO131" s="32"/>
      <c r="OP131" s="32"/>
      <c r="OQ131" s="32"/>
      <c r="OR131" s="32"/>
      <c r="OS131" s="32"/>
      <c r="OT131" s="32"/>
      <c r="OU131" s="32"/>
      <c r="OV131" s="32"/>
      <c r="OW131" s="32"/>
      <c r="OX131" s="32"/>
      <c r="OY131" s="32"/>
      <c r="OZ131" s="32"/>
      <c r="PA131" s="32"/>
      <c r="PB131" s="32"/>
      <c r="PC131" s="32"/>
      <c r="PD131" s="32"/>
      <c r="PE131" s="32"/>
      <c r="PF131" s="32"/>
      <c r="PG131" s="32"/>
      <c r="PH131" s="32"/>
      <c r="PI131" s="32"/>
      <c r="PJ131" s="32"/>
      <c r="PK131" s="32"/>
      <c r="PL131" s="32"/>
      <c r="PM131" s="32"/>
      <c r="PN131" s="32"/>
      <c r="PO131" s="32"/>
      <c r="PP131" s="32"/>
      <c r="PQ131" s="32"/>
      <c r="PR131" s="32"/>
      <c r="PS131" s="32"/>
      <c r="PT131" s="32"/>
      <c r="PU131" s="32"/>
      <c r="PV131" s="32"/>
      <c r="PW131" s="32"/>
      <c r="PX131" s="32"/>
      <c r="PY131" s="32"/>
      <c r="PZ131" s="32"/>
      <c r="QA131" s="32"/>
      <c r="QB131" s="32"/>
      <c r="QC131" s="32"/>
      <c r="QD131" s="32"/>
      <c r="QE131" s="32"/>
      <c r="QF131" s="32"/>
      <c r="QG131" s="32"/>
      <c r="QH131" s="32"/>
      <c r="QI131" s="32"/>
      <c r="QJ131" s="32"/>
      <c r="QK131" s="32"/>
      <c r="QL131" s="32"/>
      <c r="QM131" s="32"/>
      <c r="QN131" s="32"/>
      <c r="QO131" s="32"/>
      <c r="QP131" s="32"/>
      <c r="QQ131" s="32"/>
      <c r="QR131" s="32"/>
      <c r="QS131" s="32"/>
      <c r="QT131" s="32"/>
      <c r="QU131" s="32"/>
      <c r="QV131" s="32"/>
      <c r="QW131" s="32"/>
      <c r="QX131" s="32"/>
      <c r="QY131" s="32"/>
      <c r="QZ131" s="32"/>
      <c r="RA131" s="32"/>
      <c r="RB131" s="32"/>
      <c r="RC131" s="32"/>
      <c r="RD131" s="32"/>
      <c r="RE131" s="32"/>
      <c r="RF131" s="32"/>
      <c r="RG131" s="32"/>
      <c r="RH131" s="32"/>
      <c r="RI131" s="32"/>
      <c r="RJ131" s="32"/>
      <c r="RK131" s="32"/>
      <c r="RL131" s="32"/>
      <c r="RM131" s="32"/>
      <c r="RN131" s="32"/>
      <c r="RO131" s="32"/>
      <c r="RP131" s="32"/>
      <c r="RQ131" s="32"/>
      <c r="RR131" s="32"/>
      <c r="RS131" s="32"/>
      <c r="RT131" s="32"/>
      <c r="RU131" s="32"/>
      <c r="RV131" s="32"/>
      <c r="RW131" s="32"/>
      <c r="RX131" s="32"/>
      <c r="RY131" s="32"/>
      <c r="RZ131" s="32"/>
      <c r="SA131" s="32"/>
      <c r="SB131" s="32"/>
      <c r="SC131" s="32"/>
      <c r="SD131" s="32"/>
      <c r="SE131" s="32"/>
      <c r="SF131" s="32"/>
      <c r="SG131" s="32"/>
      <c r="SH131" s="32"/>
      <c r="SI131" s="32"/>
      <c r="SJ131" s="32"/>
      <c r="SK131" s="32"/>
      <c r="SL131" s="32"/>
      <c r="SM131" s="32"/>
      <c r="SN131" s="32"/>
      <c r="SO131" s="32"/>
      <c r="SP131" s="32"/>
      <c r="SQ131" s="32"/>
      <c r="SR131" s="32"/>
      <c r="SS131" s="32"/>
      <c r="ST131" s="32"/>
      <c r="SU131" s="32"/>
      <c r="SV131" s="32"/>
      <c r="SW131" s="32"/>
      <c r="SX131" s="32"/>
      <c r="SY131" s="32"/>
      <c r="SZ131" s="32"/>
      <c r="TA131" s="32"/>
      <c r="TB131" s="32"/>
      <c r="TC131" s="32"/>
      <c r="TD131" s="32"/>
      <c r="TE131" s="32"/>
      <c r="TF131" s="32"/>
      <c r="TG131" s="32"/>
      <c r="TH131" s="32"/>
      <c r="TI131" s="32"/>
      <c r="TJ131" s="32"/>
      <c r="TK131" s="32"/>
      <c r="TL131" s="32"/>
      <c r="TM131" s="32"/>
      <c r="TN131" s="32"/>
      <c r="TO131" s="32"/>
      <c r="TP131" s="32"/>
      <c r="TQ131" s="32"/>
      <c r="TR131" s="32"/>
      <c r="TS131" s="32"/>
      <c r="TT131" s="32"/>
      <c r="TU131" s="32"/>
      <c r="TV131" s="32"/>
      <c r="TW131" s="32"/>
      <c r="TX131" s="32"/>
      <c r="TY131" s="32"/>
      <c r="TZ131" s="32"/>
      <c r="UA131" s="32"/>
      <c r="UB131" s="32"/>
      <c r="UC131" s="32"/>
      <c r="UD131" s="32"/>
      <c r="UE131" s="32"/>
      <c r="UF131" s="32"/>
      <c r="UG131" s="32"/>
      <c r="UH131" s="32"/>
      <c r="UI131" s="32"/>
      <c r="UJ131" s="32"/>
      <c r="UK131" s="32"/>
      <c r="UL131" s="32"/>
      <c r="UM131" s="32"/>
      <c r="UN131" s="32"/>
      <c r="UO131" s="32"/>
      <c r="UP131" s="32"/>
      <c r="UQ131" s="32"/>
      <c r="UR131" s="32"/>
      <c r="US131" s="32"/>
      <c r="UT131" s="32"/>
      <c r="UU131" s="32"/>
      <c r="UV131" s="32"/>
      <c r="UW131" s="32"/>
      <c r="UX131" s="32"/>
      <c r="UY131" s="32"/>
      <c r="UZ131" s="32"/>
      <c r="VA131" s="32"/>
      <c r="VB131" s="32"/>
      <c r="VC131" s="32"/>
      <c r="VD131" s="32"/>
      <c r="VE131" s="32"/>
      <c r="VF131" s="32"/>
      <c r="VG131" s="32"/>
      <c r="VH131" s="32"/>
      <c r="VI131" s="32"/>
      <c r="VJ131" s="32"/>
      <c r="VK131" s="32"/>
      <c r="VL131" s="32"/>
      <c r="VM131" s="32"/>
      <c r="VN131" s="32"/>
      <c r="VO131" s="32"/>
      <c r="VP131" s="32"/>
      <c r="VQ131" s="32"/>
      <c r="VR131" s="32"/>
      <c r="VS131" s="32"/>
      <c r="VT131" s="32"/>
      <c r="VU131" s="32"/>
      <c r="VV131" s="32"/>
      <c r="VW131" s="32"/>
      <c r="VX131" s="32"/>
      <c r="VY131" s="32"/>
      <c r="VZ131" s="32"/>
      <c r="WA131" s="32"/>
      <c r="WB131" s="32"/>
      <c r="WC131" s="32"/>
      <c r="WD131" s="32"/>
      <c r="WE131" s="32"/>
      <c r="WF131" s="32"/>
      <c r="WG131" s="32"/>
      <c r="WH131" s="32"/>
      <c r="WI131" s="32"/>
      <c r="WJ131" s="32"/>
      <c r="WK131" s="32"/>
      <c r="WL131" s="32"/>
      <c r="WM131" s="32"/>
      <c r="WN131" s="32"/>
      <c r="WO131" s="32"/>
      <c r="WP131" s="32"/>
      <c r="WQ131" s="32"/>
      <c r="WR131" s="32"/>
      <c r="WS131" s="32"/>
      <c r="WT131" s="32"/>
      <c r="WU131" s="32"/>
      <c r="WV131" s="32"/>
      <c r="WW131" s="32"/>
      <c r="WX131" s="32"/>
      <c r="WY131" s="32"/>
      <c r="WZ131" s="32"/>
      <c r="XA131" s="32"/>
      <c r="XB131" s="32"/>
      <c r="XC131" s="32"/>
      <c r="XD131" s="32"/>
      <c r="XE131" s="32"/>
      <c r="XF131" s="32"/>
      <c r="XG131" s="32"/>
      <c r="XH131" s="32"/>
      <c r="XI131" s="32"/>
      <c r="XJ131" s="32"/>
      <c r="XK131" s="32"/>
      <c r="XL131" s="32"/>
      <c r="XM131" s="32"/>
      <c r="XN131" s="32"/>
      <c r="XO131" s="32"/>
      <c r="XP131" s="32"/>
      <c r="XQ131" s="32"/>
      <c r="XR131" s="32"/>
      <c r="XS131" s="32"/>
      <c r="XT131" s="32"/>
      <c r="XU131" s="32"/>
      <c r="XV131" s="32"/>
      <c r="XW131" s="32"/>
      <c r="XX131" s="32"/>
      <c r="XY131" s="32"/>
      <c r="XZ131" s="32"/>
      <c r="YA131" s="32"/>
      <c r="YB131" s="32"/>
      <c r="YC131" s="32"/>
      <c r="YD131" s="32"/>
      <c r="YE131" s="32"/>
      <c r="YF131" s="32"/>
      <c r="YG131" s="32"/>
      <c r="YH131" s="32"/>
      <c r="YI131" s="32"/>
      <c r="YJ131" s="32"/>
      <c r="YK131" s="32"/>
      <c r="YL131" s="32"/>
      <c r="YM131" s="32"/>
      <c r="YN131" s="32"/>
      <c r="YO131" s="32"/>
      <c r="YP131" s="32"/>
      <c r="YQ131" s="32"/>
      <c r="YR131" s="32"/>
      <c r="YS131" s="32"/>
      <c r="YT131" s="32"/>
      <c r="YU131" s="32"/>
      <c r="YV131" s="32"/>
      <c r="YW131" s="32"/>
      <c r="YX131" s="32"/>
      <c r="YY131" s="32"/>
      <c r="YZ131" s="32"/>
      <c r="ZA131" s="32"/>
      <c r="ZB131" s="32"/>
      <c r="ZC131" s="32"/>
      <c r="ZD131" s="32"/>
      <c r="ZE131" s="32"/>
      <c r="ZF131" s="32"/>
      <c r="ZG131" s="32"/>
      <c r="ZH131" s="32"/>
      <c r="ZI131" s="32"/>
      <c r="ZJ131" s="32"/>
      <c r="ZK131" s="32"/>
      <c r="ZL131" s="32"/>
      <c r="ZM131" s="32"/>
      <c r="ZN131" s="32"/>
      <c r="ZO131" s="32"/>
      <c r="ZP131" s="32"/>
      <c r="ZQ131" s="32"/>
      <c r="ZR131" s="32"/>
      <c r="ZS131" s="32"/>
      <c r="ZT131" s="32"/>
      <c r="ZU131" s="32"/>
      <c r="ZV131" s="32"/>
      <c r="ZW131" s="32"/>
      <c r="ZX131" s="32"/>
      <c r="ZY131" s="32"/>
      <c r="ZZ131" s="32"/>
      <c r="AAA131" s="32"/>
      <c r="AAB131" s="32"/>
      <c r="AAC131" s="32"/>
      <c r="AAD131" s="32"/>
      <c r="AAE131" s="32"/>
      <c r="AAF131" s="32"/>
      <c r="AAG131" s="32"/>
      <c r="AAH131" s="32"/>
      <c r="AAI131" s="32"/>
      <c r="AAJ131" s="32"/>
      <c r="AAK131" s="32"/>
      <c r="AAL131" s="32"/>
      <c r="AAM131" s="32"/>
      <c r="AAN131" s="32"/>
      <c r="AAO131" s="32"/>
      <c r="AAP131" s="32"/>
      <c r="AAQ131" s="32"/>
      <c r="AAR131" s="32"/>
      <c r="AAS131" s="32"/>
      <c r="AAT131" s="32"/>
      <c r="AAU131" s="32"/>
      <c r="AAV131" s="32"/>
      <c r="AAW131" s="32"/>
      <c r="AAX131" s="32"/>
      <c r="AAY131" s="32"/>
      <c r="AAZ131" s="32"/>
      <c r="ABA131" s="32"/>
      <c r="ABB131" s="32"/>
      <c r="ABC131" s="32"/>
      <c r="ABD131" s="32"/>
      <c r="ABE131" s="32"/>
      <c r="ABF131" s="32"/>
      <c r="ABG131" s="32"/>
      <c r="ABH131" s="32"/>
      <c r="ABI131" s="32"/>
      <c r="ABJ131" s="32"/>
      <c r="ABK131" s="32"/>
      <c r="ABL131" s="32"/>
      <c r="ABM131" s="32"/>
      <c r="ABN131" s="32"/>
      <c r="ABO131" s="32"/>
      <c r="ABP131" s="32"/>
      <c r="ABQ131" s="32"/>
      <c r="ABR131" s="32"/>
      <c r="ABS131" s="32"/>
      <c r="ABT131" s="32"/>
      <c r="ABU131" s="32"/>
      <c r="ABV131" s="32"/>
      <c r="ABW131" s="32"/>
      <c r="ABX131" s="32"/>
      <c r="ABY131" s="32"/>
      <c r="ABZ131" s="32"/>
      <c r="ACA131" s="32"/>
      <c r="ACB131" s="32"/>
      <c r="ACC131" s="32"/>
      <c r="ACD131" s="32"/>
      <c r="ACE131" s="32"/>
      <c r="ACF131" s="32"/>
      <c r="ACG131" s="32"/>
      <c r="ACH131" s="32"/>
      <c r="ACI131" s="32"/>
      <c r="ACJ131" s="32"/>
      <c r="ACK131" s="32"/>
      <c r="ACL131" s="32"/>
      <c r="ACM131" s="32"/>
      <c r="ACN131" s="32"/>
      <c r="ACO131" s="32"/>
      <c r="ACP131" s="32"/>
      <c r="ACQ131" s="32"/>
      <c r="ACR131" s="32"/>
      <c r="ACS131" s="32"/>
      <c r="ACT131" s="32"/>
      <c r="ACU131" s="32"/>
      <c r="ACV131" s="32"/>
      <c r="ACW131" s="32"/>
      <c r="ACX131" s="32"/>
      <c r="ACY131" s="32"/>
      <c r="ACZ131" s="32"/>
      <c r="ADA131" s="32"/>
      <c r="ADB131" s="32"/>
      <c r="ADC131" s="32"/>
      <c r="ADD131" s="32"/>
      <c r="ADE131" s="32"/>
      <c r="ADF131" s="32"/>
      <c r="ADG131" s="32"/>
      <c r="ADH131" s="32"/>
      <c r="ADI131" s="32"/>
      <c r="ADJ131" s="32"/>
      <c r="ADK131" s="32"/>
      <c r="ADL131" s="32"/>
      <c r="ADM131" s="32"/>
      <c r="ADN131" s="32"/>
      <c r="ADO131" s="32"/>
      <c r="ADP131" s="32"/>
      <c r="ADQ131" s="32"/>
      <c r="ADR131" s="32"/>
      <c r="ADS131" s="32"/>
      <c r="ADT131" s="32"/>
      <c r="ADU131" s="32"/>
      <c r="ADV131" s="32"/>
      <c r="ADW131" s="32"/>
      <c r="ADX131" s="32"/>
      <c r="ADY131" s="32"/>
      <c r="ADZ131" s="32"/>
      <c r="AEA131" s="32"/>
      <c r="AEB131" s="32"/>
      <c r="AEC131" s="32"/>
      <c r="AED131" s="32"/>
      <c r="AEE131" s="32"/>
      <c r="AEF131" s="32"/>
      <c r="AEG131" s="32"/>
      <c r="AEH131" s="32"/>
      <c r="AEI131" s="32"/>
      <c r="AEJ131" s="32"/>
      <c r="AEK131" s="32"/>
      <c r="AEL131" s="32"/>
      <c r="AEM131" s="32"/>
      <c r="AEN131" s="32"/>
      <c r="AEO131" s="32"/>
      <c r="AEP131" s="32"/>
      <c r="AEQ131" s="32"/>
      <c r="AER131" s="32"/>
      <c r="AES131" s="32"/>
      <c r="AET131" s="32"/>
      <c r="AEU131" s="32"/>
      <c r="AEV131" s="32"/>
      <c r="AEW131" s="32"/>
      <c r="AEX131" s="32"/>
      <c r="AEY131" s="32"/>
      <c r="AEZ131" s="32"/>
      <c r="AFA131" s="32"/>
      <c r="AFB131" s="32"/>
      <c r="AFC131" s="32"/>
      <c r="AFD131" s="32"/>
      <c r="AFE131" s="32"/>
      <c r="AFF131" s="32"/>
      <c r="AFG131" s="32"/>
      <c r="AFH131" s="32"/>
      <c r="AFI131" s="32"/>
      <c r="AFJ131" s="32"/>
      <c r="AFK131" s="32"/>
      <c r="AFL131" s="32"/>
      <c r="AFM131" s="32"/>
      <c r="AFN131" s="32"/>
      <c r="AFO131" s="32"/>
      <c r="AFP131" s="32"/>
      <c r="AFQ131" s="32"/>
      <c r="AFR131" s="32"/>
      <c r="AFS131" s="32"/>
      <c r="AFT131" s="32"/>
      <c r="AFU131" s="32"/>
      <c r="AFV131" s="32"/>
      <c r="AFW131" s="32"/>
      <c r="AFX131" s="32"/>
      <c r="AFY131" s="32"/>
      <c r="AFZ131" s="32"/>
      <c r="AGA131" s="32"/>
      <c r="AGB131" s="32"/>
      <c r="AGC131" s="32"/>
      <c r="AGD131" s="32"/>
      <c r="AGE131" s="32"/>
      <c r="AGF131" s="32"/>
      <c r="AGG131" s="32"/>
      <c r="AGH131" s="32"/>
      <c r="AGI131" s="32"/>
      <c r="AGJ131" s="32"/>
      <c r="AGK131" s="32"/>
      <c r="AGL131" s="32"/>
      <c r="AGM131" s="32"/>
      <c r="AGN131" s="32"/>
      <c r="AGO131" s="32"/>
      <c r="AGP131" s="32"/>
      <c r="AGQ131" s="32"/>
      <c r="AGR131" s="32"/>
      <c r="AGS131" s="32"/>
      <c r="AGT131" s="32"/>
      <c r="AGU131" s="32"/>
      <c r="AGV131" s="32"/>
      <c r="AGW131" s="32"/>
      <c r="AGX131" s="32"/>
      <c r="AGY131" s="32"/>
      <c r="AGZ131" s="32"/>
      <c r="AHA131" s="32"/>
      <c r="AHB131" s="32"/>
      <c r="AHC131" s="32"/>
      <c r="AHD131" s="32"/>
      <c r="AHE131" s="32"/>
      <c r="AHF131" s="32"/>
      <c r="AHG131" s="32"/>
      <c r="AHH131" s="32"/>
      <c r="AHI131" s="32"/>
      <c r="AHJ131" s="32"/>
      <c r="AHK131" s="32"/>
      <c r="AHL131" s="32"/>
      <c r="AHM131" s="32"/>
      <c r="AHN131" s="32"/>
      <c r="AHO131" s="32"/>
      <c r="AHP131" s="32"/>
      <c r="AHQ131" s="32"/>
      <c r="AHR131" s="32"/>
      <c r="AHS131" s="32"/>
      <c r="AHT131" s="32"/>
      <c r="AHU131" s="32"/>
      <c r="AHV131" s="32"/>
      <c r="AHW131" s="32"/>
      <c r="AHX131" s="32"/>
      <c r="AHY131" s="32"/>
      <c r="AHZ131" s="32"/>
      <c r="AIA131" s="32"/>
      <c r="AIB131" s="32"/>
      <c r="AIC131" s="32"/>
      <c r="AID131" s="32"/>
      <c r="AIE131" s="32"/>
      <c r="AIF131" s="32"/>
      <c r="AIG131" s="32"/>
      <c r="AIH131" s="32"/>
      <c r="AII131" s="32"/>
      <c r="AIJ131" s="32"/>
      <c r="AIK131" s="32"/>
      <c r="AIL131" s="32"/>
      <c r="AIM131" s="32"/>
      <c r="AIN131" s="32"/>
      <c r="AIO131" s="32"/>
      <c r="AIP131" s="32"/>
      <c r="AIQ131" s="32"/>
      <c r="AIR131" s="32"/>
      <c r="AIS131" s="32"/>
      <c r="AIT131" s="32"/>
      <c r="AIU131" s="32"/>
      <c r="AIV131" s="32"/>
      <c r="AIW131" s="32"/>
      <c r="AIX131" s="32"/>
      <c r="AIY131" s="32"/>
      <c r="AIZ131" s="32"/>
      <c r="AJA131" s="32"/>
      <c r="AJB131" s="32"/>
      <c r="AJC131" s="32"/>
      <c r="AJD131" s="32"/>
      <c r="AJE131" s="32"/>
      <c r="AJF131" s="32"/>
      <c r="AJG131" s="32"/>
      <c r="AJH131" s="32"/>
      <c r="AJI131" s="32"/>
      <c r="AJJ131" s="32"/>
      <c r="AJK131" s="32"/>
      <c r="AJL131" s="32"/>
      <c r="AJM131" s="32"/>
      <c r="AJN131" s="32"/>
      <c r="AJO131" s="32"/>
      <c r="AJP131" s="32"/>
      <c r="AJQ131" s="32"/>
      <c r="AJR131" s="32"/>
      <c r="AJS131" s="32"/>
      <c r="AJT131" s="32"/>
      <c r="AJU131" s="32"/>
      <c r="AJV131" s="32"/>
      <c r="AJW131" s="32"/>
      <c r="AJX131" s="32"/>
      <c r="AJY131" s="32"/>
      <c r="AJZ131" s="32"/>
      <c r="AKA131" s="32"/>
      <c r="AKB131" s="32"/>
      <c r="AKC131" s="32"/>
      <c r="AKD131" s="32"/>
      <c r="AKE131" s="32"/>
      <c r="AKF131" s="32"/>
      <c r="AKG131" s="32"/>
      <c r="AKH131" s="32"/>
      <c r="AKI131" s="32"/>
      <c r="AKJ131" s="32"/>
      <c r="AKK131" s="32"/>
      <c r="AKL131" s="32"/>
      <c r="AKM131" s="32"/>
      <c r="AKN131" s="32"/>
      <c r="AKO131" s="32"/>
      <c r="AKP131" s="32"/>
      <c r="AKQ131" s="32"/>
      <c r="AKR131" s="32"/>
      <c r="AKS131" s="32"/>
      <c r="AKT131" s="32"/>
      <c r="AKU131" s="32"/>
      <c r="AKV131" s="32"/>
      <c r="AKW131" s="32"/>
      <c r="AKX131" s="32"/>
      <c r="AKY131" s="32"/>
      <c r="AKZ131" s="32"/>
      <c r="ALA131" s="32"/>
      <c r="ALB131" s="32"/>
      <c r="ALC131" s="32"/>
      <c r="ALD131" s="32"/>
      <c r="ALE131" s="32"/>
      <c r="ALF131" s="32"/>
      <c r="ALG131" s="32"/>
      <c r="ALH131" s="32"/>
      <c r="ALI131" s="32"/>
      <c r="ALJ131" s="32"/>
      <c r="ALK131" s="32"/>
      <c r="ALL131" s="32"/>
      <c r="ALM131" s="32"/>
      <c r="ALN131" s="32"/>
    </row>
    <row r="132" spans="1:1002" s="12" customFormat="1" ht="14.5" x14ac:dyDescent="0.35">
      <c r="A132" s="193"/>
      <c r="B132" s="194"/>
      <c r="C132" s="194"/>
      <c r="D132" s="194"/>
      <c r="E132" s="195"/>
      <c r="F132" s="110"/>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c r="IR132" s="32"/>
      <c r="IS132" s="32"/>
      <c r="IT132" s="32"/>
      <c r="IU132" s="32"/>
      <c r="IV132" s="32"/>
      <c r="IW132" s="32"/>
      <c r="IX132" s="32"/>
      <c r="IY132" s="32"/>
      <c r="IZ132" s="32"/>
      <c r="JA132" s="32"/>
      <c r="JB132" s="32"/>
      <c r="JC132" s="32"/>
      <c r="JD132" s="32"/>
      <c r="JE132" s="32"/>
      <c r="JF132" s="32"/>
      <c r="JG132" s="32"/>
      <c r="JH132" s="32"/>
      <c r="JI132" s="32"/>
      <c r="JJ132" s="32"/>
      <c r="JK132" s="32"/>
      <c r="JL132" s="32"/>
      <c r="JM132" s="32"/>
      <c r="JN132" s="32"/>
      <c r="JO132" s="32"/>
      <c r="JP132" s="32"/>
      <c r="JQ132" s="32"/>
      <c r="JR132" s="32"/>
      <c r="JS132" s="32"/>
      <c r="JT132" s="32"/>
      <c r="JU132" s="32"/>
      <c r="JV132" s="32"/>
      <c r="JW132" s="32"/>
      <c r="JX132" s="32"/>
      <c r="JY132" s="32"/>
      <c r="JZ132" s="32"/>
      <c r="KA132" s="32"/>
      <c r="KB132" s="32"/>
      <c r="KC132" s="32"/>
      <c r="KD132" s="32"/>
      <c r="KE132" s="32"/>
      <c r="KF132" s="32"/>
      <c r="KG132" s="32"/>
      <c r="KH132" s="32"/>
      <c r="KI132" s="32"/>
      <c r="KJ132" s="32"/>
      <c r="KK132" s="32"/>
      <c r="KL132" s="32"/>
      <c r="KM132" s="32"/>
      <c r="KN132" s="32"/>
      <c r="KO132" s="32"/>
      <c r="KP132" s="32"/>
      <c r="KQ132" s="32"/>
      <c r="KR132" s="32"/>
      <c r="KS132" s="32"/>
      <c r="KT132" s="32"/>
      <c r="KU132" s="32"/>
      <c r="KV132" s="32"/>
      <c r="KW132" s="32"/>
      <c r="KX132" s="32"/>
      <c r="KY132" s="32"/>
      <c r="KZ132" s="32"/>
      <c r="LA132" s="32"/>
      <c r="LB132" s="32"/>
      <c r="LC132" s="32"/>
      <c r="LD132" s="32"/>
      <c r="LE132" s="32"/>
      <c r="LF132" s="32"/>
      <c r="LG132" s="32"/>
      <c r="LH132" s="32"/>
      <c r="LI132" s="32"/>
      <c r="LJ132" s="32"/>
      <c r="LK132" s="32"/>
      <c r="LL132" s="32"/>
      <c r="LM132" s="32"/>
      <c r="LN132" s="32"/>
      <c r="LO132" s="32"/>
      <c r="LP132" s="32"/>
      <c r="LQ132" s="32"/>
      <c r="LR132" s="32"/>
      <c r="LS132" s="32"/>
      <c r="LT132" s="32"/>
      <c r="LU132" s="32"/>
      <c r="LV132" s="32"/>
      <c r="LW132" s="32"/>
      <c r="LX132" s="32"/>
      <c r="LY132" s="32"/>
      <c r="LZ132" s="32"/>
      <c r="MA132" s="32"/>
      <c r="MB132" s="32"/>
      <c r="MC132" s="32"/>
      <c r="MD132" s="32"/>
      <c r="ME132" s="32"/>
      <c r="MF132" s="32"/>
      <c r="MG132" s="32"/>
      <c r="MH132" s="32"/>
      <c r="MI132" s="32"/>
      <c r="MJ132" s="32"/>
      <c r="MK132" s="32"/>
      <c r="ML132" s="32"/>
      <c r="MM132" s="32"/>
      <c r="MN132" s="32"/>
      <c r="MO132" s="32"/>
      <c r="MP132" s="32"/>
      <c r="MQ132" s="32"/>
      <c r="MR132" s="32"/>
      <c r="MS132" s="32"/>
      <c r="MT132" s="32"/>
      <c r="MU132" s="32"/>
      <c r="MV132" s="32"/>
      <c r="MW132" s="32"/>
      <c r="MX132" s="32"/>
      <c r="MY132" s="32"/>
      <c r="MZ132" s="32"/>
      <c r="NA132" s="32"/>
      <c r="NB132" s="32"/>
      <c r="NC132" s="32"/>
      <c r="ND132" s="32"/>
      <c r="NE132" s="32"/>
      <c r="NF132" s="32"/>
      <c r="NG132" s="32"/>
      <c r="NH132" s="32"/>
      <c r="NI132" s="32"/>
      <c r="NJ132" s="32"/>
      <c r="NK132" s="32"/>
      <c r="NL132" s="32"/>
      <c r="NM132" s="32"/>
      <c r="NN132" s="32"/>
      <c r="NO132" s="32"/>
      <c r="NP132" s="32"/>
      <c r="NQ132" s="32"/>
      <c r="NR132" s="32"/>
      <c r="NS132" s="32"/>
      <c r="NT132" s="32"/>
      <c r="NU132" s="32"/>
      <c r="NV132" s="32"/>
      <c r="NW132" s="32"/>
      <c r="NX132" s="32"/>
      <c r="NY132" s="32"/>
      <c r="NZ132" s="32"/>
      <c r="OA132" s="32"/>
      <c r="OB132" s="32"/>
      <c r="OC132" s="32"/>
      <c r="OD132" s="32"/>
      <c r="OE132" s="32"/>
      <c r="OF132" s="32"/>
      <c r="OG132" s="32"/>
      <c r="OH132" s="32"/>
      <c r="OI132" s="32"/>
      <c r="OJ132" s="32"/>
      <c r="OK132" s="32"/>
      <c r="OL132" s="32"/>
      <c r="OM132" s="32"/>
      <c r="ON132" s="32"/>
      <c r="OO132" s="32"/>
      <c r="OP132" s="32"/>
      <c r="OQ132" s="32"/>
      <c r="OR132" s="32"/>
      <c r="OS132" s="32"/>
      <c r="OT132" s="32"/>
      <c r="OU132" s="32"/>
      <c r="OV132" s="32"/>
      <c r="OW132" s="32"/>
      <c r="OX132" s="32"/>
      <c r="OY132" s="32"/>
      <c r="OZ132" s="32"/>
      <c r="PA132" s="32"/>
      <c r="PB132" s="32"/>
      <c r="PC132" s="32"/>
      <c r="PD132" s="32"/>
      <c r="PE132" s="32"/>
      <c r="PF132" s="32"/>
      <c r="PG132" s="32"/>
      <c r="PH132" s="32"/>
      <c r="PI132" s="32"/>
      <c r="PJ132" s="32"/>
      <c r="PK132" s="32"/>
      <c r="PL132" s="32"/>
      <c r="PM132" s="32"/>
      <c r="PN132" s="32"/>
      <c r="PO132" s="32"/>
      <c r="PP132" s="32"/>
      <c r="PQ132" s="32"/>
      <c r="PR132" s="32"/>
      <c r="PS132" s="32"/>
      <c r="PT132" s="32"/>
      <c r="PU132" s="32"/>
      <c r="PV132" s="32"/>
      <c r="PW132" s="32"/>
      <c r="PX132" s="32"/>
      <c r="PY132" s="32"/>
      <c r="PZ132" s="32"/>
      <c r="QA132" s="32"/>
      <c r="QB132" s="32"/>
      <c r="QC132" s="32"/>
      <c r="QD132" s="32"/>
      <c r="QE132" s="32"/>
      <c r="QF132" s="32"/>
      <c r="QG132" s="32"/>
      <c r="QH132" s="32"/>
      <c r="QI132" s="32"/>
      <c r="QJ132" s="32"/>
      <c r="QK132" s="32"/>
      <c r="QL132" s="32"/>
      <c r="QM132" s="32"/>
      <c r="QN132" s="32"/>
      <c r="QO132" s="32"/>
      <c r="QP132" s="32"/>
      <c r="QQ132" s="32"/>
      <c r="QR132" s="32"/>
      <c r="QS132" s="32"/>
      <c r="QT132" s="32"/>
      <c r="QU132" s="32"/>
      <c r="QV132" s="32"/>
      <c r="QW132" s="32"/>
      <c r="QX132" s="32"/>
      <c r="QY132" s="32"/>
      <c r="QZ132" s="32"/>
      <c r="RA132" s="32"/>
      <c r="RB132" s="32"/>
      <c r="RC132" s="32"/>
      <c r="RD132" s="32"/>
      <c r="RE132" s="32"/>
      <c r="RF132" s="32"/>
      <c r="RG132" s="32"/>
      <c r="RH132" s="32"/>
      <c r="RI132" s="32"/>
      <c r="RJ132" s="32"/>
      <c r="RK132" s="32"/>
      <c r="RL132" s="32"/>
      <c r="RM132" s="32"/>
      <c r="RN132" s="32"/>
      <c r="RO132" s="32"/>
      <c r="RP132" s="32"/>
      <c r="RQ132" s="32"/>
      <c r="RR132" s="32"/>
      <c r="RS132" s="32"/>
      <c r="RT132" s="32"/>
      <c r="RU132" s="32"/>
      <c r="RV132" s="32"/>
      <c r="RW132" s="32"/>
      <c r="RX132" s="32"/>
      <c r="RY132" s="32"/>
      <c r="RZ132" s="32"/>
      <c r="SA132" s="32"/>
      <c r="SB132" s="32"/>
      <c r="SC132" s="32"/>
      <c r="SD132" s="32"/>
      <c r="SE132" s="32"/>
      <c r="SF132" s="32"/>
      <c r="SG132" s="32"/>
      <c r="SH132" s="32"/>
      <c r="SI132" s="32"/>
      <c r="SJ132" s="32"/>
      <c r="SK132" s="32"/>
      <c r="SL132" s="32"/>
      <c r="SM132" s="32"/>
      <c r="SN132" s="32"/>
      <c r="SO132" s="32"/>
      <c r="SP132" s="32"/>
      <c r="SQ132" s="32"/>
      <c r="SR132" s="32"/>
      <c r="SS132" s="32"/>
      <c r="ST132" s="32"/>
      <c r="SU132" s="32"/>
      <c r="SV132" s="32"/>
      <c r="SW132" s="32"/>
      <c r="SX132" s="32"/>
      <c r="SY132" s="32"/>
      <c r="SZ132" s="32"/>
      <c r="TA132" s="32"/>
      <c r="TB132" s="32"/>
      <c r="TC132" s="32"/>
      <c r="TD132" s="32"/>
      <c r="TE132" s="32"/>
      <c r="TF132" s="32"/>
      <c r="TG132" s="32"/>
      <c r="TH132" s="32"/>
      <c r="TI132" s="32"/>
      <c r="TJ132" s="32"/>
      <c r="TK132" s="32"/>
      <c r="TL132" s="32"/>
      <c r="TM132" s="32"/>
      <c r="TN132" s="32"/>
      <c r="TO132" s="32"/>
      <c r="TP132" s="32"/>
      <c r="TQ132" s="32"/>
      <c r="TR132" s="32"/>
      <c r="TS132" s="32"/>
      <c r="TT132" s="32"/>
      <c r="TU132" s="32"/>
      <c r="TV132" s="32"/>
      <c r="TW132" s="32"/>
      <c r="TX132" s="32"/>
      <c r="TY132" s="32"/>
      <c r="TZ132" s="32"/>
      <c r="UA132" s="32"/>
      <c r="UB132" s="32"/>
      <c r="UC132" s="32"/>
      <c r="UD132" s="32"/>
      <c r="UE132" s="32"/>
      <c r="UF132" s="32"/>
      <c r="UG132" s="32"/>
      <c r="UH132" s="32"/>
      <c r="UI132" s="32"/>
      <c r="UJ132" s="32"/>
      <c r="UK132" s="32"/>
      <c r="UL132" s="32"/>
      <c r="UM132" s="32"/>
      <c r="UN132" s="32"/>
      <c r="UO132" s="32"/>
      <c r="UP132" s="32"/>
      <c r="UQ132" s="32"/>
      <c r="UR132" s="32"/>
      <c r="US132" s="32"/>
      <c r="UT132" s="32"/>
      <c r="UU132" s="32"/>
      <c r="UV132" s="32"/>
      <c r="UW132" s="32"/>
      <c r="UX132" s="32"/>
      <c r="UY132" s="32"/>
      <c r="UZ132" s="32"/>
      <c r="VA132" s="32"/>
      <c r="VB132" s="32"/>
      <c r="VC132" s="32"/>
      <c r="VD132" s="32"/>
      <c r="VE132" s="32"/>
      <c r="VF132" s="32"/>
      <c r="VG132" s="32"/>
      <c r="VH132" s="32"/>
      <c r="VI132" s="32"/>
      <c r="VJ132" s="32"/>
      <c r="VK132" s="32"/>
      <c r="VL132" s="32"/>
      <c r="VM132" s="32"/>
      <c r="VN132" s="32"/>
      <c r="VO132" s="32"/>
      <c r="VP132" s="32"/>
      <c r="VQ132" s="32"/>
      <c r="VR132" s="32"/>
      <c r="VS132" s="32"/>
      <c r="VT132" s="32"/>
      <c r="VU132" s="32"/>
      <c r="VV132" s="32"/>
      <c r="VW132" s="32"/>
      <c r="VX132" s="32"/>
      <c r="VY132" s="32"/>
      <c r="VZ132" s="32"/>
      <c r="WA132" s="32"/>
      <c r="WB132" s="32"/>
      <c r="WC132" s="32"/>
      <c r="WD132" s="32"/>
      <c r="WE132" s="32"/>
      <c r="WF132" s="32"/>
      <c r="WG132" s="32"/>
      <c r="WH132" s="32"/>
      <c r="WI132" s="32"/>
      <c r="WJ132" s="32"/>
      <c r="WK132" s="32"/>
      <c r="WL132" s="32"/>
      <c r="WM132" s="32"/>
      <c r="WN132" s="32"/>
      <c r="WO132" s="32"/>
      <c r="WP132" s="32"/>
      <c r="WQ132" s="32"/>
      <c r="WR132" s="32"/>
      <c r="WS132" s="32"/>
      <c r="WT132" s="32"/>
      <c r="WU132" s="32"/>
      <c r="WV132" s="32"/>
      <c r="WW132" s="32"/>
      <c r="WX132" s="32"/>
      <c r="WY132" s="32"/>
      <c r="WZ132" s="32"/>
      <c r="XA132" s="32"/>
      <c r="XB132" s="32"/>
      <c r="XC132" s="32"/>
      <c r="XD132" s="32"/>
      <c r="XE132" s="32"/>
      <c r="XF132" s="32"/>
      <c r="XG132" s="32"/>
      <c r="XH132" s="32"/>
      <c r="XI132" s="32"/>
      <c r="XJ132" s="32"/>
      <c r="XK132" s="32"/>
      <c r="XL132" s="32"/>
      <c r="XM132" s="32"/>
      <c r="XN132" s="32"/>
      <c r="XO132" s="32"/>
      <c r="XP132" s="32"/>
      <c r="XQ132" s="32"/>
      <c r="XR132" s="32"/>
      <c r="XS132" s="32"/>
      <c r="XT132" s="32"/>
      <c r="XU132" s="32"/>
      <c r="XV132" s="32"/>
      <c r="XW132" s="32"/>
      <c r="XX132" s="32"/>
      <c r="XY132" s="32"/>
      <c r="XZ132" s="32"/>
      <c r="YA132" s="32"/>
      <c r="YB132" s="32"/>
      <c r="YC132" s="32"/>
      <c r="YD132" s="32"/>
      <c r="YE132" s="32"/>
      <c r="YF132" s="32"/>
      <c r="YG132" s="32"/>
      <c r="YH132" s="32"/>
      <c r="YI132" s="32"/>
      <c r="YJ132" s="32"/>
      <c r="YK132" s="32"/>
      <c r="YL132" s="32"/>
      <c r="YM132" s="32"/>
      <c r="YN132" s="32"/>
      <c r="YO132" s="32"/>
      <c r="YP132" s="32"/>
      <c r="YQ132" s="32"/>
      <c r="YR132" s="32"/>
      <c r="YS132" s="32"/>
      <c r="YT132" s="32"/>
      <c r="YU132" s="32"/>
      <c r="YV132" s="32"/>
      <c r="YW132" s="32"/>
      <c r="YX132" s="32"/>
      <c r="YY132" s="32"/>
      <c r="YZ132" s="32"/>
      <c r="ZA132" s="32"/>
      <c r="ZB132" s="32"/>
      <c r="ZC132" s="32"/>
      <c r="ZD132" s="32"/>
      <c r="ZE132" s="32"/>
      <c r="ZF132" s="32"/>
      <c r="ZG132" s="32"/>
      <c r="ZH132" s="32"/>
      <c r="ZI132" s="32"/>
      <c r="ZJ132" s="32"/>
      <c r="ZK132" s="32"/>
      <c r="ZL132" s="32"/>
      <c r="ZM132" s="32"/>
      <c r="ZN132" s="32"/>
      <c r="ZO132" s="32"/>
      <c r="ZP132" s="32"/>
      <c r="ZQ132" s="32"/>
      <c r="ZR132" s="32"/>
      <c r="ZS132" s="32"/>
      <c r="ZT132" s="32"/>
      <c r="ZU132" s="32"/>
      <c r="ZV132" s="32"/>
      <c r="ZW132" s="32"/>
      <c r="ZX132" s="32"/>
      <c r="ZY132" s="32"/>
      <c r="ZZ132" s="32"/>
      <c r="AAA132" s="32"/>
      <c r="AAB132" s="32"/>
      <c r="AAC132" s="32"/>
      <c r="AAD132" s="32"/>
      <c r="AAE132" s="32"/>
      <c r="AAF132" s="32"/>
      <c r="AAG132" s="32"/>
      <c r="AAH132" s="32"/>
      <c r="AAI132" s="32"/>
      <c r="AAJ132" s="32"/>
      <c r="AAK132" s="32"/>
      <c r="AAL132" s="32"/>
      <c r="AAM132" s="32"/>
      <c r="AAN132" s="32"/>
      <c r="AAO132" s="32"/>
      <c r="AAP132" s="32"/>
      <c r="AAQ132" s="32"/>
      <c r="AAR132" s="32"/>
      <c r="AAS132" s="32"/>
      <c r="AAT132" s="32"/>
      <c r="AAU132" s="32"/>
      <c r="AAV132" s="32"/>
      <c r="AAW132" s="32"/>
      <c r="AAX132" s="32"/>
      <c r="AAY132" s="32"/>
      <c r="AAZ132" s="32"/>
      <c r="ABA132" s="32"/>
      <c r="ABB132" s="32"/>
      <c r="ABC132" s="32"/>
      <c r="ABD132" s="32"/>
      <c r="ABE132" s="32"/>
      <c r="ABF132" s="32"/>
      <c r="ABG132" s="32"/>
      <c r="ABH132" s="32"/>
      <c r="ABI132" s="32"/>
      <c r="ABJ132" s="32"/>
      <c r="ABK132" s="32"/>
      <c r="ABL132" s="32"/>
      <c r="ABM132" s="32"/>
      <c r="ABN132" s="32"/>
      <c r="ABO132" s="32"/>
      <c r="ABP132" s="32"/>
      <c r="ABQ132" s="32"/>
      <c r="ABR132" s="32"/>
      <c r="ABS132" s="32"/>
      <c r="ABT132" s="32"/>
      <c r="ABU132" s="32"/>
      <c r="ABV132" s="32"/>
      <c r="ABW132" s="32"/>
      <c r="ABX132" s="32"/>
      <c r="ABY132" s="32"/>
      <c r="ABZ132" s="32"/>
      <c r="ACA132" s="32"/>
      <c r="ACB132" s="32"/>
      <c r="ACC132" s="32"/>
      <c r="ACD132" s="32"/>
      <c r="ACE132" s="32"/>
      <c r="ACF132" s="32"/>
      <c r="ACG132" s="32"/>
      <c r="ACH132" s="32"/>
      <c r="ACI132" s="32"/>
      <c r="ACJ132" s="32"/>
      <c r="ACK132" s="32"/>
      <c r="ACL132" s="32"/>
      <c r="ACM132" s="32"/>
      <c r="ACN132" s="32"/>
      <c r="ACO132" s="32"/>
      <c r="ACP132" s="32"/>
      <c r="ACQ132" s="32"/>
      <c r="ACR132" s="32"/>
      <c r="ACS132" s="32"/>
      <c r="ACT132" s="32"/>
      <c r="ACU132" s="32"/>
      <c r="ACV132" s="32"/>
      <c r="ACW132" s="32"/>
      <c r="ACX132" s="32"/>
      <c r="ACY132" s="32"/>
      <c r="ACZ132" s="32"/>
      <c r="ADA132" s="32"/>
      <c r="ADB132" s="32"/>
      <c r="ADC132" s="32"/>
      <c r="ADD132" s="32"/>
      <c r="ADE132" s="32"/>
      <c r="ADF132" s="32"/>
      <c r="ADG132" s="32"/>
      <c r="ADH132" s="32"/>
      <c r="ADI132" s="32"/>
      <c r="ADJ132" s="32"/>
      <c r="ADK132" s="32"/>
      <c r="ADL132" s="32"/>
      <c r="ADM132" s="32"/>
      <c r="ADN132" s="32"/>
      <c r="ADO132" s="32"/>
      <c r="ADP132" s="32"/>
      <c r="ADQ132" s="32"/>
      <c r="ADR132" s="32"/>
      <c r="ADS132" s="32"/>
      <c r="ADT132" s="32"/>
      <c r="ADU132" s="32"/>
      <c r="ADV132" s="32"/>
      <c r="ADW132" s="32"/>
      <c r="ADX132" s="32"/>
      <c r="ADY132" s="32"/>
      <c r="ADZ132" s="32"/>
      <c r="AEA132" s="32"/>
      <c r="AEB132" s="32"/>
      <c r="AEC132" s="32"/>
      <c r="AED132" s="32"/>
      <c r="AEE132" s="32"/>
      <c r="AEF132" s="32"/>
      <c r="AEG132" s="32"/>
      <c r="AEH132" s="32"/>
      <c r="AEI132" s="32"/>
      <c r="AEJ132" s="32"/>
      <c r="AEK132" s="32"/>
      <c r="AEL132" s="32"/>
      <c r="AEM132" s="32"/>
      <c r="AEN132" s="32"/>
      <c r="AEO132" s="32"/>
      <c r="AEP132" s="32"/>
      <c r="AEQ132" s="32"/>
      <c r="AER132" s="32"/>
      <c r="AES132" s="32"/>
      <c r="AET132" s="32"/>
      <c r="AEU132" s="32"/>
      <c r="AEV132" s="32"/>
      <c r="AEW132" s="32"/>
      <c r="AEX132" s="32"/>
      <c r="AEY132" s="32"/>
      <c r="AEZ132" s="32"/>
      <c r="AFA132" s="32"/>
      <c r="AFB132" s="32"/>
      <c r="AFC132" s="32"/>
      <c r="AFD132" s="32"/>
      <c r="AFE132" s="32"/>
      <c r="AFF132" s="32"/>
      <c r="AFG132" s="32"/>
      <c r="AFH132" s="32"/>
      <c r="AFI132" s="32"/>
      <c r="AFJ132" s="32"/>
      <c r="AFK132" s="32"/>
      <c r="AFL132" s="32"/>
      <c r="AFM132" s="32"/>
      <c r="AFN132" s="32"/>
      <c r="AFO132" s="32"/>
      <c r="AFP132" s="32"/>
      <c r="AFQ132" s="32"/>
      <c r="AFR132" s="32"/>
      <c r="AFS132" s="32"/>
      <c r="AFT132" s="32"/>
      <c r="AFU132" s="32"/>
      <c r="AFV132" s="32"/>
      <c r="AFW132" s="32"/>
      <c r="AFX132" s="32"/>
      <c r="AFY132" s="32"/>
      <c r="AFZ132" s="32"/>
      <c r="AGA132" s="32"/>
      <c r="AGB132" s="32"/>
      <c r="AGC132" s="32"/>
      <c r="AGD132" s="32"/>
      <c r="AGE132" s="32"/>
      <c r="AGF132" s="32"/>
      <c r="AGG132" s="32"/>
      <c r="AGH132" s="32"/>
      <c r="AGI132" s="32"/>
      <c r="AGJ132" s="32"/>
      <c r="AGK132" s="32"/>
      <c r="AGL132" s="32"/>
      <c r="AGM132" s="32"/>
      <c r="AGN132" s="32"/>
      <c r="AGO132" s="32"/>
      <c r="AGP132" s="32"/>
      <c r="AGQ132" s="32"/>
      <c r="AGR132" s="32"/>
      <c r="AGS132" s="32"/>
      <c r="AGT132" s="32"/>
      <c r="AGU132" s="32"/>
      <c r="AGV132" s="32"/>
      <c r="AGW132" s="32"/>
      <c r="AGX132" s="32"/>
      <c r="AGY132" s="32"/>
      <c r="AGZ132" s="32"/>
      <c r="AHA132" s="32"/>
      <c r="AHB132" s="32"/>
      <c r="AHC132" s="32"/>
      <c r="AHD132" s="32"/>
      <c r="AHE132" s="32"/>
      <c r="AHF132" s="32"/>
      <c r="AHG132" s="32"/>
      <c r="AHH132" s="32"/>
      <c r="AHI132" s="32"/>
      <c r="AHJ132" s="32"/>
      <c r="AHK132" s="32"/>
      <c r="AHL132" s="32"/>
      <c r="AHM132" s="32"/>
      <c r="AHN132" s="32"/>
      <c r="AHO132" s="32"/>
      <c r="AHP132" s="32"/>
      <c r="AHQ132" s="32"/>
      <c r="AHR132" s="32"/>
      <c r="AHS132" s="32"/>
      <c r="AHT132" s="32"/>
      <c r="AHU132" s="32"/>
      <c r="AHV132" s="32"/>
      <c r="AHW132" s="32"/>
      <c r="AHX132" s="32"/>
      <c r="AHY132" s="32"/>
      <c r="AHZ132" s="32"/>
      <c r="AIA132" s="32"/>
      <c r="AIB132" s="32"/>
      <c r="AIC132" s="32"/>
      <c r="AID132" s="32"/>
      <c r="AIE132" s="32"/>
      <c r="AIF132" s="32"/>
      <c r="AIG132" s="32"/>
      <c r="AIH132" s="32"/>
      <c r="AII132" s="32"/>
      <c r="AIJ132" s="32"/>
      <c r="AIK132" s="32"/>
      <c r="AIL132" s="32"/>
      <c r="AIM132" s="32"/>
      <c r="AIN132" s="32"/>
      <c r="AIO132" s="32"/>
      <c r="AIP132" s="32"/>
      <c r="AIQ132" s="32"/>
      <c r="AIR132" s="32"/>
      <c r="AIS132" s="32"/>
      <c r="AIT132" s="32"/>
      <c r="AIU132" s="32"/>
      <c r="AIV132" s="32"/>
      <c r="AIW132" s="32"/>
      <c r="AIX132" s="32"/>
      <c r="AIY132" s="32"/>
      <c r="AIZ132" s="32"/>
      <c r="AJA132" s="32"/>
      <c r="AJB132" s="32"/>
      <c r="AJC132" s="32"/>
      <c r="AJD132" s="32"/>
      <c r="AJE132" s="32"/>
      <c r="AJF132" s="32"/>
      <c r="AJG132" s="32"/>
      <c r="AJH132" s="32"/>
      <c r="AJI132" s="32"/>
      <c r="AJJ132" s="32"/>
      <c r="AJK132" s="32"/>
      <c r="AJL132" s="32"/>
      <c r="AJM132" s="32"/>
      <c r="AJN132" s="32"/>
      <c r="AJO132" s="32"/>
      <c r="AJP132" s="32"/>
      <c r="AJQ132" s="32"/>
      <c r="AJR132" s="32"/>
      <c r="AJS132" s="32"/>
      <c r="AJT132" s="32"/>
      <c r="AJU132" s="32"/>
      <c r="AJV132" s="32"/>
      <c r="AJW132" s="32"/>
      <c r="AJX132" s="32"/>
      <c r="AJY132" s="32"/>
      <c r="AJZ132" s="32"/>
      <c r="AKA132" s="32"/>
      <c r="AKB132" s="32"/>
      <c r="AKC132" s="32"/>
      <c r="AKD132" s="32"/>
      <c r="AKE132" s="32"/>
      <c r="AKF132" s="32"/>
      <c r="AKG132" s="32"/>
      <c r="AKH132" s="32"/>
      <c r="AKI132" s="32"/>
      <c r="AKJ132" s="32"/>
      <c r="AKK132" s="32"/>
      <c r="AKL132" s="32"/>
      <c r="AKM132" s="32"/>
      <c r="AKN132" s="32"/>
      <c r="AKO132" s="32"/>
      <c r="AKP132" s="32"/>
      <c r="AKQ132" s="32"/>
      <c r="AKR132" s="32"/>
      <c r="AKS132" s="32"/>
      <c r="AKT132" s="32"/>
      <c r="AKU132" s="32"/>
      <c r="AKV132" s="32"/>
      <c r="AKW132" s="32"/>
      <c r="AKX132" s="32"/>
      <c r="AKY132" s="32"/>
      <c r="AKZ132" s="32"/>
      <c r="ALA132" s="32"/>
      <c r="ALB132" s="32"/>
      <c r="ALC132" s="32"/>
      <c r="ALD132" s="32"/>
      <c r="ALE132" s="32"/>
      <c r="ALF132" s="32"/>
      <c r="ALG132" s="32"/>
      <c r="ALH132" s="32"/>
      <c r="ALI132" s="32"/>
      <c r="ALJ132" s="32"/>
      <c r="ALK132" s="32"/>
      <c r="ALL132" s="32"/>
      <c r="ALM132" s="32"/>
      <c r="ALN132" s="32"/>
    </row>
    <row r="133" spans="1:1002" s="12" customFormat="1" ht="14.5" x14ac:dyDescent="0.35">
      <c r="A133" s="193"/>
      <c r="B133" s="194"/>
      <c r="C133" s="194"/>
      <c r="D133" s="194"/>
      <c r="E133" s="195"/>
      <c r="F133" s="110"/>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c r="IV133" s="32"/>
      <c r="IW133" s="32"/>
      <c r="IX133" s="32"/>
      <c r="IY133" s="32"/>
      <c r="IZ133" s="32"/>
      <c r="JA133" s="32"/>
      <c r="JB133" s="32"/>
      <c r="JC133" s="32"/>
      <c r="JD133" s="32"/>
      <c r="JE133" s="32"/>
      <c r="JF133" s="32"/>
      <c r="JG133" s="32"/>
      <c r="JH133" s="32"/>
      <c r="JI133" s="32"/>
      <c r="JJ133" s="32"/>
      <c r="JK133" s="32"/>
      <c r="JL133" s="32"/>
      <c r="JM133" s="32"/>
      <c r="JN133" s="32"/>
      <c r="JO133" s="32"/>
      <c r="JP133" s="32"/>
      <c r="JQ133" s="32"/>
      <c r="JR133" s="32"/>
      <c r="JS133" s="32"/>
      <c r="JT133" s="32"/>
      <c r="JU133" s="32"/>
      <c r="JV133" s="32"/>
      <c r="JW133" s="32"/>
      <c r="JX133" s="32"/>
      <c r="JY133" s="32"/>
      <c r="JZ133" s="32"/>
      <c r="KA133" s="32"/>
      <c r="KB133" s="32"/>
      <c r="KC133" s="32"/>
      <c r="KD133" s="32"/>
      <c r="KE133" s="32"/>
      <c r="KF133" s="32"/>
      <c r="KG133" s="32"/>
      <c r="KH133" s="32"/>
      <c r="KI133" s="32"/>
      <c r="KJ133" s="32"/>
      <c r="KK133" s="32"/>
      <c r="KL133" s="32"/>
      <c r="KM133" s="32"/>
      <c r="KN133" s="32"/>
      <c r="KO133" s="32"/>
      <c r="KP133" s="32"/>
      <c r="KQ133" s="32"/>
      <c r="KR133" s="32"/>
      <c r="KS133" s="32"/>
      <c r="KT133" s="32"/>
      <c r="KU133" s="32"/>
      <c r="KV133" s="32"/>
      <c r="KW133" s="32"/>
      <c r="KX133" s="32"/>
      <c r="KY133" s="32"/>
      <c r="KZ133" s="32"/>
      <c r="LA133" s="32"/>
      <c r="LB133" s="32"/>
      <c r="LC133" s="32"/>
      <c r="LD133" s="32"/>
      <c r="LE133" s="32"/>
      <c r="LF133" s="32"/>
      <c r="LG133" s="32"/>
      <c r="LH133" s="32"/>
      <c r="LI133" s="32"/>
      <c r="LJ133" s="32"/>
      <c r="LK133" s="32"/>
      <c r="LL133" s="32"/>
      <c r="LM133" s="32"/>
      <c r="LN133" s="32"/>
      <c r="LO133" s="32"/>
      <c r="LP133" s="32"/>
      <c r="LQ133" s="32"/>
      <c r="LR133" s="32"/>
      <c r="LS133" s="32"/>
      <c r="LT133" s="32"/>
      <c r="LU133" s="32"/>
      <c r="LV133" s="32"/>
      <c r="LW133" s="32"/>
      <c r="LX133" s="32"/>
      <c r="LY133" s="32"/>
      <c r="LZ133" s="32"/>
      <c r="MA133" s="32"/>
      <c r="MB133" s="32"/>
      <c r="MC133" s="32"/>
      <c r="MD133" s="32"/>
      <c r="ME133" s="32"/>
      <c r="MF133" s="32"/>
      <c r="MG133" s="32"/>
      <c r="MH133" s="32"/>
      <c r="MI133" s="32"/>
      <c r="MJ133" s="32"/>
      <c r="MK133" s="32"/>
      <c r="ML133" s="32"/>
      <c r="MM133" s="32"/>
      <c r="MN133" s="32"/>
      <c r="MO133" s="32"/>
      <c r="MP133" s="32"/>
      <c r="MQ133" s="32"/>
      <c r="MR133" s="32"/>
      <c r="MS133" s="32"/>
      <c r="MT133" s="32"/>
      <c r="MU133" s="32"/>
      <c r="MV133" s="32"/>
      <c r="MW133" s="32"/>
      <c r="MX133" s="32"/>
      <c r="MY133" s="32"/>
      <c r="MZ133" s="32"/>
      <c r="NA133" s="32"/>
      <c r="NB133" s="32"/>
      <c r="NC133" s="32"/>
      <c r="ND133" s="32"/>
      <c r="NE133" s="32"/>
      <c r="NF133" s="32"/>
      <c r="NG133" s="32"/>
      <c r="NH133" s="32"/>
      <c r="NI133" s="32"/>
      <c r="NJ133" s="32"/>
      <c r="NK133" s="32"/>
      <c r="NL133" s="32"/>
      <c r="NM133" s="32"/>
      <c r="NN133" s="32"/>
      <c r="NO133" s="32"/>
      <c r="NP133" s="32"/>
      <c r="NQ133" s="32"/>
      <c r="NR133" s="32"/>
      <c r="NS133" s="32"/>
      <c r="NT133" s="32"/>
      <c r="NU133" s="32"/>
      <c r="NV133" s="32"/>
      <c r="NW133" s="32"/>
      <c r="NX133" s="32"/>
      <c r="NY133" s="32"/>
      <c r="NZ133" s="32"/>
      <c r="OA133" s="32"/>
      <c r="OB133" s="32"/>
      <c r="OC133" s="32"/>
      <c r="OD133" s="32"/>
      <c r="OE133" s="32"/>
      <c r="OF133" s="32"/>
      <c r="OG133" s="32"/>
      <c r="OH133" s="32"/>
      <c r="OI133" s="32"/>
      <c r="OJ133" s="32"/>
      <c r="OK133" s="32"/>
      <c r="OL133" s="32"/>
      <c r="OM133" s="32"/>
      <c r="ON133" s="32"/>
      <c r="OO133" s="32"/>
      <c r="OP133" s="32"/>
      <c r="OQ133" s="32"/>
      <c r="OR133" s="32"/>
      <c r="OS133" s="32"/>
      <c r="OT133" s="32"/>
      <c r="OU133" s="32"/>
      <c r="OV133" s="32"/>
      <c r="OW133" s="32"/>
      <c r="OX133" s="32"/>
      <c r="OY133" s="32"/>
      <c r="OZ133" s="32"/>
      <c r="PA133" s="32"/>
      <c r="PB133" s="32"/>
      <c r="PC133" s="32"/>
      <c r="PD133" s="32"/>
      <c r="PE133" s="32"/>
      <c r="PF133" s="32"/>
      <c r="PG133" s="32"/>
      <c r="PH133" s="32"/>
      <c r="PI133" s="32"/>
      <c r="PJ133" s="32"/>
      <c r="PK133" s="32"/>
      <c r="PL133" s="32"/>
      <c r="PM133" s="32"/>
      <c r="PN133" s="32"/>
      <c r="PO133" s="32"/>
      <c r="PP133" s="32"/>
      <c r="PQ133" s="32"/>
      <c r="PR133" s="32"/>
      <c r="PS133" s="32"/>
      <c r="PT133" s="32"/>
      <c r="PU133" s="32"/>
      <c r="PV133" s="32"/>
      <c r="PW133" s="32"/>
      <c r="PX133" s="32"/>
      <c r="PY133" s="32"/>
      <c r="PZ133" s="32"/>
      <c r="QA133" s="32"/>
      <c r="QB133" s="32"/>
      <c r="QC133" s="32"/>
      <c r="QD133" s="32"/>
      <c r="QE133" s="32"/>
      <c r="QF133" s="32"/>
      <c r="QG133" s="32"/>
      <c r="QH133" s="32"/>
      <c r="QI133" s="32"/>
      <c r="QJ133" s="32"/>
      <c r="QK133" s="32"/>
      <c r="QL133" s="32"/>
      <c r="QM133" s="32"/>
      <c r="QN133" s="32"/>
      <c r="QO133" s="32"/>
      <c r="QP133" s="32"/>
      <c r="QQ133" s="32"/>
      <c r="QR133" s="32"/>
      <c r="QS133" s="32"/>
      <c r="QT133" s="32"/>
      <c r="QU133" s="32"/>
      <c r="QV133" s="32"/>
      <c r="QW133" s="32"/>
      <c r="QX133" s="32"/>
      <c r="QY133" s="32"/>
      <c r="QZ133" s="32"/>
      <c r="RA133" s="32"/>
      <c r="RB133" s="32"/>
      <c r="RC133" s="32"/>
      <c r="RD133" s="32"/>
      <c r="RE133" s="32"/>
      <c r="RF133" s="32"/>
      <c r="RG133" s="32"/>
      <c r="RH133" s="32"/>
      <c r="RI133" s="32"/>
      <c r="RJ133" s="32"/>
      <c r="RK133" s="32"/>
      <c r="RL133" s="32"/>
      <c r="RM133" s="32"/>
      <c r="RN133" s="32"/>
      <c r="RO133" s="32"/>
      <c r="RP133" s="32"/>
      <c r="RQ133" s="32"/>
      <c r="RR133" s="32"/>
      <c r="RS133" s="32"/>
      <c r="RT133" s="32"/>
      <c r="RU133" s="32"/>
      <c r="RV133" s="32"/>
      <c r="RW133" s="32"/>
      <c r="RX133" s="32"/>
      <c r="RY133" s="32"/>
      <c r="RZ133" s="32"/>
      <c r="SA133" s="32"/>
      <c r="SB133" s="32"/>
      <c r="SC133" s="32"/>
      <c r="SD133" s="32"/>
      <c r="SE133" s="32"/>
      <c r="SF133" s="32"/>
      <c r="SG133" s="32"/>
      <c r="SH133" s="32"/>
      <c r="SI133" s="32"/>
      <c r="SJ133" s="32"/>
      <c r="SK133" s="32"/>
      <c r="SL133" s="32"/>
      <c r="SM133" s="32"/>
      <c r="SN133" s="32"/>
      <c r="SO133" s="32"/>
      <c r="SP133" s="32"/>
      <c r="SQ133" s="32"/>
      <c r="SR133" s="32"/>
      <c r="SS133" s="32"/>
      <c r="ST133" s="32"/>
      <c r="SU133" s="32"/>
      <c r="SV133" s="32"/>
      <c r="SW133" s="32"/>
      <c r="SX133" s="32"/>
      <c r="SY133" s="32"/>
      <c r="SZ133" s="32"/>
      <c r="TA133" s="32"/>
      <c r="TB133" s="32"/>
      <c r="TC133" s="32"/>
      <c r="TD133" s="32"/>
      <c r="TE133" s="32"/>
      <c r="TF133" s="32"/>
      <c r="TG133" s="32"/>
      <c r="TH133" s="32"/>
      <c r="TI133" s="32"/>
      <c r="TJ133" s="32"/>
      <c r="TK133" s="32"/>
      <c r="TL133" s="32"/>
      <c r="TM133" s="32"/>
      <c r="TN133" s="32"/>
      <c r="TO133" s="32"/>
      <c r="TP133" s="32"/>
      <c r="TQ133" s="32"/>
      <c r="TR133" s="32"/>
      <c r="TS133" s="32"/>
      <c r="TT133" s="32"/>
      <c r="TU133" s="32"/>
      <c r="TV133" s="32"/>
      <c r="TW133" s="32"/>
      <c r="TX133" s="32"/>
      <c r="TY133" s="32"/>
      <c r="TZ133" s="32"/>
      <c r="UA133" s="32"/>
      <c r="UB133" s="32"/>
      <c r="UC133" s="32"/>
      <c r="UD133" s="32"/>
      <c r="UE133" s="32"/>
      <c r="UF133" s="32"/>
      <c r="UG133" s="32"/>
      <c r="UH133" s="32"/>
      <c r="UI133" s="32"/>
      <c r="UJ133" s="32"/>
      <c r="UK133" s="32"/>
      <c r="UL133" s="32"/>
      <c r="UM133" s="32"/>
      <c r="UN133" s="32"/>
      <c r="UO133" s="32"/>
      <c r="UP133" s="32"/>
      <c r="UQ133" s="32"/>
      <c r="UR133" s="32"/>
      <c r="US133" s="32"/>
      <c r="UT133" s="32"/>
      <c r="UU133" s="32"/>
      <c r="UV133" s="32"/>
      <c r="UW133" s="32"/>
      <c r="UX133" s="32"/>
      <c r="UY133" s="32"/>
      <c r="UZ133" s="32"/>
      <c r="VA133" s="32"/>
      <c r="VB133" s="32"/>
      <c r="VC133" s="32"/>
      <c r="VD133" s="32"/>
      <c r="VE133" s="32"/>
      <c r="VF133" s="32"/>
      <c r="VG133" s="32"/>
      <c r="VH133" s="32"/>
      <c r="VI133" s="32"/>
      <c r="VJ133" s="32"/>
      <c r="VK133" s="32"/>
      <c r="VL133" s="32"/>
      <c r="VM133" s="32"/>
      <c r="VN133" s="32"/>
      <c r="VO133" s="32"/>
      <c r="VP133" s="32"/>
      <c r="VQ133" s="32"/>
      <c r="VR133" s="32"/>
      <c r="VS133" s="32"/>
      <c r="VT133" s="32"/>
      <c r="VU133" s="32"/>
      <c r="VV133" s="32"/>
      <c r="VW133" s="32"/>
      <c r="VX133" s="32"/>
      <c r="VY133" s="32"/>
      <c r="VZ133" s="32"/>
      <c r="WA133" s="32"/>
      <c r="WB133" s="32"/>
      <c r="WC133" s="32"/>
      <c r="WD133" s="32"/>
      <c r="WE133" s="32"/>
      <c r="WF133" s="32"/>
      <c r="WG133" s="32"/>
      <c r="WH133" s="32"/>
      <c r="WI133" s="32"/>
      <c r="WJ133" s="32"/>
      <c r="WK133" s="32"/>
      <c r="WL133" s="32"/>
      <c r="WM133" s="32"/>
      <c r="WN133" s="32"/>
      <c r="WO133" s="32"/>
      <c r="WP133" s="32"/>
      <c r="WQ133" s="32"/>
      <c r="WR133" s="32"/>
      <c r="WS133" s="32"/>
      <c r="WT133" s="32"/>
      <c r="WU133" s="32"/>
      <c r="WV133" s="32"/>
      <c r="WW133" s="32"/>
      <c r="WX133" s="32"/>
      <c r="WY133" s="32"/>
      <c r="WZ133" s="32"/>
      <c r="XA133" s="32"/>
      <c r="XB133" s="32"/>
      <c r="XC133" s="32"/>
      <c r="XD133" s="32"/>
      <c r="XE133" s="32"/>
      <c r="XF133" s="32"/>
      <c r="XG133" s="32"/>
      <c r="XH133" s="32"/>
      <c r="XI133" s="32"/>
      <c r="XJ133" s="32"/>
      <c r="XK133" s="32"/>
      <c r="XL133" s="32"/>
      <c r="XM133" s="32"/>
      <c r="XN133" s="32"/>
      <c r="XO133" s="32"/>
      <c r="XP133" s="32"/>
      <c r="XQ133" s="32"/>
      <c r="XR133" s="32"/>
      <c r="XS133" s="32"/>
      <c r="XT133" s="32"/>
      <c r="XU133" s="32"/>
      <c r="XV133" s="32"/>
      <c r="XW133" s="32"/>
      <c r="XX133" s="32"/>
      <c r="XY133" s="32"/>
      <c r="XZ133" s="32"/>
      <c r="YA133" s="32"/>
      <c r="YB133" s="32"/>
      <c r="YC133" s="32"/>
      <c r="YD133" s="32"/>
      <c r="YE133" s="32"/>
      <c r="YF133" s="32"/>
      <c r="YG133" s="32"/>
      <c r="YH133" s="32"/>
      <c r="YI133" s="32"/>
      <c r="YJ133" s="32"/>
      <c r="YK133" s="32"/>
      <c r="YL133" s="32"/>
      <c r="YM133" s="32"/>
      <c r="YN133" s="32"/>
      <c r="YO133" s="32"/>
      <c r="YP133" s="32"/>
      <c r="YQ133" s="32"/>
      <c r="YR133" s="32"/>
      <c r="YS133" s="32"/>
      <c r="YT133" s="32"/>
      <c r="YU133" s="32"/>
      <c r="YV133" s="32"/>
      <c r="YW133" s="32"/>
      <c r="YX133" s="32"/>
      <c r="YY133" s="32"/>
      <c r="YZ133" s="32"/>
      <c r="ZA133" s="32"/>
      <c r="ZB133" s="32"/>
      <c r="ZC133" s="32"/>
      <c r="ZD133" s="32"/>
      <c r="ZE133" s="32"/>
      <c r="ZF133" s="32"/>
      <c r="ZG133" s="32"/>
      <c r="ZH133" s="32"/>
      <c r="ZI133" s="32"/>
      <c r="ZJ133" s="32"/>
      <c r="ZK133" s="32"/>
      <c r="ZL133" s="32"/>
      <c r="ZM133" s="32"/>
      <c r="ZN133" s="32"/>
      <c r="ZO133" s="32"/>
      <c r="ZP133" s="32"/>
      <c r="ZQ133" s="32"/>
      <c r="ZR133" s="32"/>
      <c r="ZS133" s="32"/>
      <c r="ZT133" s="32"/>
      <c r="ZU133" s="32"/>
      <c r="ZV133" s="32"/>
      <c r="ZW133" s="32"/>
      <c r="ZX133" s="32"/>
      <c r="ZY133" s="32"/>
      <c r="ZZ133" s="32"/>
      <c r="AAA133" s="32"/>
      <c r="AAB133" s="32"/>
      <c r="AAC133" s="32"/>
      <c r="AAD133" s="32"/>
      <c r="AAE133" s="32"/>
      <c r="AAF133" s="32"/>
      <c r="AAG133" s="32"/>
      <c r="AAH133" s="32"/>
      <c r="AAI133" s="32"/>
      <c r="AAJ133" s="32"/>
      <c r="AAK133" s="32"/>
      <c r="AAL133" s="32"/>
      <c r="AAM133" s="32"/>
      <c r="AAN133" s="32"/>
      <c r="AAO133" s="32"/>
      <c r="AAP133" s="32"/>
      <c r="AAQ133" s="32"/>
      <c r="AAR133" s="32"/>
      <c r="AAS133" s="32"/>
      <c r="AAT133" s="32"/>
      <c r="AAU133" s="32"/>
      <c r="AAV133" s="32"/>
      <c r="AAW133" s="32"/>
      <c r="AAX133" s="32"/>
      <c r="AAY133" s="32"/>
      <c r="AAZ133" s="32"/>
      <c r="ABA133" s="32"/>
      <c r="ABB133" s="32"/>
      <c r="ABC133" s="32"/>
      <c r="ABD133" s="32"/>
      <c r="ABE133" s="32"/>
      <c r="ABF133" s="32"/>
      <c r="ABG133" s="32"/>
      <c r="ABH133" s="32"/>
      <c r="ABI133" s="32"/>
      <c r="ABJ133" s="32"/>
      <c r="ABK133" s="32"/>
      <c r="ABL133" s="32"/>
      <c r="ABM133" s="32"/>
      <c r="ABN133" s="32"/>
      <c r="ABO133" s="32"/>
      <c r="ABP133" s="32"/>
      <c r="ABQ133" s="32"/>
      <c r="ABR133" s="32"/>
      <c r="ABS133" s="32"/>
      <c r="ABT133" s="32"/>
      <c r="ABU133" s="32"/>
      <c r="ABV133" s="32"/>
      <c r="ABW133" s="32"/>
      <c r="ABX133" s="32"/>
      <c r="ABY133" s="32"/>
      <c r="ABZ133" s="32"/>
      <c r="ACA133" s="32"/>
      <c r="ACB133" s="32"/>
      <c r="ACC133" s="32"/>
      <c r="ACD133" s="32"/>
      <c r="ACE133" s="32"/>
      <c r="ACF133" s="32"/>
      <c r="ACG133" s="32"/>
      <c r="ACH133" s="32"/>
      <c r="ACI133" s="32"/>
      <c r="ACJ133" s="32"/>
      <c r="ACK133" s="32"/>
      <c r="ACL133" s="32"/>
      <c r="ACM133" s="32"/>
      <c r="ACN133" s="32"/>
      <c r="ACO133" s="32"/>
      <c r="ACP133" s="32"/>
      <c r="ACQ133" s="32"/>
      <c r="ACR133" s="32"/>
      <c r="ACS133" s="32"/>
      <c r="ACT133" s="32"/>
      <c r="ACU133" s="32"/>
      <c r="ACV133" s="32"/>
      <c r="ACW133" s="32"/>
      <c r="ACX133" s="32"/>
      <c r="ACY133" s="32"/>
      <c r="ACZ133" s="32"/>
      <c r="ADA133" s="32"/>
      <c r="ADB133" s="32"/>
      <c r="ADC133" s="32"/>
      <c r="ADD133" s="32"/>
      <c r="ADE133" s="32"/>
      <c r="ADF133" s="32"/>
      <c r="ADG133" s="32"/>
      <c r="ADH133" s="32"/>
      <c r="ADI133" s="32"/>
      <c r="ADJ133" s="32"/>
      <c r="ADK133" s="32"/>
      <c r="ADL133" s="32"/>
      <c r="ADM133" s="32"/>
      <c r="ADN133" s="32"/>
      <c r="ADO133" s="32"/>
      <c r="ADP133" s="32"/>
      <c r="ADQ133" s="32"/>
      <c r="ADR133" s="32"/>
      <c r="ADS133" s="32"/>
      <c r="ADT133" s="32"/>
      <c r="ADU133" s="32"/>
      <c r="ADV133" s="32"/>
      <c r="ADW133" s="32"/>
      <c r="ADX133" s="32"/>
      <c r="ADY133" s="32"/>
      <c r="ADZ133" s="32"/>
      <c r="AEA133" s="32"/>
      <c r="AEB133" s="32"/>
      <c r="AEC133" s="32"/>
      <c r="AED133" s="32"/>
      <c r="AEE133" s="32"/>
      <c r="AEF133" s="32"/>
      <c r="AEG133" s="32"/>
      <c r="AEH133" s="32"/>
      <c r="AEI133" s="32"/>
      <c r="AEJ133" s="32"/>
      <c r="AEK133" s="32"/>
      <c r="AEL133" s="32"/>
      <c r="AEM133" s="32"/>
      <c r="AEN133" s="32"/>
      <c r="AEO133" s="32"/>
      <c r="AEP133" s="32"/>
      <c r="AEQ133" s="32"/>
      <c r="AER133" s="32"/>
      <c r="AES133" s="32"/>
      <c r="AET133" s="32"/>
      <c r="AEU133" s="32"/>
      <c r="AEV133" s="32"/>
      <c r="AEW133" s="32"/>
      <c r="AEX133" s="32"/>
      <c r="AEY133" s="32"/>
      <c r="AEZ133" s="32"/>
      <c r="AFA133" s="32"/>
      <c r="AFB133" s="32"/>
      <c r="AFC133" s="32"/>
      <c r="AFD133" s="32"/>
      <c r="AFE133" s="32"/>
      <c r="AFF133" s="32"/>
      <c r="AFG133" s="32"/>
      <c r="AFH133" s="32"/>
      <c r="AFI133" s="32"/>
      <c r="AFJ133" s="32"/>
      <c r="AFK133" s="32"/>
      <c r="AFL133" s="32"/>
      <c r="AFM133" s="32"/>
      <c r="AFN133" s="32"/>
      <c r="AFO133" s="32"/>
      <c r="AFP133" s="32"/>
      <c r="AFQ133" s="32"/>
      <c r="AFR133" s="32"/>
      <c r="AFS133" s="32"/>
      <c r="AFT133" s="32"/>
      <c r="AFU133" s="32"/>
      <c r="AFV133" s="32"/>
      <c r="AFW133" s="32"/>
      <c r="AFX133" s="32"/>
      <c r="AFY133" s="32"/>
      <c r="AFZ133" s="32"/>
      <c r="AGA133" s="32"/>
      <c r="AGB133" s="32"/>
      <c r="AGC133" s="32"/>
      <c r="AGD133" s="32"/>
      <c r="AGE133" s="32"/>
      <c r="AGF133" s="32"/>
      <c r="AGG133" s="32"/>
      <c r="AGH133" s="32"/>
      <c r="AGI133" s="32"/>
      <c r="AGJ133" s="32"/>
      <c r="AGK133" s="32"/>
      <c r="AGL133" s="32"/>
      <c r="AGM133" s="32"/>
      <c r="AGN133" s="32"/>
      <c r="AGO133" s="32"/>
      <c r="AGP133" s="32"/>
      <c r="AGQ133" s="32"/>
      <c r="AGR133" s="32"/>
      <c r="AGS133" s="32"/>
      <c r="AGT133" s="32"/>
      <c r="AGU133" s="32"/>
      <c r="AGV133" s="32"/>
      <c r="AGW133" s="32"/>
      <c r="AGX133" s="32"/>
      <c r="AGY133" s="32"/>
      <c r="AGZ133" s="32"/>
      <c r="AHA133" s="32"/>
      <c r="AHB133" s="32"/>
      <c r="AHC133" s="32"/>
      <c r="AHD133" s="32"/>
      <c r="AHE133" s="32"/>
      <c r="AHF133" s="32"/>
      <c r="AHG133" s="32"/>
      <c r="AHH133" s="32"/>
      <c r="AHI133" s="32"/>
      <c r="AHJ133" s="32"/>
      <c r="AHK133" s="32"/>
      <c r="AHL133" s="32"/>
      <c r="AHM133" s="32"/>
      <c r="AHN133" s="32"/>
      <c r="AHO133" s="32"/>
      <c r="AHP133" s="32"/>
      <c r="AHQ133" s="32"/>
      <c r="AHR133" s="32"/>
      <c r="AHS133" s="32"/>
      <c r="AHT133" s="32"/>
      <c r="AHU133" s="32"/>
      <c r="AHV133" s="32"/>
      <c r="AHW133" s="32"/>
      <c r="AHX133" s="32"/>
      <c r="AHY133" s="32"/>
      <c r="AHZ133" s="32"/>
      <c r="AIA133" s="32"/>
      <c r="AIB133" s="32"/>
      <c r="AIC133" s="32"/>
      <c r="AID133" s="32"/>
      <c r="AIE133" s="32"/>
      <c r="AIF133" s="32"/>
      <c r="AIG133" s="32"/>
      <c r="AIH133" s="32"/>
      <c r="AII133" s="32"/>
      <c r="AIJ133" s="32"/>
      <c r="AIK133" s="32"/>
      <c r="AIL133" s="32"/>
      <c r="AIM133" s="32"/>
      <c r="AIN133" s="32"/>
      <c r="AIO133" s="32"/>
      <c r="AIP133" s="32"/>
      <c r="AIQ133" s="32"/>
      <c r="AIR133" s="32"/>
      <c r="AIS133" s="32"/>
      <c r="AIT133" s="32"/>
      <c r="AIU133" s="32"/>
      <c r="AIV133" s="32"/>
      <c r="AIW133" s="32"/>
      <c r="AIX133" s="32"/>
      <c r="AIY133" s="32"/>
      <c r="AIZ133" s="32"/>
      <c r="AJA133" s="32"/>
      <c r="AJB133" s="32"/>
      <c r="AJC133" s="32"/>
      <c r="AJD133" s="32"/>
      <c r="AJE133" s="32"/>
      <c r="AJF133" s="32"/>
      <c r="AJG133" s="32"/>
      <c r="AJH133" s="32"/>
      <c r="AJI133" s="32"/>
      <c r="AJJ133" s="32"/>
      <c r="AJK133" s="32"/>
      <c r="AJL133" s="32"/>
      <c r="AJM133" s="32"/>
      <c r="AJN133" s="32"/>
      <c r="AJO133" s="32"/>
      <c r="AJP133" s="32"/>
      <c r="AJQ133" s="32"/>
      <c r="AJR133" s="32"/>
      <c r="AJS133" s="32"/>
      <c r="AJT133" s="32"/>
      <c r="AJU133" s="32"/>
      <c r="AJV133" s="32"/>
      <c r="AJW133" s="32"/>
      <c r="AJX133" s="32"/>
      <c r="AJY133" s="32"/>
      <c r="AJZ133" s="32"/>
      <c r="AKA133" s="32"/>
      <c r="AKB133" s="32"/>
      <c r="AKC133" s="32"/>
      <c r="AKD133" s="32"/>
      <c r="AKE133" s="32"/>
      <c r="AKF133" s="32"/>
      <c r="AKG133" s="32"/>
      <c r="AKH133" s="32"/>
      <c r="AKI133" s="32"/>
      <c r="AKJ133" s="32"/>
      <c r="AKK133" s="32"/>
      <c r="AKL133" s="32"/>
      <c r="AKM133" s="32"/>
      <c r="AKN133" s="32"/>
      <c r="AKO133" s="32"/>
      <c r="AKP133" s="32"/>
      <c r="AKQ133" s="32"/>
      <c r="AKR133" s="32"/>
      <c r="AKS133" s="32"/>
      <c r="AKT133" s="32"/>
      <c r="AKU133" s="32"/>
      <c r="AKV133" s="32"/>
      <c r="AKW133" s="32"/>
      <c r="AKX133" s="32"/>
      <c r="AKY133" s="32"/>
      <c r="AKZ133" s="32"/>
      <c r="ALA133" s="32"/>
      <c r="ALB133" s="32"/>
      <c r="ALC133" s="32"/>
      <c r="ALD133" s="32"/>
      <c r="ALE133" s="32"/>
      <c r="ALF133" s="32"/>
      <c r="ALG133" s="32"/>
      <c r="ALH133" s="32"/>
      <c r="ALI133" s="32"/>
      <c r="ALJ133" s="32"/>
      <c r="ALK133" s="32"/>
      <c r="ALL133" s="32"/>
      <c r="ALM133" s="32"/>
      <c r="ALN133" s="32"/>
    </row>
    <row r="134" spans="1:1002" s="12" customFormat="1" ht="14.5" x14ac:dyDescent="0.35">
      <c r="A134" s="193"/>
      <c r="B134" s="194"/>
      <c r="C134" s="194"/>
      <c r="D134" s="194"/>
      <c r="E134" s="195"/>
      <c r="F134" s="110"/>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c r="IV134" s="32"/>
      <c r="IW134" s="32"/>
      <c r="IX134" s="32"/>
      <c r="IY134" s="32"/>
      <c r="IZ134" s="32"/>
      <c r="JA134" s="32"/>
      <c r="JB134" s="32"/>
      <c r="JC134" s="32"/>
      <c r="JD134" s="32"/>
      <c r="JE134" s="32"/>
      <c r="JF134" s="32"/>
      <c r="JG134" s="32"/>
      <c r="JH134" s="32"/>
      <c r="JI134" s="32"/>
      <c r="JJ134" s="32"/>
      <c r="JK134" s="32"/>
      <c r="JL134" s="32"/>
      <c r="JM134" s="32"/>
      <c r="JN134" s="32"/>
      <c r="JO134" s="32"/>
      <c r="JP134" s="32"/>
      <c r="JQ134" s="32"/>
      <c r="JR134" s="32"/>
      <c r="JS134" s="32"/>
      <c r="JT134" s="32"/>
      <c r="JU134" s="32"/>
      <c r="JV134" s="32"/>
      <c r="JW134" s="32"/>
      <c r="JX134" s="32"/>
      <c r="JY134" s="32"/>
      <c r="JZ134" s="32"/>
      <c r="KA134" s="32"/>
      <c r="KB134" s="32"/>
      <c r="KC134" s="32"/>
      <c r="KD134" s="32"/>
      <c r="KE134" s="32"/>
      <c r="KF134" s="32"/>
      <c r="KG134" s="32"/>
      <c r="KH134" s="32"/>
      <c r="KI134" s="32"/>
      <c r="KJ134" s="32"/>
      <c r="KK134" s="32"/>
      <c r="KL134" s="32"/>
      <c r="KM134" s="32"/>
      <c r="KN134" s="32"/>
      <c r="KO134" s="32"/>
      <c r="KP134" s="32"/>
      <c r="KQ134" s="32"/>
      <c r="KR134" s="32"/>
      <c r="KS134" s="32"/>
      <c r="KT134" s="32"/>
      <c r="KU134" s="32"/>
      <c r="KV134" s="32"/>
      <c r="KW134" s="32"/>
      <c r="KX134" s="32"/>
      <c r="KY134" s="32"/>
      <c r="KZ134" s="32"/>
      <c r="LA134" s="32"/>
      <c r="LB134" s="32"/>
      <c r="LC134" s="32"/>
      <c r="LD134" s="32"/>
      <c r="LE134" s="32"/>
      <c r="LF134" s="32"/>
      <c r="LG134" s="32"/>
      <c r="LH134" s="32"/>
      <c r="LI134" s="32"/>
      <c r="LJ134" s="32"/>
      <c r="LK134" s="32"/>
      <c r="LL134" s="32"/>
      <c r="LM134" s="32"/>
      <c r="LN134" s="32"/>
      <c r="LO134" s="32"/>
      <c r="LP134" s="32"/>
      <c r="LQ134" s="32"/>
      <c r="LR134" s="32"/>
      <c r="LS134" s="32"/>
      <c r="LT134" s="32"/>
      <c r="LU134" s="32"/>
      <c r="LV134" s="32"/>
      <c r="LW134" s="32"/>
      <c r="LX134" s="32"/>
      <c r="LY134" s="32"/>
      <c r="LZ134" s="32"/>
      <c r="MA134" s="32"/>
      <c r="MB134" s="32"/>
      <c r="MC134" s="32"/>
      <c r="MD134" s="32"/>
      <c r="ME134" s="32"/>
      <c r="MF134" s="32"/>
      <c r="MG134" s="32"/>
      <c r="MH134" s="32"/>
      <c r="MI134" s="32"/>
      <c r="MJ134" s="32"/>
      <c r="MK134" s="32"/>
      <c r="ML134" s="32"/>
      <c r="MM134" s="32"/>
      <c r="MN134" s="32"/>
      <c r="MO134" s="32"/>
      <c r="MP134" s="32"/>
      <c r="MQ134" s="32"/>
      <c r="MR134" s="32"/>
      <c r="MS134" s="32"/>
      <c r="MT134" s="32"/>
      <c r="MU134" s="32"/>
      <c r="MV134" s="32"/>
      <c r="MW134" s="32"/>
      <c r="MX134" s="32"/>
      <c r="MY134" s="32"/>
      <c r="MZ134" s="32"/>
      <c r="NA134" s="32"/>
      <c r="NB134" s="32"/>
      <c r="NC134" s="32"/>
      <c r="ND134" s="32"/>
      <c r="NE134" s="32"/>
      <c r="NF134" s="32"/>
      <c r="NG134" s="32"/>
      <c r="NH134" s="32"/>
      <c r="NI134" s="32"/>
      <c r="NJ134" s="32"/>
      <c r="NK134" s="32"/>
      <c r="NL134" s="32"/>
      <c r="NM134" s="32"/>
      <c r="NN134" s="32"/>
      <c r="NO134" s="32"/>
      <c r="NP134" s="32"/>
      <c r="NQ134" s="32"/>
      <c r="NR134" s="32"/>
      <c r="NS134" s="32"/>
      <c r="NT134" s="32"/>
      <c r="NU134" s="32"/>
      <c r="NV134" s="32"/>
      <c r="NW134" s="32"/>
      <c r="NX134" s="32"/>
      <c r="NY134" s="32"/>
      <c r="NZ134" s="32"/>
      <c r="OA134" s="32"/>
      <c r="OB134" s="32"/>
      <c r="OC134" s="32"/>
      <c r="OD134" s="32"/>
      <c r="OE134" s="32"/>
      <c r="OF134" s="32"/>
      <c r="OG134" s="32"/>
      <c r="OH134" s="32"/>
      <c r="OI134" s="32"/>
      <c r="OJ134" s="32"/>
      <c r="OK134" s="32"/>
      <c r="OL134" s="32"/>
      <c r="OM134" s="32"/>
      <c r="ON134" s="32"/>
      <c r="OO134" s="32"/>
      <c r="OP134" s="32"/>
      <c r="OQ134" s="32"/>
      <c r="OR134" s="32"/>
      <c r="OS134" s="32"/>
      <c r="OT134" s="32"/>
      <c r="OU134" s="32"/>
      <c r="OV134" s="32"/>
      <c r="OW134" s="32"/>
      <c r="OX134" s="32"/>
      <c r="OY134" s="32"/>
      <c r="OZ134" s="32"/>
      <c r="PA134" s="32"/>
      <c r="PB134" s="32"/>
      <c r="PC134" s="32"/>
      <c r="PD134" s="32"/>
      <c r="PE134" s="32"/>
      <c r="PF134" s="32"/>
      <c r="PG134" s="32"/>
      <c r="PH134" s="32"/>
      <c r="PI134" s="32"/>
      <c r="PJ134" s="32"/>
      <c r="PK134" s="32"/>
      <c r="PL134" s="32"/>
      <c r="PM134" s="32"/>
      <c r="PN134" s="32"/>
      <c r="PO134" s="32"/>
      <c r="PP134" s="32"/>
      <c r="PQ134" s="32"/>
      <c r="PR134" s="32"/>
      <c r="PS134" s="32"/>
      <c r="PT134" s="32"/>
      <c r="PU134" s="32"/>
      <c r="PV134" s="32"/>
      <c r="PW134" s="32"/>
      <c r="PX134" s="32"/>
      <c r="PY134" s="32"/>
      <c r="PZ134" s="32"/>
      <c r="QA134" s="32"/>
      <c r="QB134" s="32"/>
      <c r="QC134" s="32"/>
      <c r="QD134" s="32"/>
      <c r="QE134" s="32"/>
      <c r="QF134" s="32"/>
      <c r="QG134" s="32"/>
      <c r="QH134" s="32"/>
      <c r="QI134" s="32"/>
      <c r="QJ134" s="32"/>
      <c r="QK134" s="32"/>
      <c r="QL134" s="32"/>
      <c r="QM134" s="32"/>
      <c r="QN134" s="32"/>
      <c r="QO134" s="32"/>
      <c r="QP134" s="32"/>
      <c r="QQ134" s="32"/>
      <c r="QR134" s="32"/>
      <c r="QS134" s="32"/>
      <c r="QT134" s="32"/>
      <c r="QU134" s="32"/>
      <c r="QV134" s="32"/>
      <c r="QW134" s="32"/>
      <c r="QX134" s="32"/>
      <c r="QY134" s="32"/>
      <c r="QZ134" s="32"/>
      <c r="RA134" s="32"/>
      <c r="RB134" s="32"/>
      <c r="RC134" s="32"/>
      <c r="RD134" s="32"/>
      <c r="RE134" s="32"/>
      <c r="RF134" s="32"/>
      <c r="RG134" s="32"/>
      <c r="RH134" s="32"/>
      <c r="RI134" s="32"/>
      <c r="RJ134" s="32"/>
      <c r="RK134" s="32"/>
      <c r="RL134" s="32"/>
      <c r="RM134" s="32"/>
      <c r="RN134" s="32"/>
      <c r="RO134" s="32"/>
      <c r="RP134" s="32"/>
      <c r="RQ134" s="32"/>
      <c r="RR134" s="32"/>
      <c r="RS134" s="32"/>
      <c r="RT134" s="32"/>
      <c r="RU134" s="32"/>
      <c r="RV134" s="32"/>
      <c r="RW134" s="32"/>
      <c r="RX134" s="32"/>
      <c r="RY134" s="32"/>
      <c r="RZ134" s="32"/>
      <c r="SA134" s="32"/>
      <c r="SB134" s="32"/>
      <c r="SC134" s="32"/>
      <c r="SD134" s="32"/>
      <c r="SE134" s="32"/>
      <c r="SF134" s="32"/>
      <c r="SG134" s="32"/>
      <c r="SH134" s="32"/>
      <c r="SI134" s="32"/>
      <c r="SJ134" s="32"/>
      <c r="SK134" s="32"/>
      <c r="SL134" s="32"/>
      <c r="SM134" s="32"/>
      <c r="SN134" s="32"/>
      <c r="SO134" s="32"/>
      <c r="SP134" s="32"/>
      <c r="SQ134" s="32"/>
      <c r="SR134" s="32"/>
      <c r="SS134" s="32"/>
      <c r="ST134" s="32"/>
      <c r="SU134" s="32"/>
      <c r="SV134" s="32"/>
      <c r="SW134" s="32"/>
      <c r="SX134" s="32"/>
      <c r="SY134" s="32"/>
      <c r="SZ134" s="32"/>
      <c r="TA134" s="32"/>
      <c r="TB134" s="32"/>
      <c r="TC134" s="32"/>
      <c r="TD134" s="32"/>
      <c r="TE134" s="32"/>
      <c r="TF134" s="32"/>
      <c r="TG134" s="32"/>
      <c r="TH134" s="32"/>
      <c r="TI134" s="32"/>
      <c r="TJ134" s="32"/>
      <c r="TK134" s="32"/>
      <c r="TL134" s="32"/>
      <c r="TM134" s="32"/>
      <c r="TN134" s="32"/>
      <c r="TO134" s="32"/>
      <c r="TP134" s="32"/>
      <c r="TQ134" s="32"/>
      <c r="TR134" s="32"/>
      <c r="TS134" s="32"/>
      <c r="TT134" s="32"/>
      <c r="TU134" s="32"/>
      <c r="TV134" s="32"/>
      <c r="TW134" s="32"/>
      <c r="TX134" s="32"/>
      <c r="TY134" s="32"/>
      <c r="TZ134" s="32"/>
      <c r="UA134" s="32"/>
      <c r="UB134" s="32"/>
      <c r="UC134" s="32"/>
      <c r="UD134" s="32"/>
      <c r="UE134" s="32"/>
      <c r="UF134" s="32"/>
      <c r="UG134" s="32"/>
      <c r="UH134" s="32"/>
      <c r="UI134" s="32"/>
      <c r="UJ134" s="32"/>
      <c r="UK134" s="32"/>
      <c r="UL134" s="32"/>
      <c r="UM134" s="32"/>
      <c r="UN134" s="32"/>
      <c r="UO134" s="32"/>
      <c r="UP134" s="32"/>
      <c r="UQ134" s="32"/>
      <c r="UR134" s="32"/>
      <c r="US134" s="32"/>
      <c r="UT134" s="32"/>
      <c r="UU134" s="32"/>
      <c r="UV134" s="32"/>
      <c r="UW134" s="32"/>
      <c r="UX134" s="32"/>
      <c r="UY134" s="32"/>
      <c r="UZ134" s="32"/>
      <c r="VA134" s="32"/>
      <c r="VB134" s="32"/>
      <c r="VC134" s="32"/>
      <c r="VD134" s="32"/>
      <c r="VE134" s="32"/>
      <c r="VF134" s="32"/>
      <c r="VG134" s="32"/>
      <c r="VH134" s="32"/>
      <c r="VI134" s="32"/>
      <c r="VJ134" s="32"/>
      <c r="VK134" s="32"/>
      <c r="VL134" s="32"/>
      <c r="VM134" s="32"/>
      <c r="VN134" s="32"/>
      <c r="VO134" s="32"/>
      <c r="VP134" s="32"/>
      <c r="VQ134" s="32"/>
      <c r="VR134" s="32"/>
      <c r="VS134" s="32"/>
      <c r="VT134" s="32"/>
      <c r="VU134" s="32"/>
      <c r="VV134" s="32"/>
      <c r="VW134" s="32"/>
      <c r="VX134" s="32"/>
      <c r="VY134" s="32"/>
      <c r="VZ134" s="32"/>
      <c r="WA134" s="32"/>
      <c r="WB134" s="32"/>
      <c r="WC134" s="32"/>
      <c r="WD134" s="32"/>
      <c r="WE134" s="32"/>
      <c r="WF134" s="32"/>
      <c r="WG134" s="32"/>
      <c r="WH134" s="32"/>
      <c r="WI134" s="32"/>
      <c r="WJ134" s="32"/>
      <c r="WK134" s="32"/>
      <c r="WL134" s="32"/>
      <c r="WM134" s="32"/>
      <c r="WN134" s="32"/>
      <c r="WO134" s="32"/>
      <c r="WP134" s="32"/>
      <c r="WQ134" s="32"/>
      <c r="WR134" s="32"/>
      <c r="WS134" s="32"/>
      <c r="WT134" s="32"/>
      <c r="WU134" s="32"/>
      <c r="WV134" s="32"/>
      <c r="WW134" s="32"/>
      <c r="WX134" s="32"/>
      <c r="WY134" s="32"/>
      <c r="WZ134" s="32"/>
      <c r="XA134" s="32"/>
      <c r="XB134" s="32"/>
      <c r="XC134" s="32"/>
      <c r="XD134" s="32"/>
      <c r="XE134" s="32"/>
      <c r="XF134" s="32"/>
      <c r="XG134" s="32"/>
      <c r="XH134" s="32"/>
      <c r="XI134" s="32"/>
      <c r="XJ134" s="32"/>
      <c r="XK134" s="32"/>
      <c r="XL134" s="32"/>
      <c r="XM134" s="32"/>
      <c r="XN134" s="32"/>
      <c r="XO134" s="32"/>
      <c r="XP134" s="32"/>
      <c r="XQ134" s="32"/>
      <c r="XR134" s="32"/>
      <c r="XS134" s="32"/>
      <c r="XT134" s="32"/>
      <c r="XU134" s="32"/>
      <c r="XV134" s="32"/>
      <c r="XW134" s="32"/>
      <c r="XX134" s="32"/>
      <c r="XY134" s="32"/>
      <c r="XZ134" s="32"/>
      <c r="YA134" s="32"/>
      <c r="YB134" s="32"/>
      <c r="YC134" s="32"/>
      <c r="YD134" s="32"/>
      <c r="YE134" s="32"/>
      <c r="YF134" s="32"/>
      <c r="YG134" s="32"/>
      <c r="YH134" s="32"/>
      <c r="YI134" s="32"/>
      <c r="YJ134" s="32"/>
      <c r="YK134" s="32"/>
      <c r="YL134" s="32"/>
      <c r="YM134" s="32"/>
      <c r="YN134" s="32"/>
      <c r="YO134" s="32"/>
      <c r="YP134" s="32"/>
      <c r="YQ134" s="32"/>
      <c r="YR134" s="32"/>
      <c r="YS134" s="32"/>
      <c r="YT134" s="32"/>
      <c r="YU134" s="32"/>
      <c r="YV134" s="32"/>
      <c r="YW134" s="32"/>
      <c r="YX134" s="32"/>
      <c r="YY134" s="32"/>
      <c r="YZ134" s="32"/>
      <c r="ZA134" s="32"/>
      <c r="ZB134" s="32"/>
      <c r="ZC134" s="32"/>
      <c r="ZD134" s="32"/>
      <c r="ZE134" s="32"/>
      <c r="ZF134" s="32"/>
      <c r="ZG134" s="32"/>
      <c r="ZH134" s="32"/>
      <c r="ZI134" s="32"/>
      <c r="ZJ134" s="32"/>
      <c r="ZK134" s="32"/>
      <c r="ZL134" s="32"/>
      <c r="ZM134" s="32"/>
      <c r="ZN134" s="32"/>
      <c r="ZO134" s="32"/>
      <c r="ZP134" s="32"/>
      <c r="ZQ134" s="32"/>
      <c r="ZR134" s="32"/>
      <c r="ZS134" s="32"/>
      <c r="ZT134" s="32"/>
      <c r="ZU134" s="32"/>
      <c r="ZV134" s="32"/>
      <c r="ZW134" s="32"/>
      <c r="ZX134" s="32"/>
      <c r="ZY134" s="32"/>
      <c r="ZZ134" s="32"/>
      <c r="AAA134" s="32"/>
      <c r="AAB134" s="32"/>
      <c r="AAC134" s="32"/>
      <c r="AAD134" s="32"/>
      <c r="AAE134" s="32"/>
      <c r="AAF134" s="32"/>
      <c r="AAG134" s="32"/>
      <c r="AAH134" s="32"/>
      <c r="AAI134" s="32"/>
      <c r="AAJ134" s="32"/>
      <c r="AAK134" s="32"/>
      <c r="AAL134" s="32"/>
      <c r="AAM134" s="32"/>
      <c r="AAN134" s="32"/>
      <c r="AAO134" s="32"/>
      <c r="AAP134" s="32"/>
      <c r="AAQ134" s="32"/>
      <c r="AAR134" s="32"/>
      <c r="AAS134" s="32"/>
      <c r="AAT134" s="32"/>
      <c r="AAU134" s="32"/>
      <c r="AAV134" s="32"/>
      <c r="AAW134" s="32"/>
      <c r="AAX134" s="32"/>
      <c r="AAY134" s="32"/>
      <c r="AAZ134" s="32"/>
      <c r="ABA134" s="32"/>
      <c r="ABB134" s="32"/>
      <c r="ABC134" s="32"/>
      <c r="ABD134" s="32"/>
      <c r="ABE134" s="32"/>
      <c r="ABF134" s="32"/>
      <c r="ABG134" s="32"/>
      <c r="ABH134" s="32"/>
      <c r="ABI134" s="32"/>
      <c r="ABJ134" s="32"/>
      <c r="ABK134" s="32"/>
      <c r="ABL134" s="32"/>
      <c r="ABM134" s="32"/>
      <c r="ABN134" s="32"/>
      <c r="ABO134" s="32"/>
      <c r="ABP134" s="32"/>
      <c r="ABQ134" s="32"/>
      <c r="ABR134" s="32"/>
      <c r="ABS134" s="32"/>
      <c r="ABT134" s="32"/>
      <c r="ABU134" s="32"/>
      <c r="ABV134" s="32"/>
      <c r="ABW134" s="32"/>
      <c r="ABX134" s="32"/>
      <c r="ABY134" s="32"/>
      <c r="ABZ134" s="32"/>
      <c r="ACA134" s="32"/>
      <c r="ACB134" s="32"/>
      <c r="ACC134" s="32"/>
      <c r="ACD134" s="32"/>
      <c r="ACE134" s="32"/>
      <c r="ACF134" s="32"/>
      <c r="ACG134" s="32"/>
      <c r="ACH134" s="32"/>
      <c r="ACI134" s="32"/>
      <c r="ACJ134" s="32"/>
      <c r="ACK134" s="32"/>
      <c r="ACL134" s="32"/>
      <c r="ACM134" s="32"/>
      <c r="ACN134" s="32"/>
      <c r="ACO134" s="32"/>
      <c r="ACP134" s="32"/>
      <c r="ACQ134" s="32"/>
      <c r="ACR134" s="32"/>
      <c r="ACS134" s="32"/>
      <c r="ACT134" s="32"/>
      <c r="ACU134" s="32"/>
      <c r="ACV134" s="32"/>
      <c r="ACW134" s="32"/>
      <c r="ACX134" s="32"/>
      <c r="ACY134" s="32"/>
      <c r="ACZ134" s="32"/>
      <c r="ADA134" s="32"/>
      <c r="ADB134" s="32"/>
      <c r="ADC134" s="32"/>
      <c r="ADD134" s="32"/>
      <c r="ADE134" s="32"/>
      <c r="ADF134" s="32"/>
      <c r="ADG134" s="32"/>
      <c r="ADH134" s="32"/>
      <c r="ADI134" s="32"/>
      <c r="ADJ134" s="32"/>
      <c r="ADK134" s="32"/>
      <c r="ADL134" s="32"/>
      <c r="ADM134" s="32"/>
      <c r="ADN134" s="32"/>
      <c r="ADO134" s="32"/>
      <c r="ADP134" s="32"/>
      <c r="ADQ134" s="32"/>
      <c r="ADR134" s="32"/>
      <c r="ADS134" s="32"/>
      <c r="ADT134" s="32"/>
      <c r="ADU134" s="32"/>
      <c r="ADV134" s="32"/>
      <c r="ADW134" s="32"/>
      <c r="ADX134" s="32"/>
      <c r="ADY134" s="32"/>
      <c r="ADZ134" s="32"/>
      <c r="AEA134" s="32"/>
      <c r="AEB134" s="32"/>
      <c r="AEC134" s="32"/>
      <c r="AED134" s="32"/>
      <c r="AEE134" s="32"/>
      <c r="AEF134" s="32"/>
      <c r="AEG134" s="32"/>
      <c r="AEH134" s="32"/>
      <c r="AEI134" s="32"/>
      <c r="AEJ134" s="32"/>
      <c r="AEK134" s="32"/>
      <c r="AEL134" s="32"/>
      <c r="AEM134" s="32"/>
      <c r="AEN134" s="32"/>
      <c r="AEO134" s="32"/>
      <c r="AEP134" s="32"/>
      <c r="AEQ134" s="32"/>
      <c r="AER134" s="32"/>
      <c r="AES134" s="32"/>
      <c r="AET134" s="32"/>
      <c r="AEU134" s="32"/>
      <c r="AEV134" s="32"/>
      <c r="AEW134" s="32"/>
      <c r="AEX134" s="32"/>
      <c r="AEY134" s="32"/>
      <c r="AEZ134" s="32"/>
      <c r="AFA134" s="32"/>
      <c r="AFB134" s="32"/>
      <c r="AFC134" s="32"/>
      <c r="AFD134" s="32"/>
      <c r="AFE134" s="32"/>
      <c r="AFF134" s="32"/>
      <c r="AFG134" s="32"/>
      <c r="AFH134" s="32"/>
      <c r="AFI134" s="32"/>
      <c r="AFJ134" s="32"/>
      <c r="AFK134" s="32"/>
      <c r="AFL134" s="32"/>
      <c r="AFM134" s="32"/>
      <c r="AFN134" s="32"/>
      <c r="AFO134" s="32"/>
      <c r="AFP134" s="32"/>
      <c r="AFQ134" s="32"/>
      <c r="AFR134" s="32"/>
      <c r="AFS134" s="32"/>
      <c r="AFT134" s="32"/>
      <c r="AFU134" s="32"/>
      <c r="AFV134" s="32"/>
      <c r="AFW134" s="32"/>
      <c r="AFX134" s="32"/>
      <c r="AFY134" s="32"/>
      <c r="AFZ134" s="32"/>
      <c r="AGA134" s="32"/>
      <c r="AGB134" s="32"/>
      <c r="AGC134" s="32"/>
      <c r="AGD134" s="32"/>
      <c r="AGE134" s="32"/>
      <c r="AGF134" s="32"/>
      <c r="AGG134" s="32"/>
      <c r="AGH134" s="32"/>
      <c r="AGI134" s="32"/>
      <c r="AGJ134" s="32"/>
      <c r="AGK134" s="32"/>
      <c r="AGL134" s="32"/>
      <c r="AGM134" s="32"/>
      <c r="AGN134" s="32"/>
      <c r="AGO134" s="32"/>
      <c r="AGP134" s="32"/>
      <c r="AGQ134" s="32"/>
      <c r="AGR134" s="32"/>
      <c r="AGS134" s="32"/>
      <c r="AGT134" s="32"/>
      <c r="AGU134" s="32"/>
      <c r="AGV134" s="32"/>
      <c r="AGW134" s="32"/>
      <c r="AGX134" s="32"/>
      <c r="AGY134" s="32"/>
      <c r="AGZ134" s="32"/>
      <c r="AHA134" s="32"/>
      <c r="AHB134" s="32"/>
      <c r="AHC134" s="32"/>
      <c r="AHD134" s="32"/>
      <c r="AHE134" s="32"/>
      <c r="AHF134" s="32"/>
      <c r="AHG134" s="32"/>
      <c r="AHH134" s="32"/>
      <c r="AHI134" s="32"/>
      <c r="AHJ134" s="32"/>
      <c r="AHK134" s="32"/>
      <c r="AHL134" s="32"/>
      <c r="AHM134" s="32"/>
      <c r="AHN134" s="32"/>
      <c r="AHO134" s="32"/>
      <c r="AHP134" s="32"/>
      <c r="AHQ134" s="32"/>
      <c r="AHR134" s="32"/>
      <c r="AHS134" s="32"/>
      <c r="AHT134" s="32"/>
      <c r="AHU134" s="32"/>
      <c r="AHV134" s="32"/>
      <c r="AHW134" s="32"/>
      <c r="AHX134" s="32"/>
      <c r="AHY134" s="32"/>
      <c r="AHZ134" s="32"/>
      <c r="AIA134" s="32"/>
      <c r="AIB134" s="32"/>
      <c r="AIC134" s="32"/>
      <c r="AID134" s="32"/>
      <c r="AIE134" s="32"/>
      <c r="AIF134" s="32"/>
      <c r="AIG134" s="32"/>
      <c r="AIH134" s="32"/>
      <c r="AII134" s="32"/>
      <c r="AIJ134" s="32"/>
      <c r="AIK134" s="32"/>
      <c r="AIL134" s="32"/>
      <c r="AIM134" s="32"/>
      <c r="AIN134" s="32"/>
      <c r="AIO134" s="32"/>
      <c r="AIP134" s="32"/>
      <c r="AIQ134" s="32"/>
      <c r="AIR134" s="32"/>
      <c r="AIS134" s="32"/>
      <c r="AIT134" s="32"/>
      <c r="AIU134" s="32"/>
      <c r="AIV134" s="32"/>
      <c r="AIW134" s="32"/>
      <c r="AIX134" s="32"/>
      <c r="AIY134" s="32"/>
      <c r="AIZ134" s="32"/>
      <c r="AJA134" s="32"/>
      <c r="AJB134" s="32"/>
      <c r="AJC134" s="32"/>
      <c r="AJD134" s="32"/>
      <c r="AJE134" s="32"/>
      <c r="AJF134" s="32"/>
      <c r="AJG134" s="32"/>
      <c r="AJH134" s="32"/>
      <c r="AJI134" s="32"/>
      <c r="AJJ134" s="32"/>
      <c r="AJK134" s="32"/>
      <c r="AJL134" s="32"/>
      <c r="AJM134" s="32"/>
      <c r="AJN134" s="32"/>
      <c r="AJO134" s="32"/>
      <c r="AJP134" s="32"/>
      <c r="AJQ134" s="32"/>
      <c r="AJR134" s="32"/>
      <c r="AJS134" s="32"/>
      <c r="AJT134" s="32"/>
      <c r="AJU134" s="32"/>
      <c r="AJV134" s="32"/>
      <c r="AJW134" s="32"/>
      <c r="AJX134" s="32"/>
      <c r="AJY134" s="32"/>
      <c r="AJZ134" s="32"/>
      <c r="AKA134" s="32"/>
      <c r="AKB134" s="32"/>
      <c r="AKC134" s="32"/>
      <c r="AKD134" s="32"/>
      <c r="AKE134" s="32"/>
      <c r="AKF134" s="32"/>
      <c r="AKG134" s="32"/>
      <c r="AKH134" s="32"/>
      <c r="AKI134" s="32"/>
      <c r="AKJ134" s="32"/>
      <c r="AKK134" s="32"/>
      <c r="AKL134" s="32"/>
      <c r="AKM134" s="32"/>
      <c r="AKN134" s="32"/>
      <c r="AKO134" s="32"/>
      <c r="AKP134" s="32"/>
      <c r="AKQ134" s="32"/>
      <c r="AKR134" s="32"/>
      <c r="AKS134" s="32"/>
      <c r="AKT134" s="32"/>
      <c r="AKU134" s="32"/>
      <c r="AKV134" s="32"/>
      <c r="AKW134" s="32"/>
      <c r="AKX134" s="32"/>
      <c r="AKY134" s="32"/>
      <c r="AKZ134" s="32"/>
      <c r="ALA134" s="32"/>
      <c r="ALB134" s="32"/>
      <c r="ALC134" s="32"/>
      <c r="ALD134" s="32"/>
      <c r="ALE134" s="32"/>
      <c r="ALF134" s="32"/>
      <c r="ALG134" s="32"/>
      <c r="ALH134" s="32"/>
      <c r="ALI134" s="32"/>
      <c r="ALJ134" s="32"/>
      <c r="ALK134" s="32"/>
      <c r="ALL134" s="32"/>
      <c r="ALM134" s="32"/>
      <c r="ALN134" s="32"/>
    </row>
    <row r="135" spans="1:1002" s="12" customFormat="1" ht="14.5" x14ac:dyDescent="0.35">
      <c r="A135" s="193"/>
      <c r="B135" s="194"/>
      <c r="C135" s="194"/>
      <c r="D135" s="194"/>
      <c r="E135" s="195"/>
      <c r="F135" s="110"/>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c r="IR135" s="32"/>
      <c r="IS135" s="32"/>
      <c r="IT135" s="32"/>
      <c r="IU135" s="32"/>
      <c r="IV135" s="32"/>
      <c r="IW135" s="32"/>
      <c r="IX135" s="32"/>
      <c r="IY135" s="32"/>
      <c r="IZ135" s="32"/>
      <c r="JA135" s="32"/>
      <c r="JB135" s="32"/>
      <c r="JC135" s="32"/>
      <c r="JD135" s="32"/>
      <c r="JE135" s="32"/>
      <c r="JF135" s="32"/>
      <c r="JG135" s="32"/>
      <c r="JH135" s="32"/>
      <c r="JI135" s="32"/>
      <c r="JJ135" s="32"/>
      <c r="JK135" s="32"/>
      <c r="JL135" s="32"/>
      <c r="JM135" s="32"/>
      <c r="JN135" s="32"/>
      <c r="JO135" s="32"/>
      <c r="JP135" s="32"/>
      <c r="JQ135" s="32"/>
      <c r="JR135" s="32"/>
      <c r="JS135" s="32"/>
      <c r="JT135" s="32"/>
      <c r="JU135" s="32"/>
      <c r="JV135" s="32"/>
      <c r="JW135" s="32"/>
      <c r="JX135" s="32"/>
      <c r="JY135" s="32"/>
      <c r="JZ135" s="32"/>
      <c r="KA135" s="32"/>
      <c r="KB135" s="32"/>
      <c r="KC135" s="32"/>
      <c r="KD135" s="32"/>
      <c r="KE135" s="32"/>
      <c r="KF135" s="32"/>
      <c r="KG135" s="32"/>
      <c r="KH135" s="32"/>
      <c r="KI135" s="32"/>
      <c r="KJ135" s="32"/>
      <c r="KK135" s="32"/>
      <c r="KL135" s="32"/>
      <c r="KM135" s="32"/>
      <c r="KN135" s="32"/>
      <c r="KO135" s="32"/>
      <c r="KP135" s="32"/>
      <c r="KQ135" s="32"/>
      <c r="KR135" s="32"/>
      <c r="KS135" s="32"/>
      <c r="KT135" s="32"/>
      <c r="KU135" s="32"/>
      <c r="KV135" s="32"/>
      <c r="KW135" s="32"/>
      <c r="KX135" s="32"/>
      <c r="KY135" s="32"/>
      <c r="KZ135" s="32"/>
      <c r="LA135" s="32"/>
      <c r="LB135" s="32"/>
      <c r="LC135" s="32"/>
      <c r="LD135" s="32"/>
      <c r="LE135" s="32"/>
      <c r="LF135" s="32"/>
      <c r="LG135" s="32"/>
      <c r="LH135" s="32"/>
      <c r="LI135" s="32"/>
      <c r="LJ135" s="32"/>
      <c r="LK135" s="32"/>
      <c r="LL135" s="32"/>
      <c r="LM135" s="32"/>
      <c r="LN135" s="32"/>
      <c r="LO135" s="32"/>
      <c r="LP135" s="32"/>
      <c r="LQ135" s="32"/>
      <c r="LR135" s="32"/>
      <c r="LS135" s="32"/>
      <c r="LT135" s="32"/>
      <c r="LU135" s="32"/>
      <c r="LV135" s="32"/>
      <c r="LW135" s="32"/>
      <c r="LX135" s="32"/>
      <c r="LY135" s="32"/>
      <c r="LZ135" s="32"/>
      <c r="MA135" s="32"/>
      <c r="MB135" s="32"/>
      <c r="MC135" s="32"/>
      <c r="MD135" s="32"/>
      <c r="ME135" s="32"/>
      <c r="MF135" s="32"/>
      <c r="MG135" s="32"/>
      <c r="MH135" s="32"/>
      <c r="MI135" s="32"/>
      <c r="MJ135" s="32"/>
      <c r="MK135" s="32"/>
      <c r="ML135" s="32"/>
      <c r="MM135" s="32"/>
      <c r="MN135" s="32"/>
      <c r="MO135" s="32"/>
      <c r="MP135" s="32"/>
      <c r="MQ135" s="32"/>
      <c r="MR135" s="32"/>
      <c r="MS135" s="32"/>
      <c r="MT135" s="32"/>
      <c r="MU135" s="32"/>
      <c r="MV135" s="32"/>
      <c r="MW135" s="32"/>
      <c r="MX135" s="32"/>
      <c r="MY135" s="32"/>
      <c r="MZ135" s="32"/>
      <c r="NA135" s="32"/>
      <c r="NB135" s="32"/>
      <c r="NC135" s="32"/>
      <c r="ND135" s="32"/>
      <c r="NE135" s="32"/>
      <c r="NF135" s="32"/>
      <c r="NG135" s="32"/>
      <c r="NH135" s="32"/>
      <c r="NI135" s="32"/>
      <c r="NJ135" s="32"/>
      <c r="NK135" s="32"/>
      <c r="NL135" s="32"/>
      <c r="NM135" s="32"/>
      <c r="NN135" s="32"/>
      <c r="NO135" s="32"/>
      <c r="NP135" s="32"/>
      <c r="NQ135" s="32"/>
      <c r="NR135" s="32"/>
      <c r="NS135" s="32"/>
      <c r="NT135" s="32"/>
      <c r="NU135" s="32"/>
      <c r="NV135" s="32"/>
      <c r="NW135" s="32"/>
      <c r="NX135" s="32"/>
      <c r="NY135" s="32"/>
      <c r="NZ135" s="32"/>
      <c r="OA135" s="32"/>
      <c r="OB135" s="32"/>
      <c r="OC135" s="32"/>
      <c r="OD135" s="32"/>
      <c r="OE135" s="32"/>
      <c r="OF135" s="32"/>
      <c r="OG135" s="32"/>
      <c r="OH135" s="32"/>
      <c r="OI135" s="32"/>
      <c r="OJ135" s="32"/>
      <c r="OK135" s="32"/>
      <c r="OL135" s="32"/>
      <c r="OM135" s="32"/>
      <c r="ON135" s="32"/>
      <c r="OO135" s="32"/>
      <c r="OP135" s="32"/>
      <c r="OQ135" s="32"/>
      <c r="OR135" s="32"/>
      <c r="OS135" s="32"/>
      <c r="OT135" s="32"/>
      <c r="OU135" s="32"/>
      <c r="OV135" s="32"/>
      <c r="OW135" s="32"/>
      <c r="OX135" s="32"/>
      <c r="OY135" s="32"/>
      <c r="OZ135" s="32"/>
      <c r="PA135" s="32"/>
      <c r="PB135" s="32"/>
      <c r="PC135" s="32"/>
      <c r="PD135" s="32"/>
      <c r="PE135" s="32"/>
      <c r="PF135" s="32"/>
      <c r="PG135" s="32"/>
      <c r="PH135" s="32"/>
      <c r="PI135" s="32"/>
      <c r="PJ135" s="32"/>
      <c r="PK135" s="32"/>
      <c r="PL135" s="32"/>
      <c r="PM135" s="32"/>
      <c r="PN135" s="32"/>
      <c r="PO135" s="32"/>
      <c r="PP135" s="32"/>
      <c r="PQ135" s="32"/>
      <c r="PR135" s="32"/>
      <c r="PS135" s="32"/>
      <c r="PT135" s="32"/>
      <c r="PU135" s="32"/>
      <c r="PV135" s="32"/>
      <c r="PW135" s="32"/>
      <c r="PX135" s="32"/>
      <c r="PY135" s="32"/>
      <c r="PZ135" s="32"/>
      <c r="QA135" s="32"/>
      <c r="QB135" s="32"/>
      <c r="QC135" s="32"/>
      <c r="QD135" s="32"/>
      <c r="QE135" s="32"/>
      <c r="QF135" s="32"/>
      <c r="QG135" s="32"/>
      <c r="QH135" s="32"/>
      <c r="QI135" s="32"/>
      <c r="QJ135" s="32"/>
      <c r="QK135" s="32"/>
      <c r="QL135" s="32"/>
      <c r="QM135" s="32"/>
      <c r="QN135" s="32"/>
      <c r="QO135" s="32"/>
      <c r="QP135" s="32"/>
      <c r="QQ135" s="32"/>
      <c r="QR135" s="32"/>
      <c r="QS135" s="32"/>
      <c r="QT135" s="32"/>
      <c r="QU135" s="32"/>
      <c r="QV135" s="32"/>
      <c r="QW135" s="32"/>
      <c r="QX135" s="32"/>
      <c r="QY135" s="32"/>
      <c r="QZ135" s="32"/>
      <c r="RA135" s="32"/>
      <c r="RB135" s="32"/>
      <c r="RC135" s="32"/>
      <c r="RD135" s="32"/>
      <c r="RE135" s="32"/>
      <c r="RF135" s="32"/>
      <c r="RG135" s="32"/>
      <c r="RH135" s="32"/>
      <c r="RI135" s="32"/>
      <c r="RJ135" s="32"/>
      <c r="RK135" s="32"/>
      <c r="RL135" s="32"/>
      <c r="RM135" s="32"/>
      <c r="RN135" s="32"/>
      <c r="RO135" s="32"/>
      <c r="RP135" s="32"/>
      <c r="RQ135" s="32"/>
      <c r="RR135" s="32"/>
      <c r="RS135" s="32"/>
      <c r="RT135" s="32"/>
      <c r="RU135" s="32"/>
      <c r="RV135" s="32"/>
      <c r="RW135" s="32"/>
      <c r="RX135" s="32"/>
      <c r="RY135" s="32"/>
      <c r="RZ135" s="32"/>
      <c r="SA135" s="32"/>
      <c r="SB135" s="32"/>
      <c r="SC135" s="32"/>
      <c r="SD135" s="32"/>
      <c r="SE135" s="32"/>
      <c r="SF135" s="32"/>
      <c r="SG135" s="32"/>
      <c r="SH135" s="32"/>
      <c r="SI135" s="32"/>
      <c r="SJ135" s="32"/>
      <c r="SK135" s="32"/>
      <c r="SL135" s="32"/>
      <c r="SM135" s="32"/>
      <c r="SN135" s="32"/>
      <c r="SO135" s="32"/>
      <c r="SP135" s="32"/>
      <c r="SQ135" s="32"/>
      <c r="SR135" s="32"/>
      <c r="SS135" s="32"/>
      <c r="ST135" s="32"/>
      <c r="SU135" s="32"/>
      <c r="SV135" s="32"/>
      <c r="SW135" s="32"/>
      <c r="SX135" s="32"/>
      <c r="SY135" s="32"/>
      <c r="SZ135" s="32"/>
      <c r="TA135" s="32"/>
      <c r="TB135" s="32"/>
      <c r="TC135" s="32"/>
      <c r="TD135" s="32"/>
      <c r="TE135" s="32"/>
      <c r="TF135" s="32"/>
      <c r="TG135" s="32"/>
      <c r="TH135" s="32"/>
      <c r="TI135" s="32"/>
      <c r="TJ135" s="32"/>
      <c r="TK135" s="32"/>
      <c r="TL135" s="32"/>
      <c r="TM135" s="32"/>
      <c r="TN135" s="32"/>
      <c r="TO135" s="32"/>
      <c r="TP135" s="32"/>
      <c r="TQ135" s="32"/>
      <c r="TR135" s="32"/>
      <c r="TS135" s="32"/>
      <c r="TT135" s="32"/>
      <c r="TU135" s="32"/>
      <c r="TV135" s="32"/>
      <c r="TW135" s="32"/>
      <c r="TX135" s="32"/>
      <c r="TY135" s="32"/>
      <c r="TZ135" s="32"/>
      <c r="UA135" s="32"/>
      <c r="UB135" s="32"/>
      <c r="UC135" s="32"/>
      <c r="UD135" s="32"/>
      <c r="UE135" s="32"/>
      <c r="UF135" s="32"/>
      <c r="UG135" s="32"/>
      <c r="UH135" s="32"/>
      <c r="UI135" s="32"/>
      <c r="UJ135" s="32"/>
      <c r="UK135" s="32"/>
      <c r="UL135" s="32"/>
      <c r="UM135" s="32"/>
      <c r="UN135" s="32"/>
      <c r="UO135" s="32"/>
      <c r="UP135" s="32"/>
      <c r="UQ135" s="32"/>
      <c r="UR135" s="32"/>
      <c r="US135" s="32"/>
      <c r="UT135" s="32"/>
      <c r="UU135" s="32"/>
      <c r="UV135" s="32"/>
      <c r="UW135" s="32"/>
      <c r="UX135" s="32"/>
      <c r="UY135" s="32"/>
      <c r="UZ135" s="32"/>
      <c r="VA135" s="32"/>
      <c r="VB135" s="32"/>
      <c r="VC135" s="32"/>
      <c r="VD135" s="32"/>
      <c r="VE135" s="32"/>
      <c r="VF135" s="32"/>
      <c r="VG135" s="32"/>
      <c r="VH135" s="32"/>
      <c r="VI135" s="32"/>
      <c r="VJ135" s="32"/>
      <c r="VK135" s="32"/>
      <c r="VL135" s="32"/>
      <c r="VM135" s="32"/>
      <c r="VN135" s="32"/>
      <c r="VO135" s="32"/>
      <c r="VP135" s="32"/>
      <c r="VQ135" s="32"/>
      <c r="VR135" s="32"/>
      <c r="VS135" s="32"/>
      <c r="VT135" s="32"/>
      <c r="VU135" s="32"/>
      <c r="VV135" s="32"/>
      <c r="VW135" s="32"/>
      <c r="VX135" s="32"/>
      <c r="VY135" s="32"/>
      <c r="VZ135" s="32"/>
      <c r="WA135" s="32"/>
      <c r="WB135" s="32"/>
      <c r="WC135" s="32"/>
      <c r="WD135" s="32"/>
      <c r="WE135" s="32"/>
      <c r="WF135" s="32"/>
      <c r="WG135" s="32"/>
      <c r="WH135" s="32"/>
      <c r="WI135" s="32"/>
      <c r="WJ135" s="32"/>
      <c r="WK135" s="32"/>
      <c r="WL135" s="32"/>
      <c r="WM135" s="32"/>
      <c r="WN135" s="32"/>
      <c r="WO135" s="32"/>
      <c r="WP135" s="32"/>
      <c r="WQ135" s="32"/>
      <c r="WR135" s="32"/>
      <c r="WS135" s="32"/>
      <c r="WT135" s="32"/>
      <c r="WU135" s="32"/>
      <c r="WV135" s="32"/>
      <c r="WW135" s="32"/>
      <c r="WX135" s="32"/>
      <c r="WY135" s="32"/>
      <c r="WZ135" s="32"/>
      <c r="XA135" s="32"/>
      <c r="XB135" s="32"/>
      <c r="XC135" s="32"/>
      <c r="XD135" s="32"/>
      <c r="XE135" s="32"/>
      <c r="XF135" s="32"/>
      <c r="XG135" s="32"/>
      <c r="XH135" s="32"/>
      <c r="XI135" s="32"/>
      <c r="XJ135" s="32"/>
      <c r="XK135" s="32"/>
      <c r="XL135" s="32"/>
      <c r="XM135" s="32"/>
      <c r="XN135" s="32"/>
      <c r="XO135" s="32"/>
      <c r="XP135" s="32"/>
      <c r="XQ135" s="32"/>
      <c r="XR135" s="32"/>
      <c r="XS135" s="32"/>
      <c r="XT135" s="32"/>
      <c r="XU135" s="32"/>
      <c r="XV135" s="32"/>
      <c r="XW135" s="32"/>
      <c r="XX135" s="32"/>
      <c r="XY135" s="32"/>
      <c r="XZ135" s="32"/>
      <c r="YA135" s="32"/>
      <c r="YB135" s="32"/>
      <c r="YC135" s="32"/>
      <c r="YD135" s="32"/>
      <c r="YE135" s="32"/>
      <c r="YF135" s="32"/>
      <c r="YG135" s="32"/>
      <c r="YH135" s="32"/>
      <c r="YI135" s="32"/>
      <c r="YJ135" s="32"/>
      <c r="YK135" s="32"/>
      <c r="YL135" s="32"/>
      <c r="YM135" s="32"/>
      <c r="YN135" s="32"/>
      <c r="YO135" s="32"/>
      <c r="YP135" s="32"/>
      <c r="YQ135" s="32"/>
      <c r="YR135" s="32"/>
      <c r="YS135" s="32"/>
      <c r="YT135" s="32"/>
      <c r="YU135" s="32"/>
      <c r="YV135" s="32"/>
      <c r="YW135" s="32"/>
      <c r="YX135" s="32"/>
      <c r="YY135" s="32"/>
      <c r="YZ135" s="32"/>
      <c r="ZA135" s="32"/>
      <c r="ZB135" s="32"/>
      <c r="ZC135" s="32"/>
      <c r="ZD135" s="32"/>
      <c r="ZE135" s="32"/>
      <c r="ZF135" s="32"/>
      <c r="ZG135" s="32"/>
      <c r="ZH135" s="32"/>
      <c r="ZI135" s="32"/>
      <c r="ZJ135" s="32"/>
      <c r="ZK135" s="32"/>
      <c r="ZL135" s="32"/>
      <c r="ZM135" s="32"/>
      <c r="ZN135" s="32"/>
      <c r="ZO135" s="32"/>
      <c r="ZP135" s="32"/>
      <c r="ZQ135" s="32"/>
      <c r="ZR135" s="32"/>
      <c r="ZS135" s="32"/>
      <c r="ZT135" s="32"/>
      <c r="ZU135" s="32"/>
      <c r="ZV135" s="32"/>
      <c r="ZW135" s="32"/>
      <c r="ZX135" s="32"/>
      <c r="ZY135" s="32"/>
      <c r="ZZ135" s="32"/>
      <c r="AAA135" s="32"/>
      <c r="AAB135" s="32"/>
      <c r="AAC135" s="32"/>
      <c r="AAD135" s="32"/>
      <c r="AAE135" s="32"/>
      <c r="AAF135" s="32"/>
      <c r="AAG135" s="32"/>
      <c r="AAH135" s="32"/>
      <c r="AAI135" s="32"/>
      <c r="AAJ135" s="32"/>
      <c r="AAK135" s="32"/>
      <c r="AAL135" s="32"/>
      <c r="AAM135" s="32"/>
      <c r="AAN135" s="32"/>
      <c r="AAO135" s="32"/>
      <c r="AAP135" s="32"/>
      <c r="AAQ135" s="32"/>
      <c r="AAR135" s="32"/>
      <c r="AAS135" s="32"/>
      <c r="AAT135" s="32"/>
      <c r="AAU135" s="32"/>
      <c r="AAV135" s="32"/>
      <c r="AAW135" s="32"/>
      <c r="AAX135" s="32"/>
      <c r="AAY135" s="32"/>
      <c r="AAZ135" s="32"/>
      <c r="ABA135" s="32"/>
      <c r="ABB135" s="32"/>
      <c r="ABC135" s="32"/>
      <c r="ABD135" s="32"/>
      <c r="ABE135" s="32"/>
      <c r="ABF135" s="32"/>
      <c r="ABG135" s="32"/>
      <c r="ABH135" s="32"/>
      <c r="ABI135" s="32"/>
      <c r="ABJ135" s="32"/>
      <c r="ABK135" s="32"/>
      <c r="ABL135" s="32"/>
      <c r="ABM135" s="32"/>
      <c r="ABN135" s="32"/>
      <c r="ABO135" s="32"/>
      <c r="ABP135" s="32"/>
      <c r="ABQ135" s="32"/>
      <c r="ABR135" s="32"/>
      <c r="ABS135" s="32"/>
      <c r="ABT135" s="32"/>
      <c r="ABU135" s="32"/>
      <c r="ABV135" s="32"/>
      <c r="ABW135" s="32"/>
      <c r="ABX135" s="32"/>
      <c r="ABY135" s="32"/>
      <c r="ABZ135" s="32"/>
      <c r="ACA135" s="32"/>
      <c r="ACB135" s="32"/>
      <c r="ACC135" s="32"/>
      <c r="ACD135" s="32"/>
      <c r="ACE135" s="32"/>
      <c r="ACF135" s="32"/>
      <c r="ACG135" s="32"/>
      <c r="ACH135" s="32"/>
      <c r="ACI135" s="32"/>
      <c r="ACJ135" s="32"/>
      <c r="ACK135" s="32"/>
      <c r="ACL135" s="32"/>
      <c r="ACM135" s="32"/>
      <c r="ACN135" s="32"/>
      <c r="ACO135" s="32"/>
      <c r="ACP135" s="32"/>
      <c r="ACQ135" s="32"/>
      <c r="ACR135" s="32"/>
      <c r="ACS135" s="32"/>
      <c r="ACT135" s="32"/>
      <c r="ACU135" s="32"/>
      <c r="ACV135" s="32"/>
      <c r="ACW135" s="32"/>
      <c r="ACX135" s="32"/>
      <c r="ACY135" s="32"/>
      <c r="ACZ135" s="32"/>
      <c r="ADA135" s="32"/>
      <c r="ADB135" s="32"/>
      <c r="ADC135" s="32"/>
      <c r="ADD135" s="32"/>
      <c r="ADE135" s="32"/>
      <c r="ADF135" s="32"/>
      <c r="ADG135" s="32"/>
      <c r="ADH135" s="32"/>
      <c r="ADI135" s="32"/>
      <c r="ADJ135" s="32"/>
      <c r="ADK135" s="32"/>
      <c r="ADL135" s="32"/>
      <c r="ADM135" s="32"/>
      <c r="ADN135" s="32"/>
      <c r="ADO135" s="32"/>
      <c r="ADP135" s="32"/>
      <c r="ADQ135" s="32"/>
      <c r="ADR135" s="32"/>
      <c r="ADS135" s="32"/>
      <c r="ADT135" s="32"/>
      <c r="ADU135" s="32"/>
      <c r="ADV135" s="32"/>
      <c r="ADW135" s="32"/>
      <c r="ADX135" s="32"/>
      <c r="ADY135" s="32"/>
      <c r="ADZ135" s="32"/>
      <c r="AEA135" s="32"/>
      <c r="AEB135" s="32"/>
      <c r="AEC135" s="32"/>
      <c r="AED135" s="32"/>
      <c r="AEE135" s="32"/>
      <c r="AEF135" s="32"/>
      <c r="AEG135" s="32"/>
      <c r="AEH135" s="32"/>
      <c r="AEI135" s="32"/>
      <c r="AEJ135" s="32"/>
      <c r="AEK135" s="32"/>
      <c r="AEL135" s="32"/>
      <c r="AEM135" s="32"/>
      <c r="AEN135" s="32"/>
      <c r="AEO135" s="32"/>
      <c r="AEP135" s="32"/>
      <c r="AEQ135" s="32"/>
      <c r="AER135" s="32"/>
      <c r="AES135" s="32"/>
      <c r="AET135" s="32"/>
      <c r="AEU135" s="32"/>
      <c r="AEV135" s="32"/>
      <c r="AEW135" s="32"/>
      <c r="AEX135" s="32"/>
      <c r="AEY135" s="32"/>
      <c r="AEZ135" s="32"/>
      <c r="AFA135" s="32"/>
      <c r="AFB135" s="32"/>
      <c r="AFC135" s="32"/>
      <c r="AFD135" s="32"/>
      <c r="AFE135" s="32"/>
      <c r="AFF135" s="32"/>
      <c r="AFG135" s="32"/>
      <c r="AFH135" s="32"/>
      <c r="AFI135" s="32"/>
      <c r="AFJ135" s="32"/>
      <c r="AFK135" s="32"/>
      <c r="AFL135" s="32"/>
      <c r="AFM135" s="32"/>
      <c r="AFN135" s="32"/>
      <c r="AFO135" s="32"/>
      <c r="AFP135" s="32"/>
      <c r="AFQ135" s="32"/>
      <c r="AFR135" s="32"/>
      <c r="AFS135" s="32"/>
      <c r="AFT135" s="32"/>
      <c r="AFU135" s="32"/>
      <c r="AFV135" s="32"/>
      <c r="AFW135" s="32"/>
      <c r="AFX135" s="32"/>
      <c r="AFY135" s="32"/>
      <c r="AFZ135" s="32"/>
      <c r="AGA135" s="32"/>
      <c r="AGB135" s="32"/>
      <c r="AGC135" s="32"/>
      <c r="AGD135" s="32"/>
      <c r="AGE135" s="32"/>
      <c r="AGF135" s="32"/>
      <c r="AGG135" s="32"/>
      <c r="AGH135" s="32"/>
      <c r="AGI135" s="32"/>
      <c r="AGJ135" s="32"/>
      <c r="AGK135" s="32"/>
      <c r="AGL135" s="32"/>
      <c r="AGM135" s="32"/>
      <c r="AGN135" s="32"/>
      <c r="AGO135" s="32"/>
      <c r="AGP135" s="32"/>
      <c r="AGQ135" s="32"/>
      <c r="AGR135" s="32"/>
      <c r="AGS135" s="32"/>
      <c r="AGT135" s="32"/>
      <c r="AGU135" s="32"/>
      <c r="AGV135" s="32"/>
      <c r="AGW135" s="32"/>
      <c r="AGX135" s="32"/>
      <c r="AGY135" s="32"/>
      <c r="AGZ135" s="32"/>
      <c r="AHA135" s="32"/>
      <c r="AHB135" s="32"/>
      <c r="AHC135" s="32"/>
      <c r="AHD135" s="32"/>
      <c r="AHE135" s="32"/>
      <c r="AHF135" s="32"/>
      <c r="AHG135" s="32"/>
      <c r="AHH135" s="32"/>
      <c r="AHI135" s="32"/>
      <c r="AHJ135" s="32"/>
      <c r="AHK135" s="32"/>
      <c r="AHL135" s="32"/>
      <c r="AHM135" s="32"/>
      <c r="AHN135" s="32"/>
      <c r="AHO135" s="32"/>
      <c r="AHP135" s="32"/>
      <c r="AHQ135" s="32"/>
      <c r="AHR135" s="32"/>
      <c r="AHS135" s="32"/>
      <c r="AHT135" s="32"/>
      <c r="AHU135" s="32"/>
      <c r="AHV135" s="32"/>
      <c r="AHW135" s="32"/>
      <c r="AHX135" s="32"/>
      <c r="AHY135" s="32"/>
      <c r="AHZ135" s="32"/>
      <c r="AIA135" s="32"/>
      <c r="AIB135" s="32"/>
      <c r="AIC135" s="32"/>
      <c r="AID135" s="32"/>
      <c r="AIE135" s="32"/>
      <c r="AIF135" s="32"/>
      <c r="AIG135" s="32"/>
      <c r="AIH135" s="32"/>
      <c r="AII135" s="32"/>
      <c r="AIJ135" s="32"/>
      <c r="AIK135" s="32"/>
      <c r="AIL135" s="32"/>
      <c r="AIM135" s="32"/>
      <c r="AIN135" s="32"/>
      <c r="AIO135" s="32"/>
      <c r="AIP135" s="32"/>
      <c r="AIQ135" s="32"/>
      <c r="AIR135" s="32"/>
      <c r="AIS135" s="32"/>
      <c r="AIT135" s="32"/>
      <c r="AIU135" s="32"/>
      <c r="AIV135" s="32"/>
      <c r="AIW135" s="32"/>
      <c r="AIX135" s="32"/>
      <c r="AIY135" s="32"/>
      <c r="AIZ135" s="32"/>
      <c r="AJA135" s="32"/>
      <c r="AJB135" s="32"/>
      <c r="AJC135" s="32"/>
      <c r="AJD135" s="32"/>
      <c r="AJE135" s="32"/>
      <c r="AJF135" s="32"/>
      <c r="AJG135" s="32"/>
      <c r="AJH135" s="32"/>
      <c r="AJI135" s="32"/>
      <c r="AJJ135" s="32"/>
      <c r="AJK135" s="32"/>
      <c r="AJL135" s="32"/>
      <c r="AJM135" s="32"/>
      <c r="AJN135" s="32"/>
      <c r="AJO135" s="32"/>
      <c r="AJP135" s="32"/>
      <c r="AJQ135" s="32"/>
      <c r="AJR135" s="32"/>
      <c r="AJS135" s="32"/>
      <c r="AJT135" s="32"/>
      <c r="AJU135" s="32"/>
      <c r="AJV135" s="32"/>
      <c r="AJW135" s="32"/>
      <c r="AJX135" s="32"/>
      <c r="AJY135" s="32"/>
      <c r="AJZ135" s="32"/>
      <c r="AKA135" s="32"/>
      <c r="AKB135" s="32"/>
      <c r="AKC135" s="32"/>
      <c r="AKD135" s="32"/>
      <c r="AKE135" s="32"/>
      <c r="AKF135" s="32"/>
      <c r="AKG135" s="32"/>
      <c r="AKH135" s="32"/>
      <c r="AKI135" s="32"/>
      <c r="AKJ135" s="32"/>
      <c r="AKK135" s="32"/>
      <c r="AKL135" s="32"/>
      <c r="AKM135" s="32"/>
      <c r="AKN135" s="32"/>
      <c r="AKO135" s="32"/>
      <c r="AKP135" s="32"/>
      <c r="AKQ135" s="32"/>
      <c r="AKR135" s="32"/>
      <c r="AKS135" s="32"/>
      <c r="AKT135" s="32"/>
      <c r="AKU135" s="32"/>
      <c r="AKV135" s="32"/>
      <c r="AKW135" s="32"/>
      <c r="AKX135" s="32"/>
      <c r="AKY135" s="32"/>
      <c r="AKZ135" s="32"/>
      <c r="ALA135" s="32"/>
      <c r="ALB135" s="32"/>
      <c r="ALC135" s="32"/>
      <c r="ALD135" s="32"/>
      <c r="ALE135" s="32"/>
      <c r="ALF135" s="32"/>
      <c r="ALG135" s="32"/>
      <c r="ALH135" s="32"/>
      <c r="ALI135" s="32"/>
      <c r="ALJ135" s="32"/>
      <c r="ALK135" s="32"/>
      <c r="ALL135" s="32"/>
      <c r="ALM135" s="32"/>
      <c r="ALN135" s="32"/>
    </row>
    <row r="136" spans="1:1002" s="12" customFormat="1" ht="14.5" x14ac:dyDescent="0.35">
      <c r="A136" s="193"/>
      <c r="B136" s="194"/>
      <c r="C136" s="194"/>
      <c r="D136" s="194"/>
      <c r="E136" s="195"/>
      <c r="F136" s="110"/>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c r="IR136" s="32"/>
      <c r="IS136" s="32"/>
      <c r="IT136" s="32"/>
      <c r="IU136" s="32"/>
      <c r="IV136" s="32"/>
      <c r="IW136" s="32"/>
      <c r="IX136" s="32"/>
      <c r="IY136" s="32"/>
      <c r="IZ136" s="32"/>
      <c r="JA136" s="32"/>
      <c r="JB136" s="32"/>
      <c r="JC136" s="32"/>
      <c r="JD136" s="32"/>
      <c r="JE136" s="32"/>
      <c r="JF136" s="32"/>
      <c r="JG136" s="32"/>
      <c r="JH136" s="32"/>
      <c r="JI136" s="32"/>
      <c r="JJ136" s="32"/>
      <c r="JK136" s="32"/>
      <c r="JL136" s="32"/>
      <c r="JM136" s="32"/>
      <c r="JN136" s="32"/>
      <c r="JO136" s="32"/>
      <c r="JP136" s="32"/>
      <c r="JQ136" s="32"/>
      <c r="JR136" s="32"/>
      <c r="JS136" s="32"/>
      <c r="JT136" s="32"/>
      <c r="JU136" s="32"/>
      <c r="JV136" s="32"/>
      <c r="JW136" s="32"/>
      <c r="JX136" s="32"/>
      <c r="JY136" s="32"/>
      <c r="JZ136" s="32"/>
      <c r="KA136" s="32"/>
      <c r="KB136" s="32"/>
      <c r="KC136" s="32"/>
      <c r="KD136" s="32"/>
      <c r="KE136" s="32"/>
      <c r="KF136" s="32"/>
      <c r="KG136" s="32"/>
      <c r="KH136" s="32"/>
      <c r="KI136" s="32"/>
      <c r="KJ136" s="32"/>
      <c r="KK136" s="32"/>
      <c r="KL136" s="32"/>
      <c r="KM136" s="32"/>
      <c r="KN136" s="32"/>
      <c r="KO136" s="32"/>
      <c r="KP136" s="32"/>
      <c r="KQ136" s="32"/>
      <c r="KR136" s="32"/>
      <c r="KS136" s="32"/>
      <c r="KT136" s="32"/>
      <c r="KU136" s="32"/>
      <c r="KV136" s="32"/>
      <c r="KW136" s="32"/>
      <c r="KX136" s="32"/>
      <c r="KY136" s="32"/>
      <c r="KZ136" s="32"/>
      <c r="LA136" s="32"/>
      <c r="LB136" s="32"/>
      <c r="LC136" s="32"/>
      <c r="LD136" s="32"/>
      <c r="LE136" s="32"/>
      <c r="LF136" s="32"/>
      <c r="LG136" s="32"/>
      <c r="LH136" s="32"/>
      <c r="LI136" s="32"/>
      <c r="LJ136" s="32"/>
      <c r="LK136" s="32"/>
      <c r="LL136" s="32"/>
      <c r="LM136" s="32"/>
      <c r="LN136" s="32"/>
      <c r="LO136" s="32"/>
      <c r="LP136" s="32"/>
      <c r="LQ136" s="32"/>
      <c r="LR136" s="32"/>
      <c r="LS136" s="32"/>
      <c r="LT136" s="32"/>
      <c r="LU136" s="32"/>
      <c r="LV136" s="32"/>
      <c r="LW136" s="32"/>
      <c r="LX136" s="32"/>
      <c r="LY136" s="32"/>
      <c r="LZ136" s="32"/>
      <c r="MA136" s="32"/>
      <c r="MB136" s="32"/>
      <c r="MC136" s="32"/>
      <c r="MD136" s="32"/>
      <c r="ME136" s="32"/>
      <c r="MF136" s="32"/>
      <c r="MG136" s="32"/>
      <c r="MH136" s="32"/>
      <c r="MI136" s="32"/>
      <c r="MJ136" s="32"/>
      <c r="MK136" s="32"/>
      <c r="ML136" s="32"/>
      <c r="MM136" s="32"/>
      <c r="MN136" s="32"/>
      <c r="MO136" s="32"/>
      <c r="MP136" s="32"/>
      <c r="MQ136" s="32"/>
      <c r="MR136" s="32"/>
      <c r="MS136" s="32"/>
      <c r="MT136" s="32"/>
      <c r="MU136" s="32"/>
      <c r="MV136" s="32"/>
      <c r="MW136" s="32"/>
      <c r="MX136" s="32"/>
      <c r="MY136" s="32"/>
      <c r="MZ136" s="32"/>
      <c r="NA136" s="32"/>
      <c r="NB136" s="32"/>
      <c r="NC136" s="32"/>
      <c r="ND136" s="32"/>
      <c r="NE136" s="32"/>
      <c r="NF136" s="32"/>
      <c r="NG136" s="32"/>
      <c r="NH136" s="32"/>
      <c r="NI136" s="32"/>
      <c r="NJ136" s="32"/>
      <c r="NK136" s="32"/>
      <c r="NL136" s="32"/>
      <c r="NM136" s="32"/>
      <c r="NN136" s="32"/>
      <c r="NO136" s="32"/>
      <c r="NP136" s="32"/>
      <c r="NQ136" s="32"/>
      <c r="NR136" s="32"/>
      <c r="NS136" s="32"/>
      <c r="NT136" s="32"/>
      <c r="NU136" s="32"/>
      <c r="NV136" s="32"/>
      <c r="NW136" s="32"/>
      <c r="NX136" s="32"/>
      <c r="NY136" s="32"/>
      <c r="NZ136" s="32"/>
      <c r="OA136" s="32"/>
      <c r="OB136" s="32"/>
      <c r="OC136" s="32"/>
      <c r="OD136" s="32"/>
      <c r="OE136" s="32"/>
      <c r="OF136" s="32"/>
      <c r="OG136" s="32"/>
      <c r="OH136" s="32"/>
      <c r="OI136" s="32"/>
      <c r="OJ136" s="32"/>
      <c r="OK136" s="32"/>
      <c r="OL136" s="32"/>
      <c r="OM136" s="32"/>
      <c r="ON136" s="32"/>
      <c r="OO136" s="32"/>
      <c r="OP136" s="32"/>
      <c r="OQ136" s="32"/>
      <c r="OR136" s="32"/>
      <c r="OS136" s="32"/>
      <c r="OT136" s="32"/>
      <c r="OU136" s="32"/>
      <c r="OV136" s="32"/>
      <c r="OW136" s="32"/>
      <c r="OX136" s="32"/>
      <c r="OY136" s="32"/>
      <c r="OZ136" s="32"/>
      <c r="PA136" s="32"/>
      <c r="PB136" s="32"/>
      <c r="PC136" s="32"/>
      <c r="PD136" s="32"/>
      <c r="PE136" s="32"/>
      <c r="PF136" s="32"/>
      <c r="PG136" s="32"/>
      <c r="PH136" s="32"/>
      <c r="PI136" s="32"/>
      <c r="PJ136" s="32"/>
      <c r="PK136" s="32"/>
      <c r="PL136" s="32"/>
      <c r="PM136" s="32"/>
      <c r="PN136" s="32"/>
      <c r="PO136" s="32"/>
      <c r="PP136" s="32"/>
      <c r="PQ136" s="32"/>
      <c r="PR136" s="32"/>
      <c r="PS136" s="32"/>
      <c r="PT136" s="32"/>
      <c r="PU136" s="32"/>
      <c r="PV136" s="32"/>
      <c r="PW136" s="32"/>
      <c r="PX136" s="32"/>
      <c r="PY136" s="32"/>
      <c r="PZ136" s="32"/>
      <c r="QA136" s="32"/>
      <c r="QB136" s="32"/>
      <c r="QC136" s="32"/>
      <c r="QD136" s="32"/>
      <c r="QE136" s="32"/>
      <c r="QF136" s="32"/>
      <c r="QG136" s="32"/>
      <c r="QH136" s="32"/>
      <c r="QI136" s="32"/>
      <c r="QJ136" s="32"/>
      <c r="QK136" s="32"/>
      <c r="QL136" s="32"/>
      <c r="QM136" s="32"/>
      <c r="QN136" s="32"/>
      <c r="QO136" s="32"/>
      <c r="QP136" s="32"/>
      <c r="QQ136" s="32"/>
      <c r="QR136" s="32"/>
      <c r="QS136" s="32"/>
      <c r="QT136" s="32"/>
      <c r="QU136" s="32"/>
      <c r="QV136" s="32"/>
      <c r="QW136" s="32"/>
      <c r="QX136" s="32"/>
      <c r="QY136" s="32"/>
      <c r="QZ136" s="32"/>
      <c r="RA136" s="32"/>
      <c r="RB136" s="32"/>
      <c r="RC136" s="32"/>
      <c r="RD136" s="32"/>
      <c r="RE136" s="32"/>
      <c r="RF136" s="32"/>
      <c r="RG136" s="32"/>
      <c r="RH136" s="32"/>
      <c r="RI136" s="32"/>
      <c r="RJ136" s="32"/>
      <c r="RK136" s="32"/>
      <c r="RL136" s="32"/>
      <c r="RM136" s="32"/>
      <c r="RN136" s="32"/>
      <c r="RO136" s="32"/>
      <c r="RP136" s="32"/>
      <c r="RQ136" s="32"/>
      <c r="RR136" s="32"/>
      <c r="RS136" s="32"/>
      <c r="RT136" s="32"/>
      <c r="RU136" s="32"/>
      <c r="RV136" s="32"/>
      <c r="RW136" s="32"/>
      <c r="RX136" s="32"/>
      <c r="RY136" s="32"/>
      <c r="RZ136" s="32"/>
      <c r="SA136" s="32"/>
      <c r="SB136" s="32"/>
      <c r="SC136" s="32"/>
      <c r="SD136" s="32"/>
      <c r="SE136" s="32"/>
      <c r="SF136" s="32"/>
      <c r="SG136" s="32"/>
      <c r="SH136" s="32"/>
      <c r="SI136" s="32"/>
      <c r="SJ136" s="32"/>
      <c r="SK136" s="32"/>
      <c r="SL136" s="32"/>
      <c r="SM136" s="32"/>
      <c r="SN136" s="32"/>
      <c r="SO136" s="32"/>
      <c r="SP136" s="32"/>
      <c r="SQ136" s="32"/>
      <c r="SR136" s="32"/>
      <c r="SS136" s="32"/>
      <c r="ST136" s="32"/>
      <c r="SU136" s="32"/>
      <c r="SV136" s="32"/>
      <c r="SW136" s="32"/>
      <c r="SX136" s="32"/>
      <c r="SY136" s="32"/>
      <c r="SZ136" s="32"/>
      <c r="TA136" s="32"/>
      <c r="TB136" s="32"/>
      <c r="TC136" s="32"/>
      <c r="TD136" s="32"/>
      <c r="TE136" s="32"/>
      <c r="TF136" s="32"/>
      <c r="TG136" s="32"/>
      <c r="TH136" s="32"/>
      <c r="TI136" s="32"/>
      <c r="TJ136" s="32"/>
      <c r="TK136" s="32"/>
      <c r="TL136" s="32"/>
      <c r="TM136" s="32"/>
      <c r="TN136" s="32"/>
      <c r="TO136" s="32"/>
      <c r="TP136" s="32"/>
      <c r="TQ136" s="32"/>
      <c r="TR136" s="32"/>
      <c r="TS136" s="32"/>
      <c r="TT136" s="32"/>
      <c r="TU136" s="32"/>
      <c r="TV136" s="32"/>
      <c r="TW136" s="32"/>
      <c r="TX136" s="32"/>
      <c r="TY136" s="32"/>
      <c r="TZ136" s="32"/>
      <c r="UA136" s="32"/>
      <c r="UB136" s="32"/>
      <c r="UC136" s="32"/>
      <c r="UD136" s="32"/>
      <c r="UE136" s="32"/>
      <c r="UF136" s="32"/>
      <c r="UG136" s="32"/>
      <c r="UH136" s="32"/>
      <c r="UI136" s="32"/>
      <c r="UJ136" s="32"/>
      <c r="UK136" s="32"/>
      <c r="UL136" s="32"/>
      <c r="UM136" s="32"/>
      <c r="UN136" s="32"/>
      <c r="UO136" s="32"/>
      <c r="UP136" s="32"/>
      <c r="UQ136" s="32"/>
      <c r="UR136" s="32"/>
      <c r="US136" s="32"/>
      <c r="UT136" s="32"/>
      <c r="UU136" s="32"/>
      <c r="UV136" s="32"/>
      <c r="UW136" s="32"/>
      <c r="UX136" s="32"/>
      <c r="UY136" s="32"/>
      <c r="UZ136" s="32"/>
      <c r="VA136" s="32"/>
      <c r="VB136" s="32"/>
      <c r="VC136" s="32"/>
      <c r="VD136" s="32"/>
      <c r="VE136" s="32"/>
      <c r="VF136" s="32"/>
      <c r="VG136" s="32"/>
      <c r="VH136" s="32"/>
      <c r="VI136" s="32"/>
      <c r="VJ136" s="32"/>
      <c r="VK136" s="32"/>
      <c r="VL136" s="32"/>
      <c r="VM136" s="32"/>
      <c r="VN136" s="32"/>
      <c r="VO136" s="32"/>
      <c r="VP136" s="32"/>
      <c r="VQ136" s="32"/>
      <c r="VR136" s="32"/>
      <c r="VS136" s="32"/>
      <c r="VT136" s="32"/>
      <c r="VU136" s="32"/>
      <c r="VV136" s="32"/>
      <c r="VW136" s="32"/>
      <c r="VX136" s="32"/>
      <c r="VY136" s="32"/>
      <c r="VZ136" s="32"/>
      <c r="WA136" s="32"/>
      <c r="WB136" s="32"/>
      <c r="WC136" s="32"/>
      <c r="WD136" s="32"/>
      <c r="WE136" s="32"/>
      <c r="WF136" s="32"/>
      <c r="WG136" s="32"/>
      <c r="WH136" s="32"/>
      <c r="WI136" s="32"/>
      <c r="WJ136" s="32"/>
      <c r="WK136" s="32"/>
      <c r="WL136" s="32"/>
      <c r="WM136" s="32"/>
      <c r="WN136" s="32"/>
      <c r="WO136" s="32"/>
      <c r="WP136" s="32"/>
      <c r="WQ136" s="32"/>
      <c r="WR136" s="32"/>
      <c r="WS136" s="32"/>
      <c r="WT136" s="32"/>
      <c r="WU136" s="32"/>
      <c r="WV136" s="32"/>
      <c r="WW136" s="32"/>
      <c r="WX136" s="32"/>
      <c r="WY136" s="32"/>
      <c r="WZ136" s="32"/>
      <c r="XA136" s="32"/>
      <c r="XB136" s="32"/>
      <c r="XC136" s="32"/>
      <c r="XD136" s="32"/>
      <c r="XE136" s="32"/>
      <c r="XF136" s="32"/>
      <c r="XG136" s="32"/>
      <c r="XH136" s="32"/>
      <c r="XI136" s="32"/>
      <c r="XJ136" s="32"/>
      <c r="XK136" s="32"/>
      <c r="XL136" s="32"/>
      <c r="XM136" s="32"/>
      <c r="XN136" s="32"/>
      <c r="XO136" s="32"/>
      <c r="XP136" s="32"/>
      <c r="XQ136" s="32"/>
      <c r="XR136" s="32"/>
      <c r="XS136" s="32"/>
      <c r="XT136" s="32"/>
      <c r="XU136" s="32"/>
      <c r="XV136" s="32"/>
      <c r="XW136" s="32"/>
      <c r="XX136" s="32"/>
      <c r="XY136" s="32"/>
      <c r="XZ136" s="32"/>
      <c r="YA136" s="32"/>
      <c r="YB136" s="32"/>
      <c r="YC136" s="32"/>
      <c r="YD136" s="32"/>
      <c r="YE136" s="32"/>
      <c r="YF136" s="32"/>
      <c r="YG136" s="32"/>
      <c r="YH136" s="32"/>
      <c r="YI136" s="32"/>
      <c r="YJ136" s="32"/>
      <c r="YK136" s="32"/>
      <c r="YL136" s="32"/>
      <c r="YM136" s="32"/>
      <c r="YN136" s="32"/>
      <c r="YO136" s="32"/>
      <c r="YP136" s="32"/>
      <c r="YQ136" s="32"/>
      <c r="YR136" s="32"/>
      <c r="YS136" s="32"/>
      <c r="YT136" s="32"/>
      <c r="YU136" s="32"/>
      <c r="YV136" s="32"/>
      <c r="YW136" s="32"/>
      <c r="YX136" s="32"/>
      <c r="YY136" s="32"/>
      <c r="YZ136" s="32"/>
      <c r="ZA136" s="32"/>
      <c r="ZB136" s="32"/>
      <c r="ZC136" s="32"/>
      <c r="ZD136" s="32"/>
      <c r="ZE136" s="32"/>
      <c r="ZF136" s="32"/>
      <c r="ZG136" s="32"/>
      <c r="ZH136" s="32"/>
      <c r="ZI136" s="32"/>
      <c r="ZJ136" s="32"/>
      <c r="ZK136" s="32"/>
      <c r="ZL136" s="32"/>
      <c r="ZM136" s="32"/>
      <c r="ZN136" s="32"/>
      <c r="ZO136" s="32"/>
      <c r="ZP136" s="32"/>
      <c r="ZQ136" s="32"/>
      <c r="ZR136" s="32"/>
      <c r="ZS136" s="32"/>
      <c r="ZT136" s="32"/>
      <c r="ZU136" s="32"/>
      <c r="ZV136" s="32"/>
      <c r="ZW136" s="32"/>
      <c r="ZX136" s="32"/>
      <c r="ZY136" s="32"/>
      <c r="ZZ136" s="32"/>
      <c r="AAA136" s="32"/>
      <c r="AAB136" s="32"/>
      <c r="AAC136" s="32"/>
      <c r="AAD136" s="32"/>
      <c r="AAE136" s="32"/>
      <c r="AAF136" s="32"/>
      <c r="AAG136" s="32"/>
      <c r="AAH136" s="32"/>
      <c r="AAI136" s="32"/>
      <c r="AAJ136" s="32"/>
      <c r="AAK136" s="32"/>
      <c r="AAL136" s="32"/>
      <c r="AAM136" s="32"/>
      <c r="AAN136" s="32"/>
      <c r="AAO136" s="32"/>
      <c r="AAP136" s="32"/>
      <c r="AAQ136" s="32"/>
      <c r="AAR136" s="32"/>
      <c r="AAS136" s="32"/>
      <c r="AAT136" s="32"/>
      <c r="AAU136" s="32"/>
      <c r="AAV136" s="32"/>
      <c r="AAW136" s="32"/>
      <c r="AAX136" s="32"/>
      <c r="AAY136" s="32"/>
      <c r="AAZ136" s="32"/>
      <c r="ABA136" s="32"/>
      <c r="ABB136" s="32"/>
      <c r="ABC136" s="32"/>
      <c r="ABD136" s="32"/>
      <c r="ABE136" s="32"/>
      <c r="ABF136" s="32"/>
      <c r="ABG136" s="32"/>
      <c r="ABH136" s="32"/>
      <c r="ABI136" s="32"/>
      <c r="ABJ136" s="32"/>
      <c r="ABK136" s="32"/>
      <c r="ABL136" s="32"/>
      <c r="ABM136" s="32"/>
      <c r="ABN136" s="32"/>
      <c r="ABO136" s="32"/>
      <c r="ABP136" s="32"/>
      <c r="ABQ136" s="32"/>
      <c r="ABR136" s="32"/>
      <c r="ABS136" s="32"/>
      <c r="ABT136" s="32"/>
      <c r="ABU136" s="32"/>
      <c r="ABV136" s="32"/>
      <c r="ABW136" s="32"/>
      <c r="ABX136" s="32"/>
      <c r="ABY136" s="32"/>
      <c r="ABZ136" s="32"/>
      <c r="ACA136" s="32"/>
      <c r="ACB136" s="32"/>
      <c r="ACC136" s="32"/>
      <c r="ACD136" s="32"/>
      <c r="ACE136" s="32"/>
      <c r="ACF136" s="32"/>
      <c r="ACG136" s="32"/>
      <c r="ACH136" s="32"/>
      <c r="ACI136" s="32"/>
      <c r="ACJ136" s="32"/>
      <c r="ACK136" s="32"/>
      <c r="ACL136" s="32"/>
      <c r="ACM136" s="32"/>
      <c r="ACN136" s="32"/>
      <c r="ACO136" s="32"/>
      <c r="ACP136" s="32"/>
      <c r="ACQ136" s="32"/>
      <c r="ACR136" s="32"/>
      <c r="ACS136" s="32"/>
      <c r="ACT136" s="32"/>
      <c r="ACU136" s="32"/>
      <c r="ACV136" s="32"/>
      <c r="ACW136" s="32"/>
      <c r="ACX136" s="32"/>
      <c r="ACY136" s="32"/>
      <c r="ACZ136" s="32"/>
      <c r="ADA136" s="32"/>
      <c r="ADB136" s="32"/>
      <c r="ADC136" s="32"/>
      <c r="ADD136" s="32"/>
      <c r="ADE136" s="32"/>
      <c r="ADF136" s="32"/>
      <c r="ADG136" s="32"/>
      <c r="ADH136" s="32"/>
      <c r="ADI136" s="32"/>
      <c r="ADJ136" s="32"/>
      <c r="ADK136" s="32"/>
      <c r="ADL136" s="32"/>
      <c r="ADM136" s="32"/>
      <c r="ADN136" s="32"/>
      <c r="ADO136" s="32"/>
      <c r="ADP136" s="32"/>
      <c r="ADQ136" s="32"/>
      <c r="ADR136" s="32"/>
      <c r="ADS136" s="32"/>
      <c r="ADT136" s="32"/>
      <c r="ADU136" s="32"/>
      <c r="ADV136" s="32"/>
      <c r="ADW136" s="32"/>
      <c r="ADX136" s="32"/>
      <c r="ADY136" s="32"/>
      <c r="ADZ136" s="32"/>
      <c r="AEA136" s="32"/>
      <c r="AEB136" s="32"/>
      <c r="AEC136" s="32"/>
      <c r="AED136" s="32"/>
      <c r="AEE136" s="32"/>
      <c r="AEF136" s="32"/>
      <c r="AEG136" s="32"/>
      <c r="AEH136" s="32"/>
      <c r="AEI136" s="32"/>
      <c r="AEJ136" s="32"/>
      <c r="AEK136" s="32"/>
      <c r="AEL136" s="32"/>
      <c r="AEM136" s="32"/>
      <c r="AEN136" s="32"/>
      <c r="AEO136" s="32"/>
      <c r="AEP136" s="32"/>
      <c r="AEQ136" s="32"/>
      <c r="AER136" s="32"/>
      <c r="AES136" s="32"/>
      <c r="AET136" s="32"/>
      <c r="AEU136" s="32"/>
      <c r="AEV136" s="32"/>
      <c r="AEW136" s="32"/>
      <c r="AEX136" s="32"/>
      <c r="AEY136" s="32"/>
      <c r="AEZ136" s="32"/>
      <c r="AFA136" s="32"/>
      <c r="AFB136" s="32"/>
      <c r="AFC136" s="32"/>
      <c r="AFD136" s="32"/>
      <c r="AFE136" s="32"/>
      <c r="AFF136" s="32"/>
      <c r="AFG136" s="32"/>
      <c r="AFH136" s="32"/>
      <c r="AFI136" s="32"/>
      <c r="AFJ136" s="32"/>
      <c r="AFK136" s="32"/>
      <c r="AFL136" s="32"/>
      <c r="AFM136" s="32"/>
      <c r="AFN136" s="32"/>
      <c r="AFO136" s="32"/>
      <c r="AFP136" s="32"/>
      <c r="AFQ136" s="32"/>
      <c r="AFR136" s="32"/>
      <c r="AFS136" s="32"/>
      <c r="AFT136" s="32"/>
      <c r="AFU136" s="32"/>
      <c r="AFV136" s="32"/>
      <c r="AFW136" s="32"/>
      <c r="AFX136" s="32"/>
      <c r="AFY136" s="32"/>
      <c r="AFZ136" s="32"/>
      <c r="AGA136" s="32"/>
      <c r="AGB136" s="32"/>
      <c r="AGC136" s="32"/>
      <c r="AGD136" s="32"/>
      <c r="AGE136" s="32"/>
      <c r="AGF136" s="32"/>
      <c r="AGG136" s="32"/>
      <c r="AGH136" s="32"/>
      <c r="AGI136" s="32"/>
      <c r="AGJ136" s="32"/>
      <c r="AGK136" s="32"/>
      <c r="AGL136" s="32"/>
      <c r="AGM136" s="32"/>
      <c r="AGN136" s="32"/>
      <c r="AGO136" s="32"/>
      <c r="AGP136" s="32"/>
      <c r="AGQ136" s="32"/>
      <c r="AGR136" s="32"/>
      <c r="AGS136" s="32"/>
      <c r="AGT136" s="32"/>
      <c r="AGU136" s="32"/>
      <c r="AGV136" s="32"/>
      <c r="AGW136" s="32"/>
      <c r="AGX136" s="32"/>
      <c r="AGY136" s="32"/>
      <c r="AGZ136" s="32"/>
      <c r="AHA136" s="32"/>
      <c r="AHB136" s="32"/>
      <c r="AHC136" s="32"/>
      <c r="AHD136" s="32"/>
      <c r="AHE136" s="32"/>
      <c r="AHF136" s="32"/>
      <c r="AHG136" s="32"/>
      <c r="AHH136" s="32"/>
      <c r="AHI136" s="32"/>
      <c r="AHJ136" s="32"/>
      <c r="AHK136" s="32"/>
      <c r="AHL136" s="32"/>
      <c r="AHM136" s="32"/>
      <c r="AHN136" s="32"/>
      <c r="AHO136" s="32"/>
      <c r="AHP136" s="32"/>
      <c r="AHQ136" s="32"/>
      <c r="AHR136" s="32"/>
      <c r="AHS136" s="32"/>
      <c r="AHT136" s="32"/>
      <c r="AHU136" s="32"/>
      <c r="AHV136" s="32"/>
      <c r="AHW136" s="32"/>
      <c r="AHX136" s="32"/>
      <c r="AHY136" s="32"/>
      <c r="AHZ136" s="32"/>
      <c r="AIA136" s="32"/>
      <c r="AIB136" s="32"/>
      <c r="AIC136" s="32"/>
      <c r="AID136" s="32"/>
      <c r="AIE136" s="32"/>
      <c r="AIF136" s="32"/>
      <c r="AIG136" s="32"/>
      <c r="AIH136" s="32"/>
      <c r="AII136" s="32"/>
      <c r="AIJ136" s="32"/>
      <c r="AIK136" s="32"/>
      <c r="AIL136" s="32"/>
      <c r="AIM136" s="32"/>
      <c r="AIN136" s="32"/>
      <c r="AIO136" s="32"/>
      <c r="AIP136" s="32"/>
      <c r="AIQ136" s="32"/>
      <c r="AIR136" s="32"/>
      <c r="AIS136" s="32"/>
      <c r="AIT136" s="32"/>
      <c r="AIU136" s="32"/>
      <c r="AIV136" s="32"/>
      <c r="AIW136" s="32"/>
      <c r="AIX136" s="32"/>
      <c r="AIY136" s="32"/>
      <c r="AIZ136" s="32"/>
      <c r="AJA136" s="32"/>
      <c r="AJB136" s="32"/>
      <c r="AJC136" s="32"/>
      <c r="AJD136" s="32"/>
      <c r="AJE136" s="32"/>
      <c r="AJF136" s="32"/>
      <c r="AJG136" s="32"/>
      <c r="AJH136" s="32"/>
      <c r="AJI136" s="32"/>
      <c r="AJJ136" s="32"/>
      <c r="AJK136" s="32"/>
      <c r="AJL136" s="32"/>
      <c r="AJM136" s="32"/>
      <c r="AJN136" s="32"/>
      <c r="AJO136" s="32"/>
      <c r="AJP136" s="32"/>
      <c r="AJQ136" s="32"/>
      <c r="AJR136" s="32"/>
      <c r="AJS136" s="32"/>
      <c r="AJT136" s="32"/>
      <c r="AJU136" s="32"/>
      <c r="AJV136" s="32"/>
      <c r="AJW136" s="32"/>
      <c r="AJX136" s="32"/>
      <c r="AJY136" s="32"/>
      <c r="AJZ136" s="32"/>
      <c r="AKA136" s="32"/>
      <c r="AKB136" s="32"/>
      <c r="AKC136" s="32"/>
      <c r="AKD136" s="32"/>
      <c r="AKE136" s="32"/>
      <c r="AKF136" s="32"/>
      <c r="AKG136" s="32"/>
      <c r="AKH136" s="32"/>
      <c r="AKI136" s="32"/>
      <c r="AKJ136" s="32"/>
      <c r="AKK136" s="32"/>
      <c r="AKL136" s="32"/>
      <c r="AKM136" s="32"/>
      <c r="AKN136" s="32"/>
      <c r="AKO136" s="32"/>
      <c r="AKP136" s="32"/>
      <c r="AKQ136" s="32"/>
      <c r="AKR136" s="32"/>
      <c r="AKS136" s="32"/>
      <c r="AKT136" s="32"/>
      <c r="AKU136" s="32"/>
      <c r="AKV136" s="32"/>
      <c r="AKW136" s="32"/>
      <c r="AKX136" s="32"/>
      <c r="AKY136" s="32"/>
      <c r="AKZ136" s="32"/>
      <c r="ALA136" s="32"/>
      <c r="ALB136" s="32"/>
      <c r="ALC136" s="32"/>
      <c r="ALD136" s="32"/>
      <c r="ALE136" s="32"/>
      <c r="ALF136" s="32"/>
      <c r="ALG136" s="32"/>
      <c r="ALH136" s="32"/>
      <c r="ALI136" s="32"/>
      <c r="ALJ136" s="32"/>
      <c r="ALK136" s="32"/>
      <c r="ALL136" s="32"/>
      <c r="ALM136" s="32"/>
      <c r="ALN136" s="32"/>
    </row>
    <row r="137" spans="1:1002" s="12" customFormat="1" ht="14.5" x14ac:dyDescent="0.35">
      <c r="A137" s="193"/>
      <c r="B137" s="194"/>
      <c r="C137" s="194"/>
      <c r="D137" s="194"/>
      <c r="E137" s="195"/>
      <c r="F137" s="110"/>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c r="IR137" s="32"/>
      <c r="IS137" s="32"/>
      <c r="IT137" s="32"/>
      <c r="IU137" s="32"/>
      <c r="IV137" s="32"/>
      <c r="IW137" s="32"/>
      <c r="IX137" s="32"/>
      <c r="IY137" s="32"/>
      <c r="IZ137" s="32"/>
      <c r="JA137" s="32"/>
      <c r="JB137" s="32"/>
      <c r="JC137" s="32"/>
      <c r="JD137" s="32"/>
      <c r="JE137" s="32"/>
      <c r="JF137" s="32"/>
      <c r="JG137" s="32"/>
      <c r="JH137" s="32"/>
      <c r="JI137" s="32"/>
      <c r="JJ137" s="32"/>
      <c r="JK137" s="32"/>
      <c r="JL137" s="32"/>
      <c r="JM137" s="32"/>
      <c r="JN137" s="32"/>
      <c r="JO137" s="32"/>
      <c r="JP137" s="32"/>
      <c r="JQ137" s="32"/>
      <c r="JR137" s="32"/>
      <c r="JS137" s="32"/>
      <c r="JT137" s="32"/>
      <c r="JU137" s="32"/>
      <c r="JV137" s="32"/>
      <c r="JW137" s="32"/>
      <c r="JX137" s="32"/>
      <c r="JY137" s="32"/>
      <c r="JZ137" s="32"/>
      <c r="KA137" s="32"/>
      <c r="KB137" s="32"/>
      <c r="KC137" s="32"/>
      <c r="KD137" s="32"/>
      <c r="KE137" s="32"/>
      <c r="KF137" s="32"/>
      <c r="KG137" s="32"/>
      <c r="KH137" s="32"/>
      <c r="KI137" s="32"/>
      <c r="KJ137" s="32"/>
      <c r="KK137" s="32"/>
      <c r="KL137" s="32"/>
      <c r="KM137" s="32"/>
      <c r="KN137" s="32"/>
      <c r="KO137" s="32"/>
      <c r="KP137" s="32"/>
      <c r="KQ137" s="32"/>
      <c r="KR137" s="32"/>
      <c r="KS137" s="32"/>
      <c r="KT137" s="32"/>
      <c r="KU137" s="32"/>
      <c r="KV137" s="32"/>
      <c r="KW137" s="32"/>
      <c r="KX137" s="32"/>
      <c r="KY137" s="32"/>
      <c r="KZ137" s="32"/>
      <c r="LA137" s="32"/>
      <c r="LB137" s="32"/>
      <c r="LC137" s="32"/>
      <c r="LD137" s="32"/>
      <c r="LE137" s="32"/>
      <c r="LF137" s="32"/>
      <c r="LG137" s="32"/>
      <c r="LH137" s="32"/>
      <c r="LI137" s="32"/>
      <c r="LJ137" s="32"/>
      <c r="LK137" s="32"/>
      <c r="LL137" s="32"/>
      <c r="LM137" s="32"/>
      <c r="LN137" s="32"/>
      <c r="LO137" s="32"/>
      <c r="LP137" s="32"/>
      <c r="LQ137" s="32"/>
      <c r="LR137" s="32"/>
      <c r="LS137" s="32"/>
      <c r="LT137" s="32"/>
      <c r="LU137" s="32"/>
      <c r="LV137" s="32"/>
      <c r="LW137" s="32"/>
      <c r="LX137" s="32"/>
      <c r="LY137" s="32"/>
      <c r="LZ137" s="32"/>
      <c r="MA137" s="32"/>
      <c r="MB137" s="32"/>
      <c r="MC137" s="32"/>
      <c r="MD137" s="32"/>
      <c r="ME137" s="32"/>
      <c r="MF137" s="32"/>
      <c r="MG137" s="32"/>
      <c r="MH137" s="32"/>
      <c r="MI137" s="32"/>
      <c r="MJ137" s="32"/>
      <c r="MK137" s="32"/>
      <c r="ML137" s="32"/>
      <c r="MM137" s="32"/>
      <c r="MN137" s="32"/>
      <c r="MO137" s="32"/>
      <c r="MP137" s="32"/>
      <c r="MQ137" s="32"/>
      <c r="MR137" s="32"/>
      <c r="MS137" s="32"/>
      <c r="MT137" s="32"/>
      <c r="MU137" s="32"/>
      <c r="MV137" s="32"/>
      <c r="MW137" s="32"/>
      <c r="MX137" s="32"/>
      <c r="MY137" s="32"/>
      <c r="MZ137" s="32"/>
      <c r="NA137" s="32"/>
      <c r="NB137" s="32"/>
      <c r="NC137" s="32"/>
      <c r="ND137" s="32"/>
      <c r="NE137" s="32"/>
      <c r="NF137" s="32"/>
      <c r="NG137" s="32"/>
      <c r="NH137" s="32"/>
      <c r="NI137" s="32"/>
      <c r="NJ137" s="32"/>
      <c r="NK137" s="32"/>
      <c r="NL137" s="32"/>
      <c r="NM137" s="32"/>
      <c r="NN137" s="32"/>
      <c r="NO137" s="32"/>
      <c r="NP137" s="32"/>
      <c r="NQ137" s="32"/>
      <c r="NR137" s="32"/>
      <c r="NS137" s="32"/>
      <c r="NT137" s="32"/>
      <c r="NU137" s="32"/>
      <c r="NV137" s="32"/>
      <c r="NW137" s="32"/>
      <c r="NX137" s="32"/>
      <c r="NY137" s="32"/>
      <c r="NZ137" s="32"/>
      <c r="OA137" s="32"/>
      <c r="OB137" s="32"/>
      <c r="OC137" s="32"/>
      <c r="OD137" s="32"/>
      <c r="OE137" s="32"/>
      <c r="OF137" s="32"/>
      <c r="OG137" s="32"/>
      <c r="OH137" s="32"/>
      <c r="OI137" s="32"/>
      <c r="OJ137" s="32"/>
      <c r="OK137" s="32"/>
      <c r="OL137" s="32"/>
      <c r="OM137" s="32"/>
      <c r="ON137" s="32"/>
      <c r="OO137" s="32"/>
      <c r="OP137" s="32"/>
      <c r="OQ137" s="32"/>
      <c r="OR137" s="32"/>
      <c r="OS137" s="32"/>
      <c r="OT137" s="32"/>
      <c r="OU137" s="32"/>
      <c r="OV137" s="32"/>
      <c r="OW137" s="32"/>
      <c r="OX137" s="32"/>
      <c r="OY137" s="32"/>
      <c r="OZ137" s="32"/>
      <c r="PA137" s="32"/>
      <c r="PB137" s="32"/>
      <c r="PC137" s="32"/>
      <c r="PD137" s="32"/>
      <c r="PE137" s="32"/>
      <c r="PF137" s="32"/>
      <c r="PG137" s="32"/>
      <c r="PH137" s="32"/>
      <c r="PI137" s="32"/>
      <c r="PJ137" s="32"/>
      <c r="PK137" s="32"/>
      <c r="PL137" s="32"/>
      <c r="PM137" s="32"/>
      <c r="PN137" s="32"/>
      <c r="PO137" s="32"/>
      <c r="PP137" s="32"/>
      <c r="PQ137" s="32"/>
      <c r="PR137" s="32"/>
      <c r="PS137" s="32"/>
      <c r="PT137" s="32"/>
      <c r="PU137" s="32"/>
      <c r="PV137" s="32"/>
      <c r="PW137" s="32"/>
      <c r="PX137" s="32"/>
      <c r="PY137" s="32"/>
      <c r="PZ137" s="32"/>
      <c r="QA137" s="32"/>
      <c r="QB137" s="32"/>
      <c r="QC137" s="32"/>
      <c r="QD137" s="32"/>
      <c r="QE137" s="32"/>
      <c r="QF137" s="32"/>
      <c r="QG137" s="32"/>
      <c r="QH137" s="32"/>
      <c r="QI137" s="32"/>
      <c r="QJ137" s="32"/>
      <c r="QK137" s="32"/>
      <c r="QL137" s="32"/>
      <c r="QM137" s="32"/>
      <c r="QN137" s="32"/>
      <c r="QO137" s="32"/>
      <c r="QP137" s="32"/>
      <c r="QQ137" s="32"/>
      <c r="QR137" s="32"/>
      <c r="QS137" s="32"/>
      <c r="QT137" s="32"/>
      <c r="QU137" s="32"/>
      <c r="QV137" s="32"/>
      <c r="QW137" s="32"/>
      <c r="QX137" s="32"/>
      <c r="QY137" s="32"/>
      <c r="QZ137" s="32"/>
      <c r="RA137" s="32"/>
      <c r="RB137" s="32"/>
      <c r="RC137" s="32"/>
      <c r="RD137" s="32"/>
      <c r="RE137" s="32"/>
      <c r="RF137" s="32"/>
      <c r="RG137" s="32"/>
      <c r="RH137" s="32"/>
      <c r="RI137" s="32"/>
      <c r="RJ137" s="32"/>
      <c r="RK137" s="32"/>
      <c r="RL137" s="32"/>
      <c r="RM137" s="32"/>
      <c r="RN137" s="32"/>
      <c r="RO137" s="32"/>
      <c r="RP137" s="32"/>
      <c r="RQ137" s="32"/>
      <c r="RR137" s="32"/>
      <c r="RS137" s="32"/>
      <c r="RT137" s="32"/>
      <c r="RU137" s="32"/>
      <c r="RV137" s="32"/>
      <c r="RW137" s="32"/>
      <c r="RX137" s="32"/>
      <c r="RY137" s="32"/>
      <c r="RZ137" s="32"/>
      <c r="SA137" s="32"/>
      <c r="SB137" s="32"/>
      <c r="SC137" s="32"/>
      <c r="SD137" s="32"/>
      <c r="SE137" s="32"/>
      <c r="SF137" s="32"/>
      <c r="SG137" s="32"/>
      <c r="SH137" s="32"/>
      <c r="SI137" s="32"/>
      <c r="SJ137" s="32"/>
      <c r="SK137" s="32"/>
      <c r="SL137" s="32"/>
      <c r="SM137" s="32"/>
      <c r="SN137" s="32"/>
      <c r="SO137" s="32"/>
      <c r="SP137" s="32"/>
      <c r="SQ137" s="32"/>
      <c r="SR137" s="32"/>
      <c r="SS137" s="32"/>
      <c r="ST137" s="32"/>
      <c r="SU137" s="32"/>
      <c r="SV137" s="32"/>
      <c r="SW137" s="32"/>
      <c r="SX137" s="32"/>
      <c r="SY137" s="32"/>
      <c r="SZ137" s="32"/>
      <c r="TA137" s="32"/>
      <c r="TB137" s="32"/>
      <c r="TC137" s="32"/>
      <c r="TD137" s="32"/>
      <c r="TE137" s="32"/>
      <c r="TF137" s="32"/>
      <c r="TG137" s="32"/>
      <c r="TH137" s="32"/>
      <c r="TI137" s="32"/>
      <c r="TJ137" s="32"/>
      <c r="TK137" s="32"/>
      <c r="TL137" s="32"/>
      <c r="TM137" s="32"/>
      <c r="TN137" s="32"/>
      <c r="TO137" s="32"/>
      <c r="TP137" s="32"/>
      <c r="TQ137" s="32"/>
      <c r="TR137" s="32"/>
      <c r="TS137" s="32"/>
      <c r="TT137" s="32"/>
      <c r="TU137" s="32"/>
      <c r="TV137" s="32"/>
      <c r="TW137" s="32"/>
      <c r="TX137" s="32"/>
      <c r="TY137" s="32"/>
      <c r="TZ137" s="32"/>
      <c r="UA137" s="32"/>
      <c r="UB137" s="32"/>
      <c r="UC137" s="32"/>
      <c r="UD137" s="32"/>
      <c r="UE137" s="32"/>
      <c r="UF137" s="32"/>
      <c r="UG137" s="32"/>
      <c r="UH137" s="32"/>
      <c r="UI137" s="32"/>
      <c r="UJ137" s="32"/>
      <c r="UK137" s="32"/>
      <c r="UL137" s="32"/>
      <c r="UM137" s="32"/>
      <c r="UN137" s="32"/>
      <c r="UO137" s="32"/>
      <c r="UP137" s="32"/>
      <c r="UQ137" s="32"/>
      <c r="UR137" s="32"/>
      <c r="US137" s="32"/>
      <c r="UT137" s="32"/>
      <c r="UU137" s="32"/>
      <c r="UV137" s="32"/>
      <c r="UW137" s="32"/>
      <c r="UX137" s="32"/>
      <c r="UY137" s="32"/>
      <c r="UZ137" s="32"/>
      <c r="VA137" s="32"/>
      <c r="VB137" s="32"/>
      <c r="VC137" s="32"/>
      <c r="VD137" s="32"/>
      <c r="VE137" s="32"/>
      <c r="VF137" s="32"/>
      <c r="VG137" s="32"/>
      <c r="VH137" s="32"/>
      <c r="VI137" s="32"/>
      <c r="VJ137" s="32"/>
      <c r="VK137" s="32"/>
      <c r="VL137" s="32"/>
      <c r="VM137" s="32"/>
      <c r="VN137" s="32"/>
      <c r="VO137" s="32"/>
      <c r="VP137" s="32"/>
      <c r="VQ137" s="32"/>
      <c r="VR137" s="32"/>
      <c r="VS137" s="32"/>
      <c r="VT137" s="32"/>
      <c r="VU137" s="32"/>
      <c r="VV137" s="32"/>
      <c r="VW137" s="32"/>
      <c r="VX137" s="32"/>
      <c r="VY137" s="32"/>
      <c r="VZ137" s="32"/>
      <c r="WA137" s="32"/>
      <c r="WB137" s="32"/>
      <c r="WC137" s="32"/>
      <c r="WD137" s="32"/>
      <c r="WE137" s="32"/>
      <c r="WF137" s="32"/>
      <c r="WG137" s="32"/>
      <c r="WH137" s="32"/>
      <c r="WI137" s="32"/>
      <c r="WJ137" s="32"/>
      <c r="WK137" s="32"/>
      <c r="WL137" s="32"/>
      <c r="WM137" s="32"/>
      <c r="WN137" s="32"/>
      <c r="WO137" s="32"/>
      <c r="WP137" s="32"/>
      <c r="WQ137" s="32"/>
      <c r="WR137" s="32"/>
      <c r="WS137" s="32"/>
      <c r="WT137" s="32"/>
      <c r="WU137" s="32"/>
      <c r="WV137" s="32"/>
      <c r="WW137" s="32"/>
      <c r="WX137" s="32"/>
      <c r="WY137" s="32"/>
      <c r="WZ137" s="32"/>
      <c r="XA137" s="32"/>
      <c r="XB137" s="32"/>
      <c r="XC137" s="32"/>
      <c r="XD137" s="32"/>
      <c r="XE137" s="32"/>
      <c r="XF137" s="32"/>
      <c r="XG137" s="32"/>
      <c r="XH137" s="32"/>
      <c r="XI137" s="32"/>
      <c r="XJ137" s="32"/>
      <c r="XK137" s="32"/>
      <c r="XL137" s="32"/>
      <c r="XM137" s="32"/>
      <c r="XN137" s="32"/>
      <c r="XO137" s="32"/>
      <c r="XP137" s="32"/>
      <c r="XQ137" s="32"/>
      <c r="XR137" s="32"/>
      <c r="XS137" s="32"/>
      <c r="XT137" s="32"/>
      <c r="XU137" s="32"/>
      <c r="XV137" s="32"/>
      <c r="XW137" s="32"/>
      <c r="XX137" s="32"/>
      <c r="XY137" s="32"/>
      <c r="XZ137" s="32"/>
      <c r="YA137" s="32"/>
      <c r="YB137" s="32"/>
      <c r="YC137" s="32"/>
      <c r="YD137" s="32"/>
      <c r="YE137" s="32"/>
      <c r="YF137" s="32"/>
      <c r="YG137" s="32"/>
      <c r="YH137" s="32"/>
      <c r="YI137" s="32"/>
      <c r="YJ137" s="32"/>
      <c r="YK137" s="32"/>
      <c r="YL137" s="32"/>
      <c r="YM137" s="32"/>
      <c r="YN137" s="32"/>
      <c r="YO137" s="32"/>
      <c r="YP137" s="32"/>
      <c r="YQ137" s="32"/>
      <c r="YR137" s="32"/>
      <c r="YS137" s="32"/>
      <c r="YT137" s="32"/>
      <c r="YU137" s="32"/>
      <c r="YV137" s="32"/>
      <c r="YW137" s="32"/>
      <c r="YX137" s="32"/>
      <c r="YY137" s="32"/>
      <c r="YZ137" s="32"/>
      <c r="ZA137" s="32"/>
      <c r="ZB137" s="32"/>
      <c r="ZC137" s="32"/>
      <c r="ZD137" s="32"/>
      <c r="ZE137" s="32"/>
      <c r="ZF137" s="32"/>
      <c r="ZG137" s="32"/>
      <c r="ZH137" s="32"/>
      <c r="ZI137" s="32"/>
      <c r="ZJ137" s="32"/>
      <c r="ZK137" s="32"/>
      <c r="ZL137" s="32"/>
      <c r="ZM137" s="32"/>
      <c r="ZN137" s="32"/>
      <c r="ZO137" s="32"/>
      <c r="ZP137" s="32"/>
      <c r="ZQ137" s="32"/>
      <c r="ZR137" s="32"/>
      <c r="ZS137" s="32"/>
      <c r="ZT137" s="32"/>
      <c r="ZU137" s="32"/>
      <c r="ZV137" s="32"/>
      <c r="ZW137" s="32"/>
      <c r="ZX137" s="32"/>
      <c r="ZY137" s="32"/>
      <c r="ZZ137" s="32"/>
      <c r="AAA137" s="32"/>
      <c r="AAB137" s="32"/>
      <c r="AAC137" s="32"/>
      <c r="AAD137" s="32"/>
      <c r="AAE137" s="32"/>
      <c r="AAF137" s="32"/>
      <c r="AAG137" s="32"/>
      <c r="AAH137" s="32"/>
      <c r="AAI137" s="32"/>
      <c r="AAJ137" s="32"/>
      <c r="AAK137" s="32"/>
      <c r="AAL137" s="32"/>
      <c r="AAM137" s="32"/>
      <c r="AAN137" s="32"/>
      <c r="AAO137" s="32"/>
      <c r="AAP137" s="32"/>
      <c r="AAQ137" s="32"/>
      <c r="AAR137" s="32"/>
      <c r="AAS137" s="32"/>
      <c r="AAT137" s="32"/>
      <c r="AAU137" s="32"/>
      <c r="AAV137" s="32"/>
      <c r="AAW137" s="32"/>
      <c r="AAX137" s="32"/>
      <c r="AAY137" s="32"/>
      <c r="AAZ137" s="32"/>
      <c r="ABA137" s="32"/>
      <c r="ABB137" s="32"/>
      <c r="ABC137" s="32"/>
      <c r="ABD137" s="32"/>
      <c r="ABE137" s="32"/>
      <c r="ABF137" s="32"/>
      <c r="ABG137" s="32"/>
      <c r="ABH137" s="32"/>
      <c r="ABI137" s="32"/>
      <c r="ABJ137" s="32"/>
      <c r="ABK137" s="32"/>
      <c r="ABL137" s="32"/>
      <c r="ABM137" s="32"/>
      <c r="ABN137" s="32"/>
      <c r="ABO137" s="32"/>
      <c r="ABP137" s="32"/>
      <c r="ABQ137" s="32"/>
      <c r="ABR137" s="32"/>
      <c r="ABS137" s="32"/>
      <c r="ABT137" s="32"/>
      <c r="ABU137" s="32"/>
      <c r="ABV137" s="32"/>
      <c r="ABW137" s="32"/>
      <c r="ABX137" s="32"/>
      <c r="ABY137" s="32"/>
      <c r="ABZ137" s="32"/>
      <c r="ACA137" s="32"/>
      <c r="ACB137" s="32"/>
      <c r="ACC137" s="32"/>
      <c r="ACD137" s="32"/>
      <c r="ACE137" s="32"/>
      <c r="ACF137" s="32"/>
      <c r="ACG137" s="32"/>
      <c r="ACH137" s="32"/>
      <c r="ACI137" s="32"/>
      <c r="ACJ137" s="32"/>
      <c r="ACK137" s="32"/>
      <c r="ACL137" s="32"/>
      <c r="ACM137" s="32"/>
      <c r="ACN137" s="32"/>
      <c r="ACO137" s="32"/>
      <c r="ACP137" s="32"/>
      <c r="ACQ137" s="32"/>
      <c r="ACR137" s="32"/>
      <c r="ACS137" s="32"/>
      <c r="ACT137" s="32"/>
      <c r="ACU137" s="32"/>
      <c r="ACV137" s="32"/>
      <c r="ACW137" s="32"/>
      <c r="ACX137" s="32"/>
      <c r="ACY137" s="32"/>
      <c r="ACZ137" s="32"/>
      <c r="ADA137" s="32"/>
      <c r="ADB137" s="32"/>
      <c r="ADC137" s="32"/>
      <c r="ADD137" s="32"/>
      <c r="ADE137" s="32"/>
      <c r="ADF137" s="32"/>
      <c r="ADG137" s="32"/>
      <c r="ADH137" s="32"/>
      <c r="ADI137" s="32"/>
      <c r="ADJ137" s="32"/>
      <c r="ADK137" s="32"/>
      <c r="ADL137" s="32"/>
      <c r="ADM137" s="32"/>
      <c r="ADN137" s="32"/>
      <c r="ADO137" s="32"/>
      <c r="ADP137" s="32"/>
      <c r="ADQ137" s="32"/>
      <c r="ADR137" s="32"/>
      <c r="ADS137" s="32"/>
      <c r="ADT137" s="32"/>
      <c r="ADU137" s="32"/>
      <c r="ADV137" s="32"/>
      <c r="ADW137" s="32"/>
      <c r="ADX137" s="32"/>
      <c r="ADY137" s="32"/>
      <c r="ADZ137" s="32"/>
      <c r="AEA137" s="32"/>
      <c r="AEB137" s="32"/>
      <c r="AEC137" s="32"/>
      <c r="AED137" s="32"/>
      <c r="AEE137" s="32"/>
      <c r="AEF137" s="32"/>
      <c r="AEG137" s="32"/>
      <c r="AEH137" s="32"/>
      <c r="AEI137" s="32"/>
      <c r="AEJ137" s="32"/>
      <c r="AEK137" s="32"/>
      <c r="AEL137" s="32"/>
      <c r="AEM137" s="32"/>
      <c r="AEN137" s="32"/>
      <c r="AEO137" s="32"/>
      <c r="AEP137" s="32"/>
      <c r="AEQ137" s="32"/>
      <c r="AER137" s="32"/>
      <c r="AES137" s="32"/>
      <c r="AET137" s="32"/>
      <c r="AEU137" s="32"/>
      <c r="AEV137" s="32"/>
      <c r="AEW137" s="32"/>
      <c r="AEX137" s="32"/>
      <c r="AEY137" s="32"/>
      <c r="AEZ137" s="32"/>
      <c r="AFA137" s="32"/>
      <c r="AFB137" s="32"/>
      <c r="AFC137" s="32"/>
      <c r="AFD137" s="32"/>
      <c r="AFE137" s="32"/>
      <c r="AFF137" s="32"/>
      <c r="AFG137" s="32"/>
      <c r="AFH137" s="32"/>
      <c r="AFI137" s="32"/>
      <c r="AFJ137" s="32"/>
      <c r="AFK137" s="32"/>
      <c r="AFL137" s="32"/>
      <c r="AFM137" s="32"/>
      <c r="AFN137" s="32"/>
      <c r="AFO137" s="32"/>
      <c r="AFP137" s="32"/>
      <c r="AFQ137" s="32"/>
      <c r="AFR137" s="32"/>
      <c r="AFS137" s="32"/>
      <c r="AFT137" s="32"/>
      <c r="AFU137" s="32"/>
      <c r="AFV137" s="32"/>
      <c r="AFW137" s="32"/>
      <c r="AFX137" s="32"/>
      <c r="AFY137" s="32"/>
      <c r="AFZ137" s="32"/>
      <c r="AGA137" s="32"/>
      <c r="AGB137" s="32"/>
      <c r="AGC137" s="32"/>
      <c r="AGD137" s="32"/>
      <c r="AGE137" s="32"/>
      <c r="AGF137" s="32"/>
      <c r="AGG137" s="32"/>
      <c r="AGH137" s="32"/>
      <c r="AGI137" s="32"/>
      <c r="AGJ137" s="32"/>
      <c r="AGK137" s="32"/>
      <c r="AGL137" s="32"/>
      <c r="AGM137" s="32"/>
      <c r="AGN137" s="32"/>
      <c r="AGO137" s="32"/>
      <c r="AGP137" s="32"/>
      <c r="AGQ137" s="32"/>
      <c r="AGR137" s="32"/>
      <c r="AGS137" s="32"/>
      <c r="AGT137" s="32"/>
      <c r="AGU137" s="32"/>
      <c r="AGV137" s="32"/>
      <c r="AGW137" s="32"/>
      <c r="AGX137" s="32"/>
      <c r="AGY137" s="32"/>
      <c r="AGZ137" s="32"/>
      <c r="AHA137" s="32"/>
      <c r="AHB137" s="32"/>
      <c r="AHC137" s="32"/>
      <c r="AHD137" s="32"/>
      <c r="AHE137" s="32"/>
      <c r="AHF137" s="32"/>
      <c r="AHG137" s="32"/>
      <c r="AHH137" s="32"/>
      <c r="AHI137" s="32"/>
      <c r="AHJ137" s="32"/>
      <c r="AHK137" s="32"/>
      <c r="AHL137" s="32"/>
      <c r="AHM137" s="32"/>
      <c r="AHN137" s="32"/>
      <c r="AHO137" s="32"/>
      <c r="AHP137" s="32"/>
      <c r="AHQ137" s="32"/>
      <c r="AHR137" s="32"/>
      <c r="AHS137" s="32"/>
      <c r="AHT137" s="32"/>
      <c r="AHU137" s="32"/>
      <c r="AHV137" s="32"/>
      <c r="AHW137" s="32"/>
      <c r="AHX137" s="32"/>
      <c r="AHY137" s="32"/>
      <c r="AHZ137" s="32"/>
      <c r="AIA137" s="32"/>
      <c r="AIB137" s="32"/>
      <c r="AIC137" s="32"/>
      <c r="AID137" s="32"/>
      <c r="AIE137" s="32"/>
      <c r="AIF137" s="32"/>
      <c r="AIG137" s="32"/>
      <c r="AIH137" s="32"/>
      <c r="AII137" s="32"/>
      <c r="AIJ137" s="32"/>
      <c r="AIK137" s="32"/>
      <c r="AIL137" s="32"/>
      <c r="AIM137" s="32"/>
      <c r="AIN137" s="32"/>
      <c r="AIO137" s="32"/>
      <c r="AIP137" s="32"/>
      <c r="AIQ137" s="32"/>
      <c r="AIR137" s="32"/>
      <c r="AIS137" s="32"/>
      <c r="AIT137" s="32"/>
      <c r="AIU137" s="32"/>
      <c r="AIV137" s="32"/>
      <c r="AIW137" s="32"/>
      <c r="AIX137" s="32"/>
      <c r="AIY137" s="32"/>
      <c r="AIZ137" s="32"/>
      <c r="AJA137" s="32"/>
      <c r="AJB137" s="32"/>
      <c r="AJC137" s="32"/>
      <c r="AJD137" s="32"/>
      <c r="AJE137" s="32"/>
      <c r="AJF137" s="32"/>
      <c r="AJG137" s="32"/>
      <c r="AJH137" s="32"/>
      <c r="AJI137" s="32"/>
      <c r="AJJ137" s="32"/>
      <c r="AJK137" s="32"/>
      <c r="AJL137" s="32"/>
      <c r="AJM137" s="32"/>
      <c r="AJN137" s="32"/>
      <c r="AJO137" s="32"/>
      <c r="AJP137" s="32"/>
      <c r="AJQ137" s="32"/>
      <c r="AJR137" s="32"/>
      <c r="AJS137" s="32"/>
      <c r="AJT137" s="32"/>
      <c r="AJU137" s="32"/>
      <c r="AJV137" s="32"/>
      <c r="AJW137" s="32"/>
      <c r="AJX137" s="32"/>
      <c r="AJY137" s="32"/>
      <c r="AJZ137" s="32"/>
      <c r="AKA137" s="32"/>
      <c r="AKB137" s="32"/>
      <c r="AKC137" s="32"/>
      <c r="AKD137" s="32"/>
      <c r="AKE137" s="32"/>
      <c r="AKF137" s="32"/>
      <c r="AKG137" s="32"/>
      <c r="AKH137" s="32"/>
      <c r="AKI137" s="32"/>
      <c r="AKJ137" s="32"/>
      <c r="AKK137" s="32"/>
      <c r="AKL137" s="32"/>
      <c r="AKM137" s="32"/>
      <c r="AKN137" s="32"/>
      <c r="AKO137" s="32"/>
      <c r="AKP137" s="32"/>
      <c r="AKQ137" s="32"/>
      <c r="AKR137" s="32"/>
      <c r="AKS137" s="32"/>
      <c r="AKT137" s="32"/>
      <c r="AKU137" s="32"/>
      <c r="AKV137" s="32"/>
      <c r="AKW137" s="32"/>
      <c r="AKX137" s="32"/>
      <c r="AKY137" s="32"/>
      <c r="AKZ137" s="32"/>
      <c r="ALA137" s="32"/>
      <c r="ALB137" s="32"/>
      <c r="ALC137" s="32"/>
      <c r="ALD137" s="32"/>
      <c r="ALE137" s="32"/>
      <c r="ALF137" s="32"/>
      <c r="ALG137" s="32"/>
      <c r="ALH137" s="32"/>
      <c r="ALI137" s="32"/>
      <c r="ALJ137" s="32"/>
      <c r="ALK137" s="32"/>
      <c r="ALL137" s="32"/>
      <c r="ALM137" s="32"/>
      <c r="ALN137" s="32"/>
    </row>
    <row r="138" spans="1:1002" s="12" customFormat="1" ht="14.5" x14ac:dyDescent="0.35">
      <c r="A138" s="193"/>
      <c r="B138" s="194"/>
      <c r="C138" s="194"/>
      <c r="D138" s="194"/>
      <c r="E138" s="195"/>
      <c r="F138" s="110"/>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c r="IV138" s="32"/>
      <c r="IW138" s="32"/>
      <c r="IX138" s="32"/>
      <c r="IY138" s="32"/>
      <c r="IZ138" s="32"/>
      <c r="JA138" s="32"/>
      <c r="JB138" s="32"/>
      <c r="JC138" s="32"/>
      <c r="JD138" s="32"/>
      <c r="JE138" s="32"/>
      <c r="JF138" s="32"/>
      <c r="JG138" s="32"/>
      <c r="JH138" s="32"/>
      <c r="JI138" s="32"/>
      <c r="JJ138" s="32"/>
      <c r="JK138" s="32"/>
      <c r="JL138" s="32"/>
      <c r="JM138" s="32"/>
      <c r="JN138" s="32"/>
      <c r="JO138" s="32"/>
      <c r="JP138" s="32"/>
      <c r="JQ138" s="32"/>
      <c r="JR138" s="32"/>
      <c r="JS138" s="32"/>
      <c r="JT138" s="32"/>
      <c r="JU138" s="32"/>
      <c r="JV138" s="32"/>
      <c r="JW138" s="32"/>
      <c r="JX138" s="32"/>
      <c r="JY138" s="32"/>
      <c r="JZ138" s="32"/>
      <c r="KA138" s="32"/>
      <c r="KB138" s="32"/>
      <c r="KC138" s="32"/>
      <c r="KD138" s="32"/>
      <c r="KE138" s="32"/>
      <c r="KF138" s="32"/>
      <c r="KG138" s="32"/>
      <c r="KH138" s="32"/>
      <c r="KI138" s="32"/>
      <c r="KJ138" s="32"/>
      <c r="KK138" s="32"/>
      <c r="KL138" s="32"/>
      <c r="KM138" s="32"/>
      <c r="KN138" s="32"/>
      <c r="KO138" s="32"/>
      <c r="KP138" s="32"/>
      <c r="KQ138" s="32"/>
      <c r="KR138" s="32"/>
      <c r="KS138" s="32"/>
      <c r="KT138" s="32"/>
      <c r="KU138" s="32"/>
      <c r="KV138" s="32"/>
      <c r="KW138" s="32"/>
      <c r="KX138" s="32"/>
      <c r="KY138" s="32"/>
      <c r="KZ138" s="32"/>
      <c r="LA138" s="32"/>
      <c r="LB138" s="32"/>
      <c r="LC138" s="32"/>
      <c r="LD138" s="32"/>
      <c r="LE138" s="32"/>
      <c r="LF138" s="32"/>
      <c r="LG138" s="32"/>
      <c r="LH138" s="32"/>
      <c r="LI138" s="32"/>
      <c r="LJ138" s="32"/>
      <c r="LK138" s="32"/>
      <c r="LL138" s="32"/>
      <c r="LM138" s="32"/>
      <c r="LN138" s="32"/>
      <c r="LO138" s="32"/>
      <c r="LP138" s="32"/>
      <c r="LQ138" s="32"/>
      <c r="LR138" s="32"/>
      <c r="LS138" s="32"/>
      <c r="LT138" s="32"/>
      <c r="LU138" s="32"/>
      <c r="LV138" s="32"/>
      <c r="LW138" s="32"/>
      <c r="LX138" s="32"/>
      <c r="LY138" s="32"/>
      <c r="LZ138" s="32"/>
      <c r="MA138" s="32"/>
      <c r="MB138" s="32"/>
      <c r="MC138" s="32"/>
      <c r="MD138" s="32"/>
      <c r="ME138" s="32"/>
      <c r="MF138" s="32"/>
      <c r="MG138" s="32"/>
      <c r="MH138" s="32"/>
      <c r="MI138" s="32"/>
      <c r="MJ138" s="32"/>
      <c r="MK138" s="32"/>
      <c r="ML138" s="32"/>
      <c r="MM138" s="32"/>
      <c r="MN138" s="32"/>
      <c r="MO138" s="32"/>
      <c r="MP138" s="32"/>
      <c r="MQ138" s="32"/>
      <c r="MR138" s="32"/>
      <c r="MS138" s="32"/>
      <c r="MT138" s="32"/>
      <c r="MU138" s="32"/>
      <c r="MV138" s="32"/>
      <c r="MW138" s="32"/>
      <c r="MX138" s="32"/>
      <c r="MY138" s="32"/>
      <c r="MZ138" s="32"/>
      <c r="NA138" s="32"/>
      <c r="NB138" s="32"/>
      <c r="NC138" s="32"/>
      <c r="ND138" s="32"/>
      <c r="NE138" s="32"/>
      <c r="NF138" s="32"/>
      <c r="NG138" s="32"/>
      <c r="NH138" s="32"/>
      <c r="NI138" s="32"/>
      <c r="NJ138" s="32"/>
      <c r="NK138" s="32"/>
      <c r="NL138" s="32"/>
      <c r="NM138" s="32"/>
      <c r="NN138" s="32"/>
      <c r="NO138" s="32"/>
      <c r="NP138" s="32"/>
      <c r="NQ138" s="32"/>
      <c r="NR138" s="32"/>
      <c r="NS138" s="32"/>
      <c r="NT138" s="32"/>
      <c r="NU138" s="32"/>
      <c r="NV138" s="32"/>
      <c r="NW138" s="32"/>
      <c r="NX138" s="32"/>
      <c r="NY138" s="32"/>
      <c r="NZ138" s="32"/>
      <c r="OA138" s="32"/>
      <c r="OB138" s="32"/>
      <c r="OC138" s="32"/>
      <c r="OD138" s="32"/>
      <c r="OE138" s="32"/>
      <c r="OF138" s="32"/>
      <c r="OG138" s="32"/>
      <c r="OH138" s="32"/>
      <c r="OI138" s="32"/>
      <c r="OJ138" s="32"/>
      <c r="OK138" s="32"/>
      <c r="OL138" s="32"/>
      <c r="OM138" s="32"/>
      <c r="ON138" s="32"/>
      <c r="OO138" s="32"/>
      <c r="OP138" s="32"/>
      <c r="OQ138" s="32"/>
      <c r="OR138" s="32"/>
      <c r="OS138" s="32"/>
      <c r="OT138" s="32"/>
      <c r="OU138" s="32"/>
      <c r="OV138" s="32"/>
      <c r="OW138" s="32"/>
      <c r="OX138" s="32"/>
      <c r="OY138" s="32"/>
      <c r="OZ138" s="32"/>
      <c r="PA138" s="32"/>
      <c r="PB138" s="32"/>
      <c r="PC138" s="32"/>
      <c r="PD138" s="32"/>
      <c r="PE138" s="32"/>
      <c r="PF138" s="32"/>
      <c r="PG138" s="32"/>
      <c r="PH138" s="32"/>
      <c r="PI138" s="32"/>
      <c r="PJ138" s="32"/>
      <c r="PK138" s="32"/>
      <c r="PL138" s="32"/>
      <c r="PM138" s="32"/>
      <c r="PN138" s="32"/>
      <c r="PO138" s="32"/>
      <c r="PP138" s="32"/>
      <c r="PQ138" s="32"/>
      <c r="PR138" s="32"/>
      <c r="PS138" s="32"/>
      <c r="PT138" s="32"/>
      <c r="PU138" s="32"/>
      <c r="PV138" s="32"/>
      <c r="PW138" s="32"/>
      <c r="PX138" s="32"/>
      <c r="PY138" s="32"/>
      <c r="PZ138" s="32"/>
      <c r="QA138" s="32"/>
      <c r="QB138" s="32"/>
      <c r="QC138" s="32"/>
      <c r="QD138" s="32"/>
      <c r="QE138" s="32"/>
      <c r="QF138" s="32"/>
      <c r="QG138" s="32"/>
      <c r="QH138" s="32"/>
      <c r="QI138" s="32"/>
      <c r="QJ138" s="32"/>
      <c r="QK138" s="32"/>
      <c r="QL138" s="32"/>
      <c r="QM138" s="32"/>
      <c r="QN138" s="32"/>
      <c r="QO138" s="32"/>
      <c r="QP138" s="32"/>
      <c r="QQ138" s="32"/>
      <c r="QR138" s="32"/>
      <c r="QS138" s="32"/>
      <c r="QT138" s="32"/>
      <c r="QU138" s="32"/>
      <c r="QV138" s="32"/>
      <c r="QW138" s="32"/>
      <c r="QX138" s="32"/>
      <c r="QY138" s="32"/>
      <c r="QZ138" s="32"/>
      <c r="RA138" s="32"/>
      <c r="RB138" s="32"/>
      <c r="RC138" s="32"/>
      <c r="RD138" s="32"/>
      <c r="RE138" s="32"/>
      <c r="RF138" s="32"/>
      <c r="RG138" s="32"/>
      <c r="RH138" s="32"/>
      <c r="RI138" s="32"/>
      <c r="RJ138" s="32"/>
      <c r="RK138" s="32"/>
      <c r="RL138" s="32"/>
      <c r="RM138" s="32"/>
      <c r="RN138" s="32"/>
      <c r="RO138" s="32"/>
      <c r="RP138" s="32"/>
      <c r="RQ138" s="32"/>
      <c r="RR138" s="32"/>
      <c r="RS138" s="32"/>
      <c r="RT138" s="32"/>
      <c r="RU138" s="32"/>
      <c r="RV138" s="32"/>
      <c r="RW138" s="32"/>
      <c r="RX138" s="32"/>
      <c r="RY138" s="32"/>
      <c r="RZ138" s="32"/>
      <c r="SA138" s="32"/>
      <c r="SB138" s="32"/>
      <c r="SC138" s="32"/>
      <c r="SD138" s="32"/>
      <c r="SE138" s="32"/>
      <c r="SF138" s="32"/>
      <c r="SG138" s="32"/>
      <c r="SH138" s="32"/>
      <c r="SI138" s="32"/>
      <c r="SJ138" s="32"/>
      <c r="SK138" s="32"/>
      <c r="SL138" s="32"/>
      <c r="SM138" s="32"/>
      <c r="SN138" s="32"/>
      <c r="SO138" s="32"/>
      <c r="SP138" s="32"/>
      <c r="SQ138" s="32"/>
      <c r="SR138" s="32"/>
      <c r="SS138" s="32"/>
      <c r="ST138" s="32"/>
      <c r="SU138" s="32"/>
      <c r="SV138" s="32"/>
      <c r="SW138" s="32"/>
      <c r="SX138" s="32"/>
      <c r="SY138" s="32"/>
      <c r="SZ138" s="32"/>
      <c r="TA138" s="32"/>
      <c r="TB138" s="32"/>
      <c r="TC138" s="32"/>
      <c r="TD138" s="32"/>
      <c r="TE138" s="32"/>
      <c r="TF138" s="32"/>
      <c r="TG138" s="32"/>
      <c r="TH138" s="32"/>
      <c r="TI138" s="32"/>
      <c r="TJ138" s="32"/>
      <c r="TK138" s="32"/>
      <c r="TL138" s="32"/>
      <c r="TM138" s="32"/>
      <c r="TN138" s="32"/>
      <c r="TO138" s="32"/>
      <c r="TP138" s="32"/>
      <c r="TQ138" s="32"/>
      <c r="TR138" s="32"/>
      <c r="TS138" s="32"/>
      <c r="TT138" s="32"/>
      <c r="TU138" s="32"/>
      <c r="TV138" s="32"/>
      <c r="TW138" s="32"/>
      <c r="TX138" s="32"/>
      <c r="TY138" s="32"/>
      <c r="TZ138" s="32"/>
      <c r="UA138" s="32"/>
      <c r="UB138" s="32"/>
      <c r="UC138" s="32"/>
      <c r="UD138" s="32"/>
      <c r="UE138" s="32"/>
      <c r="UF138" s="32"/>
      <c r="UG138" s="32"/>
      <c r="UH138" s="32"/>
      <c r="UI138" s="32"/>
      <c r="UJ138" s="32"/>
      <c r="UK138" s="32"/>
      <c r="UL138" s="32"/>
      <c r="UM138" s="32"/>
      <c r="UN138" s="32"/>
      <c r="UO138" s="32"/>
      <c r="UP138" s="32"/>
      <c r="UQ138" s="32"/>
      <c r="UR138" s="32"/>
      <c r="US138" s="32"/>
      <c r="UT138" s="32"/>
      <c r="UU138" s="32"/>
      <c r="UV138" s="32"/>
      <c r="UW138" s="32"/>
      <c r="UX138" s="32"/>
      <c r="UY138" s="32"/>
      <c r="UZ138" s="32"/>
      <c r="VA138" s="32"/>
      <c r="VB138" s="32"/>
      <c r="VC138" s="32"/>
      <c r="VD138" s="32"/>
      <c r="VE138" s="32"/>
      <c r="VF138" s="32"/>
      <c r="VG138" s="32"/>
      <c r="VH138" s="32"/>
      <c r="VI138" s="32"/>
      <c r="VJ138" s="32"/>
      <c r="VK138" s="32"/>
      <c r="VL138" s="32"/>
      <c r="VM138" s="32"/>
      <c r="VN138" s="32"/>
      <c r="VO138" s="32"/>
      <c r="VP138" s="32"/>
      <c r="VQ138" s="32"/>
      <c r="VR138" s="32"/>
      <c r="VS138" s="32"/>
      <c r="VT138" s="32"/>
      <c r="VU138" s="32"/>
      <c r="VV138" s="32"/>
      <c r="VW138" s="32"/>
      <c r="VX138" s="32"/>
      <c r="VY138" s="32"/>
      <c r="VZ138" s="32"/>
      <c r="WA138" s="32"/>
      <c r="WB138" s="32"/>
      <c r="WC138" s="32"/>
      <c r="WD138" s="32"/>
      <c r="WE138" s="32"/>
      <c r="WF138" s="32"/>
      <c r="WG138" s="32"/>
      <c r="WH138" s="32"/>
      <c r="WI138" s="32"/>
      <c r="WJ138" s="32"/>
      <c r="WK138" s="32"/>
      <c r="WL138" s="32"/>
      <c r="WM138" s="32"/>
      <c r="WN138" s="32"/>
      <c r="WO138" s="32"/>
      <c r="WP138" s="32"/>
      <c r="WQ138" s="32"/>
      <c r="WR138" s="32"/>
      <c r="WS138" s="32"/>
      <c r="WT138" s="32"/>
      <c r="WU138" s="32"/>
      <c r="WV138" s="32"/>
      <c r="WW138" s="32"/>
      <c r="WX138" s="32"/>
      <c r="WY138" s="32"/>
      <c r="WZ138" s="32"/>
      <c r="XA138" s="32"/>
      <c r="XB138" s="32"/>
      <c r="XC138" s="32"/>
      <c r="XD138" s="32"/>
      <c r="XE138" s="32"/>
      <c r="XF138" s="32"/>
      <c r="XG138" s="32"/>
      <c r="XH138" s="32"/>
      <c r="XI138" s="32"/>
      <c r="XJ138" s="32"/>
      <c r="XK138" s="32"/>
      <c r="XL138" s="32"/>
      <c r="XM138" s="32"/>
      <c r="XN138" s="32"/>
      <c r="XO138" s="32"/>
      <c r="XP138" s="32"/>
      <c r="XQ138" s="32"/>
      <c r="XR138" s="32"/>
      <c r="XS138" s="32"/>
      <c r="XT138" s="32"/>
      <c r="XU138" s="32"/>
      <c r="XV138" s="32"/>
      <c r="XW138" s="32"/>
      <c r="XX138" s="32"/>
      <c r="XY138" s="32"/>
      <c r="XZ138" s="32"/>
      <c r="YA138" s="32"/>
      <c r="YB138" s="32"/>
      <c r="YC138" s="32"/>
      <c r="YD138" s="32"/>
      <c r="YE138" s="32"/>
      <c r="YF138" s="32"/>
      <c r="YG138" s="32"/>
      <c r="YH138" s="32"/>
      <c r="YI138" s="32"/>
      <c r="YJ138" s="32"/>
      <c r="YK138" s="32"/>
      <c r="YL138" s="32"/>
      <c r="YM138" s="32"/>
      <c r="YN138" s="32"/>
      <c r="YO138" s="32"/>
      <c r="YP138" s="32"/>
      <c r="YQ138" s="32"/>
      <c r="YR138" s="32"/>
      <c r="YS138" s="32"/>
      <c r="YT138" s="32"/>
      <c r="YU138" s="32"/>
      <c r="YV138" s="32"/>
      <c r="YW138" s="32"/>
      <c r="YX138" s="32"/>
      <c r="YY138" s="32"/>
      <c r="YZ138" s="32"/>
      <c r="ZA138" s="32"/>
      <c r="ZB138" s="32"/>
      <c r="ZC138" s="32"/>
      <c r="ZD138" s="32"/>
      <c r="ZE138" s="32"/>
      <c r="ZF138" s="32"/>
      <c r="ZG138" s="32"/>
      <c r="ZH138" s="32"/>
      <c r="ZI138" s="32"/>
      <c r="ZJ138" s="32"/>
      <c r="ZK138" s="32"/>
      <c r="ZL138" s="32"/>
      <c r="ZM138" s="32"/>
      <c r="ZN138" s="32"/>
      <c r="ZO138" s="32"/>
      <c r="ZP138" s="32"/>
      <c r="ZQ138" s="32"/>
      <c r="ZR138" s="32"/>
      <c r="ZS138" s="32"/>
      <c r="ZT138" s="32"/>
      <c r="ZU138" s="32"/>
      <c r="ZV138" s="32"/>
      <c r="ZW138" s="32"/>
      <c r="ZX138" s="32"/>
      <c r="ZY138" s="32"/>
      <c r="ZZ138" s="32"/>
      <c r="AAA138" s="32"/>
      <c r="AAB138" s="32"/>
      <c r="AAC138" s="32"/>
      <c r="AAD138" s="32"/>
      <c r="AAE138" s="32"/>
      <c r="AAF138" s="32"/>
      <c r="AAG138" s="32"/>
      <c r="AAH138" s="32"/>
      <c r="AAI138" s="32"/>
      <c r="AAJ138" s="32"/>
      <c r="AAK138" s="32"/>
      <c r="AAL138" s="32"/>
      <c r="AAM138" s="32"/>
      <c r="AAN138" s="32"/>
      <c r="AAO138" s="32"/>
      <c r="AAP138" s="32"/>
      <c r="AAQ138" s="32"/>
      <c r="AAR138" s="32"/>
      <c r="AAS138" s="32"/>
      <c r="AAT138" s="32"/>
      <c r="AAU138" s="32"/>
      <c r="AAV138" s="32"/>
      <c r="AAW138" s="32"/>
      <c r="AAX138" s="32"/>
      <c r="AAY138" s="32"/>
      <c r="AAZ138" s="32"/>
      <c r="ABA138" s="32"/>
      <c r="ABB138" s="32"/>
      <c r="ABC138" s="32"/>
      <c r="ABD138" s="32"/>
      <c r="ABE138" s="32"/>
      <c r="ABF138" s="32"/>
      <c r="ABG138" s="32"/>
      <c r="ABH138" s="32"/>
      <c r="ABI138" s="32"/>
      <c r="ABJ138" s="32"/>
      <c r="ABK138" s="32"/>
      <c r="ABL138" s="32"/>
      <c r="ABM138" s="32"/>
      <c r="ABN138" s="32"/>
      <c r="ABO138" s="32"/>
      <c r="ABP138" s="32"/>
      <c r="ABQ138" s="32"/>
      <c r="ABR138" s="32"/>
      <c r="ABS138" s="32"/>
      <c r="ABT138" s="32"/>
      <c r="ABU138" s="32"/>
      <c r="ABV138" s="32"/>
      <c r="ABW138" s="32"/>
      <c r="ABX138" s="32"/>
      <c r="ABY138" s="32"/>
      <c r="ABZ138" s="32"/>
      <c r="ACA138" s="32"/>
      <c r="ACB138" s="32"/>
      <c r="ACC138" s="32"/>
      <c r="ACD138" s="32"/>
      <c r="ACE138" s="32"/>
      <c r="ACF138" s="32"/>
      <c r="ACG138" s="32"/>
      <c r="ACH138" s="32"/>
      <c r="ACI138" s="32"/>
      <c r="ACJ138" s="32"/>
      <c r="ACK138" s="32"/>
      <c r="ACL138" s="32"/>
      <c r="ACM138" s="32"/>
      <c r="ACN138" s="32"/>
      <c r="ACO138" s="32"/>
      <c r="ACP138" s="32"/>
      <c r="ACQ138" s="32"/>
      <c r="ACR138" s="32"/>
      <c r="ACS138" s="32"/>
      <c r="ACT138" s="32"/>
      <c r="ACU138" s="32"/>
      <c r="ACV138" s="32"/>
      <c r="ACW138" s="32"/>
      <c r="ACX138" s="32"/>
      <c r="ACY138" s="32"/>
      <c r="ACZ138" s="32"/>
      <c r="ADA138" s="32"/>
      <c r="ADB138" s="32"/>
      <c r="ADC138" s="32"/>
      <c r="ADD138" s="32"/>
      <c r="ADE138" s="32"/>
      <c r="ADF138" s="32"/>
      <c r="ADG138" s="32"/>
      <c r="ADH138" s="32"/>
      <c r="ADI138" s="32"/>
      <c r="ADJ138" s="32"/>
      <c r="ADK138" s="32"/>
      <c r="ADL138" s="32"/>
      <c r="ADM138" s="32"/>
      <c r="ADN138" s="32"/>
      <c r="ADO138" s="32"/>
      <c r="ADP138" s="32"/>
      <c r="ADQ138" s="32"/>
      <c r="ADR138" s="32"/>
      <c r="ADS138" s="32"/>
      <c r="ADT138" s="32"/>
      <c r="ADU138" s="32"/>
      <c r="ADV138" s="32"/>
      <c r="ADW138" s="32"/>
      <c r="ADX138" s="32"/>
      <c r="ADY138" s="32"/>
      <c r="ADZ138" s="32"/>
      <c r="AEA138" s="32"/>
      <c r="AEB138" s="32"/>
      <c r="AEC138" s="32"/>
      <c r="AED138" s="32"/>
      <c r="AEE138" s="32"/>
      <c r="AEF138" s="32"/>
      <c r="AEG138" s="32"/>
      <c r="AEH138" s="32"/>
      <c r="AEI138" s="32"/>
      <c r="AEJ138" s="32"/>
      <c r="AEK138" s="32"/>
      <c r="AEL138" s="32"/>
      <c r="AEM138" s="32"/>
      <c r="AEN138" s="32"/>
      <c r="AEO138" s="32"/>
      <c r="AEP138" s="32"/>
      <c r="AEQ138" s="32"/>
      <c r="AER138" s="32"/>
      <c r="AES138" s="32"/>
      <c r="AET138" s="32"/>
      <c r="AEU138" s="32"/>
      <c r="AEV138" s="32"/>
      <c r="AEW138" s="32"/>
      <c r="AEX138" s="32"/>
      <c r="AEY138" s="32"/>
      <c r="AEZ138" s="32"/>
      <c r="AFA138" s="32"/>
      <c r="AFB138" s="32"/>
      <c r="AFC138" s="32"/>
      <c r="AFD138" s="32"/>
      <c r="AFE138" s="32"/>
      <c r="AFF138" s="32"/>
      <c r="AFG138" s="32"/>
      <c r="AFH138" s="32"/>
      <c r="AFI138" s="32"/>
      <c r="AFJ138" s="32"/>
      <c r="AFK138" s="32"/>
      <c r="AFL138" s="32"/>
      <c r="AFM138" s="32"/>
      <c r="AFN138" s="32"/>
      <c r="AFO138" s="32"/>
      <c r="AFP138" s="32"/>
      <c r="AFQ138" s="32"/>
      <c r="AFR138" s="32"/>
      <c r="AFS138" s="32"/>
      <c r="AFT138" s="32"/>
      <c r="AFU138" s="32"/>
      <c r="AFV138" s="32"/>
      <c r="AFW138" s="32"/>
      <c r="AFX138" s="32"/>
      <c r="AFY138" s="32"/>
      <c r="AFZ138" s="32"/>
      <c r="AGA138" s="32"/>
      <c r="AGB138" s="32"/>
      <c r="AGC138" s="32"/>
      <c r="AGD138" s="32"/>
      <c r="AGE138" s="32"/>
      <c r="AGF138" s="32"/>
      <c r="AGG138" s="32"/>
      <c r="AGH138" s="32"/>
      <c r="AGI138" s="32"/>
      <c r="AGJ138" s="32"/>
      <c r="AGK138" s="32"/>
      <c r="AGL138" s="32"/>
      <c r="AGM138" s="32"/>
      <c r="AGN138" s="32"/>
      <c r="AGO138" s="32"/>
      <c r="AGP138" s="32"/>
      <c r="AGQ138" s="32"/>
      <c r="AGR138" s="32"/>
      <c r="AGS138" s="32"/>
      <c r="AGT138" s="32"/>
      <c r="AGU138" s="32"/>
      <c r="AGV138" s="32"/>
      <c r="AGW138" s="32"/>
      <c r="AGX138" s="32"/>
      <c r="AGY138" s="32"/>
      <c r="AGZ138" s="32"/>
      <c r="AHA138" s="32"/>
      <c r="AHB138" s="32"/>
      <c r="AHC138" s="32"/>
      <c r="AHD138" s="32"/>
      <c r="AHE138" s="32"/>
      <c r="AHF138" s="32"/>
      <c r="AHG138" s="32"/>
      <c r="AHH138" s="32"/>
      <c r="AHI138" s="32"/>
      <c r="AHJ138" s="32"/>
      <c r="AHK138" s="32"/>
      <c r="AHL138" s="32"/>
      <c r="AHM138" s="32"/>
      <c r="AHN138" s="32"/>
      <c r="AHO138" s="32"/>
      <c r="AHP138" s="32"/>
      <c r="AHQ138" s="32"/>
      <c r="AHR138" s="32"/>
      <c r="AHS138" s="32"/>
      <c r="AHT138" s="32"/>
      <c r="AHU138" s="32"/>
      <c r="AHV138" s="32"/>
      <c r="AHW138" s="32"/>
      <c r="AHX138" s="32"/>
      <c r="AHY138" s="32"/>
      <c r="AHZ138" s="32"/>
      <c r="AIA138" s="32"/>
      <c r="AIB138" s="32"/>
      <c r="AIC138" s="32"/>
      <c r="AID138" s="32"/>
      <c r="AIE138" s="32"/>
      <c r="AIF138" s="32"/>
      <c r="AIG138" s="32"/>
      <c r="AIH138" s="32"/>
      <c r="AII138" s="32"/>
      <c r="AIJ138" s="32"/>
      <c r="AIK138" s="32"/>
      <c r="AIL138" s="32"/>
      <c r="AIM138" s="32"/>
      <c r="AIN138" s="32"/>
      <c r="AIO138" s="32"/>
      <c r="AIP138" s="32"/>
      <c r="AIQ138" s="32"/>
      <c r="AIR138" s="32"/>
      <c r="AIS138" s="32"/>
      <c r="AIT138" s="32"/>
      <c r="AIU138" s="32"/>
      <c r="AIV138" s="32"/>
      <c r="AIW138" s="32"/>
      <c r="AIX138" s="32"/>
      <c r="AIY138" s="32"/>
      <c r="AIZ138" s="32"/>
      <c r="AJA138" s="32"/>
      <c r="AJB138" s="32"/>
      <c r="AJC138" s="32"/>
      <c r="AJD138" s="32"/>
      <c r="AJE138" s="32"/>
      <c r="AJF138" s="32"/>
      <c r="AJG138" s="32"/>
      <c r="AJH138" s="32"/>
      <c r="AJI138" s="32"/>
      <c r="AJJ138" s="32"/>
      <c r="AJK138" s="32"/>
      <c r="AJL138" s="32"/>
      <c r="AJM138" s="32"/>
      <c r="AJN138" s="32"/>
      <c r="AJO138" s="32"/>
      <c r="AJP138" s="32"/>
      <c r="AJQ138" s="32"/>
      <c r="AJR138" s="32"/>
      <c r="AJS138" s="32"/>
      <c r="AJT138" s="32"/>
      <c r="AJU138" s="32"/>
      <c r="AJV138" s="32"/>
      <c r="AJW138" s="32"/>
      <c r="AJX138" s="32"/>
      <c r="AJY138" s="32"/>
      <c r="AJZ138" s="32"/>
      <c r="AKA138" s="32"/>
      <c r="AKB138" s="32"/>
      <c r="AKC138" s="32"/>
      <c r="AKD138" s="32"/>
      <c r="AKE138" s="32"/>
      <c r="AKF138" s="32"/>
      <c r="AKG138" s="32"/>
      <c r="AKH138" s="32"/>
      <c r="AKI138" s="32"/>
      <c r="AKJ138" s="32"/>
      <c r="AKK138" s="32"/>
      <c r="AKL138" s="32"/>
      <c r="AKM138" s="32"/>
      <c r="AKN138" s="32"/>
      <c r="AKO138" s="32"/>
      <c r="AKP138" s="32"/>
      <c r="AKQ138" s="32"/>
      <c r="AKR138" s="32"/>
      <c r="AKS138" s="32"/>
      <c r="AKT138" s="32"/>
      <c r="AKU138" s="32"/>
      <c r="AKV138" s="32"/>
      <c r="AKW138" s="32"/>
      <c r="AKX138" s="32"/>
      <c r="AKY138" s="32"/>
      <c r="AKZ138" s="32"/>
      <c r="ALA138" s="32"/>
      <c r="ALB138" s="32"/>
      <c r="ALC138" s="32"/>
      <c r="ALD138" s="32"/>
      <c r="ALE138" s="32"/>
      <c r="ALF138" s="32"/>
      <c r="ALG138" s="32"/>
      <c r="ALH138" s="32"/>
      <c r="ALI138" s="32"/>
      <c r="ALJ138" s="32"/>
      <c r="ALK138" s="32"/>
      <c r="ALL138" s="32"/>
      <c r="ALM138" s="32"/>
      <c r="ALN138" s="32"/>
    </row>
    <row r="139" spans="1:1002" s="12" customFormat="1" ht="14.5" x14ac:dyDescent="0.35">
      <c r="A139" s="193"/>
      <c r="B139" s="194"/>
      <c r="C139" s="194"/>
      <c r="D139" s="194"/>
      <c r="E139" s="195"/>
      <c r="F139" s="110"/>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c r="IL139" s="32"/>
      <c r="IM139" s="32"/>
      <c r="IN139" s="32"/>
      <c r="IO139" s="32"/>
      <c r="IP139" s="32"/>
      <c r="IQ139" s="32"/>
      <c r="IR139" s="32"/>
      <c r="IS139" s="32"/>
      <c r="IT139" s="32"/>
      <c r="IU139" s="32"/>
      <c r="IV139" s="32"/>
      <c r="IW139" s="32"/>
      <c r="IX139" s="32"/>
      <c r="IY139" s="32"/>
      <c r="IZ139" s="32"/>
      <c r="JA139" s="32"/>
      <c r="JB139" s="32"/>
      <c r="JC139" s="32"/>
      <c r="JD139" s="32"/>
      <c r="JE139" s="32"/>
      <c r="JF139" s="32"/>
      <c r="JG139" s="32"/>
      <c r="JH139" s="32"/>
      <c r="JI139" s="32"/>
      <c r="JJ139" s="32"/>
      <c r="JK139" s="32"/>
      <c r="JL139" s="32"/>
      <c r="JM139" s="32"/>
      <c r="JN139" s="32"/>
      <c r="JO139" s="32"/>
      <c r="JP139" s="32"/>
      <c r="JQ139" s="32"/>
      <c r="JR139" s="32"/>
      <c r="JS139" s="32"/>
      <c r="JT139" s="32"/>
      <c r="JU139" s="32"/>
      <c r="JV139" s="32"/>
      <c r="JW139" s="32"/>
      <c r="JX139" s="32"/>
      <c r="JY139" s="32"/>
      <c r="JZ139" s="32"/>
      <c r="KA139" s="32"/>
      <c r="KB139" s="32"/>
      <c r="KC139" s="32"/>
      <c r="KD139" s="32"/>
      <c r="KE139" s="32"/>
      <c r="KF139" s="32"/>
      <c r="KG139" s="32"/>
      <c r="KH139" s="32"/>
      <c r="KI139" s="32"/>
      <c r="KJ139" s="32"/>
      <c r="KK139" s="32"/>
      <c r="KL139" s="32"/>
      <c r="KM139" s="32"/>
      <c r="KN139" s="32"/>
      <c r="KO139" s="32"/>
      <c r="KP139" s="32"/>
      <c r="KQ139" s="32"/>
      <c r="KR139" s="32"/>
      <c r="KS139" s="32"/>
      <c r="KT139" s="32"/>
      <c r="KU139" s="32"/>
      <c r="KV139" s="32"/>
      <c r="KW139" s="32"/>
      <c r="KX139" s="32"/>
      <c r="KY139" s="32"/>
      <c r="KZ139" s="32"/>
      <c r="LA139" s="32"/>
      <c r="LB139" s="32"/>
      <c r="LC139" s="32"/>
      <c r="LD139" s="32"/>
      <c r="LE139" s="32"/>
      <c r="LF139" s="32"/>
      <c r="LG139" s="32"/>
      <c r="LH139" s="32"/>
      <c r="LI139" s="32"/>
      <c r="LJ139" s="32"/>
      <c r="LK139" s="32"/>
      <c r="LL139" s="32"/>
      <c r="LM139" s="32"/>
      <c r="LN139" s="32"/>
      <c r="LO139" s="32"/>
      <c r="LP139" s="32"/>
      <c r="LQ139" s="32"/>
      <c r="LR139" s="32"/>
      <c r="LS139" s="32"/>
      <c r="LT139" s="32"/>
      <c r="LU139" s="32"/>
      <c r="LV139" s="32"/>
      <c r="LW139" s="32"/>
      <c r="LX139" s="32"/>
      <c r="LY139" s="32"/>
      <c r="LZ139" s="32"/>
      <c r="MA139" s="32"/>
      <c r="MB139" s="32"/>
      <c r="MC139" s="32"/>
      <c r="MD139" s="32"/>
      <c r="ME139" s="32"/>
      <c r="MF139" s="32"/>
      <c r="MG139" s="32"/>
      <c r="MH139" s="32"/>
      <c r="MI139" s="32"/>
      <c r="MJ139" s="32"/>
      <c r="MK139" s="32"/>
      <c r="ML139" s="32"/>
      <c r="MM139" s="32"/>
      <c r="MN139" s="32"/>
      <c r="MO139" s="32"/>
      <c r="MP139" s="32"/>
      <c r="MQ139" s="32"/>
      <c r="MR139" s="32"/>
      <c r="MS139" s="32"/>
      <c r="MT139" s="32"/>
      <c r="MU139" s="32"/>
      <c r="MV139" s="32"/>
      <c r="MW139" s="32"/>
      <c r="MX139" s="32"/>
      <c r="MY139" s="32"/>
      <c r="MZ139" s="32"/>
      <c r="NA139" s="32"/>
      <c r="NB139" s="32"/>
      <c r="NC139" s="32"/>
      <c r="ND139" s="32"/>
      <c r="NE139" s="32"/>
      <c r="NF139" s="32"/>
      <c r="NG139" s="32"/>
      <c r="NH139" s="32"/>
      <c r="NI139" s="32"/>
      <c r="NJ139" s="32"/>
      <c r="NK139" s="32"/>
      <c r="NL139" s="32"/>
      <c r="NM139" s="32"/>
      <c r="NN139" s="32"/>
      <c r="NO139" s="32"/>
      <c r="NP139" s="32"/>
      <c r="NQ139" s="32"/>
      <c r="NR139" s="32"/>
      <c r="NS139" s="32"/>
      <c r="NT139" s="32"/>
      <c r="NU139" s="32"/>
      <c r="NV139" s="32"/>
      <c r="NW139" s="32"/>
      <c r="NX139" s="32"/>
      <c r="NY139" s="32"/>
      <c r="NZ139" s="32"/>
      <c r="OA139" s="32"/>
      <c r="OB139" s="32"/>
      <c r="OC139" s="32"/>
      <c r="OD139" s="32"/>
      <c r="OE139" s="32"/>
      <c r="OF139" s="32"/>
      <c r="OG139" s="32"/>
      <c r="OH139" s="32"/>
      <c r="OI139" s="32"/>
      <c r="OJ139" s="32"/>
      <c r="OK139" s="32"/>
      <c r="OL139" s="32"/>
      <c r="OM139" s="32"/>
      <c r="ON139" s="32"/>
      <c r="OO139" s="32"/>
      <c r="OP139" s="32"/>
      <c r="OQ139" s="32"/>
      <c r="OR139" s="32"/>
      <c r="OS139" s="32"/>
      <c r="OT139" s="32"/>
      <c r="OU139" s="32"/>
      <c r="OV139" s="32"/>
      <c r="OW139" s="32"/>
      <c r="OX139" s="32"/>
      <c r="OY139" s="32"/>
      <c r="OZ139" s="32"/>
      <c r="PA139" s="32"/>
      <c r="PB139" s="32"/>
      <c r="PC139" s="32"/>
      <c r="PD139" s="32"/>
      <c r="PE139" s="32"/>
      <c r="PF139" s="32"/>
      <c r="PG139" s="32"/>
      <c r="PH139" s="32"/>
      <c r="PI139" s="32"/>
      <c r="PJ139" s="32"/>
      <c r="PK139" s="32"/>
      <c r="PL139" s="32"/>
      <c r="PM139" s="32"/>
      <c r="PN139" s="32"/>
      <c r="PO139" s="32"/>
      <c r="PP139" s="32"/>
      <c r="PQ139" s="32"/>
      <c r="PR139" s="32"/>
      <c r="PS139" s="32"/>
      <c r="PT139" s="32"/>
      <c r="PU139" s="32"/>
      <c r="PV139" s="32"/>
      <c r="PW139" s="32"/>
      <c r="PX139" s="32"/>
      <c r="PY139" s="32"/>
      <c r="PZ139" s="32"/>
      <c r="QA139" s="32"/>
      <c r="QB139" s="32"/>
      <c r="QC139" s="32"/>
      <c r="QD139" s="32"/>
      <c r="QE139" s="32"/>
      <c r="QF139" s="32"/>
      <c r="QG139" s="32"/>
      <c r="QH139" s="32"/>
      <c r="QI139" s="32"/>
      <c r="QJ139" s="32"/>
      <c r="QK139" s="32"/>
      <c r="QL139" s="32"/>
      <c r="QM139" s="32"/>
      <c r="QN139" s="32"/>
      <c r="QO139" s="32"/>
      <c r="QP139" s="32"/>
      <c r="QQ139" s="32"/>
      <c r="QR139" s="32"/>
      <c r="QS139" s="32"/>
      <c r="QT139" s="32"/>
      <c r="QU139" s="32"/>
      <c r="QV139" s="32"/>
      <c r="QW139" s="32"/>
      <c r="QX139" s="32"/>
      <c r="QY139" s="32"/>
      <c r="QZ139" s="32"/>
      <c r="RA139" s="32"/>
      <c r="RB139" s="32"/>
      <c r="RC139" s="32"/>
      <c r="RD139" s="32"/>
      <c r="RE139" s="32"/>
      <c r="RF139" s="32"/>
      <c r="RG139" s="32"/>
      <c r="RH139" s="32"/>
      <c r="RI139" s="32"/>
      <c r="RJ139" s="32"/>
      <c r="RK139" s="32"/>
      <c r="RL139" s="32"/>
      <c r="RM139" s="32"/>
      <c r="RN139" s="32"/>
      <c r="RO139" s="32"/>
      <c r="RP139" s="32"/>
      <c r="RQ139" s="32"/>
      <c r="RR139" s="32"/>
      <c r="RS139" s="32"/>
      <c r="RT139" s="32"/>
      <c r="RU139" s="32"/>
      <c r="RV139" s="32"/>
      <c r="RW139" s="32"/>
      <c r="RX139" s="32"/>
      <c r="RY139" s="32"/>
      <c r="RZ139" s="32"/>
      <c r="SA139" s="32"/>
      <c r="SB139" s="32"/>
      <c r="SC139" s="32"/>
      <c r="SD139" s="32"/>
      <c r="SE139" s="32"/>
      <c r="SF139" s="32"/>
      <c r="SG139" s="32"/>
      <c r="SH139" s="32"/>
      <c r="SI139" s="32"/>
      <c r="SJ139" s="32"/>
      <c r="SK139" s="32"/>
      <c r="SL139" s="32"/>
      <c r="SM139" s="32"/>
      <c r="SN139" s="32"/>
      <c r="SO139" s="32"/>
      <c r="SP139" s="32"/>
      <c r="SQ139" s="32"/>
      <c r="SR139" s="32"/>
      <c r="SS139" s="32"/>
      <c r="ST139" s="32"/>
      <c r="SU139" s="32"/>
      <c r="SV139" s="32"/>
      <c r="SW139" s="32"/>
      <c r="SX139" s="32"/>
      <c r="SY139" s="32"/>
      <c r="SZ139" s="32"/>
      <c r="TA139" s="32"/>
      <c r="TB139" s="32"/>
      <c r="TC139" s="32"/>
      <c r="TD139" s="32"/>
      <c r="TE139" s="32"/>
      <c r="TF139" s="32"/>
      <c r="TG139" s="32"/>
      <c r="TH139" s="32"/>
      <c r="TI139" s="32"/>
      <c r="TJ139" s="32"/>
      <c r="TK139" s="32"/>
      <c r="TL139" s="32"/>
      <c r="TM139" s="32"/>
      <c r="TN139" s="32"/>
      <c r="TO139" s="32"/>
      <c r="TP139" s="32"/>
      <c r="TQ139" s="32"/>
      <c r="TR139" s="32"/>
      <c r="TS139" s="32"/>
      <c r="TT139" s="32"/>
      <c r="TU139" s="32"/>
      <c r="TV139" s="32"/>
      <c r="TW139" s="32"/>
      <c r="TX139" s="32"/>
      <c r="TY139" s="32"/>
      <c r="TZ139" s="32"/>
      <c r="UA139" s="32"/>
      <c r="UB139" s="32"/>
      <c r="UC139" s="32"/>
      <c r="UD139" s="32"/>
      <c r="UE139" s="32"/>
      <c r="UF139" s="32"/>
      <c r="UG139" s="32"/>
      <c r="UH139" s="32"/>
      <c r="UI139" s="32"/>
      <c r="UJ139" s="32"/>
      <c r="UK139" s="32"/>
      <c r="UL139" s="32"/>
      <c r="UM139" s="32"/>
      <c r="UN139" s="32"/>
      <c r="UO139" s="32"/>
      <c r="UP139" s="32"/>
      <c r="UQ139" s="32"/>
      <c r="UR139" s="32"/>
      <c r="US139" s="32"/>
      <c r="UT139" s="32"/>
      <c r="UU139" s="32"/>
      <c r="UV139" s="32"/>
      <c r="UW139" s="32"/>
      <c r="UX139" s="32"/>
      <c r="UY139" s="32"/>
      <c r="UZ139" s="32"/>
      <c r="VA139" s="32"/>
      <c r="VB139" s="32"/>
      <c r="VC139" s="32"/>
      <c r="VD139" s="32"/>
      <c r="VE139" s="32"/>
      <c r="VF139" s="32"/>
      <c r="VG139" s="32"/>
      <c r="VH139" s="32"/>
      <c r="VI139" s="32"/>
      <c r="VJ139" s="32"/>
      <c r="VK139" s="32"/>
      <c r="VL139" s="32"/>
      <c r="VM139" s="32"/>
      <c r="VN139" s="32"/>
      <c r="VO139" s="32"/>
      <c r="VP139" s="32"/>
      <c r="VQ139" s="32"/>
      <c r="VR139" s="32"/>
      <c r="VS139" s="32"/>
      <c r="VT139" s="32"/>
      <c r="VU139" s="32"/>
      <c r="VV139" s="32"/>
      <c r="VW139" s="32"/>
      <c r="VX139" s="32"/>
      <c r="VY139" s="32"/>
      <c r="VZ139" s="32"/>
      <c r="WA139" s="32"/>
      <c r="WB139" s="32"/>
      <c r="WC139" s="32"/>
      <c r="WD139" s="32"/>
      <c r="WE139" s="32"/>
      <c r="WF139" s="32"/>
      <c r="WG139" s="32"/>
      <c r="WH139" s="32"/>
      <c r="WI139" s="32"/>
      <c r="WJ139" s="32"/>
      <c r="WK139" s="32"/>
      <c r="WL139" s="32"/>
      <c r="WM139" s="32"/>
      <c r="WN139" s="32"/>
      <c r="WO139" s="32"/>
      <c r="WP139" s="32"/>
      <c r="WQ139" s="32"/>
      <c r="WR139" s="32"/>
      <c r="WS139" s="32"/>
      <c r="WT139" s="32"/>
      <c r="WU139" s="32"/>
      <c r="WV139" s="32"/>
      <c r="WW139" s="32"/>
      <c r="WX139" s="32"/>
      <c r="WY139" s="32"/>
      <c r="WZ139" s="32"/>
      <c r="XA139" s="32"/>
      <c r="XB139" s="32"/>
      <c r="XC139" s="32"/>
      <c r="XD139" s="32"/>
      <c r="XE139" s="32"/>
      <c r="XF139" s="32"/>
      <c r="XG139" s="32"/>
      <c r="XH139" s="32"/>
      <c r="XI139" s="32"/>
      <c r="XJ139" s="32"/>
      <c r="XK139" s="32"/>
      <c r="XL139" s="32"/>
      <c r="XM139" s="32"/>
      <c r="XN139" s="32"/>
      <c r="XO139" s="32"/>
      <c r="XP139" s="32"/>
      <c r="XQ139" s="32"/>
      <c r="XR139" s="32"/>
      <c r="XS139" s="32"/>
      <c r="XT139" s="32"/>
      <c r="XU139" s="32"/>
      <c r="XV139" s="32"/>
      <c r="XW139" s="32"/>
      <c r="XX139" s="32"/>
      <c r="XY139" s="32"/>
      <c r="XZ139" s="32"/>
      <c r="YA139" s="32"/>
      <c r="YB139" s="32"/>
      <c r="YC139" s="32"/>
      <c r="YD139" s="32"/>
      <c r="YE139" s="32"/>
      <c r="YF139" s="32"/>
      <c r="YG139" s="32"/>
      <c r="YH139" s="32"/>
      <c r="YI139" s="32"/>
      <c r="YJ139" s="32"/>
      <c r="YK139" s="32"/>
      <c r="YL139" s="32"/>
      <c r="YM139" s="32"/>
      <c r="YN139" s="32"/>
      <c r="YO139" s="32"/>
      <c r="YP139" s="32"/>
      <c r="YQ139" s="32"/>
      <c r="YR139" s="32"/>
      <c r="YS139" s="32"/>
      <c r="YT139" s="32"/>
      <c r="YU139" s="32"/>
      <c r="YV139" s="32"/>
      <c r="YW139" s="32"/>
      <c r="YX139" s="32"/>
      <c r="YY139" s="32"/>
      <c r="YZ139" s="32"/>
      <c r="ZA139" s="32"/>
      <c r="ZB139" s="32"/>
      <c r="ZC139" s="32"/>
      <c r="ZD139" s="32"/>
      <c r="ZE139" s="32"/>
      <c r="ZF139" s="32"/>
      <c r="ZG139" s="32"/>
      <c r="ZH139" s="32"/>
      <c r="ZI139" s="32"/>
      <c r="ZJ139" s="32"/>
      <c r="ZK139" s="32"/>
      <c r="ZL139" s="32"/>
      <c r="ZM139" s="32"/>
      <c r="ZN139" s="32"/>
      <c r="ZO139" s="32"/>
      <c r="ZP139" s="32"/>
      <c r="ZQ139" s="32"/>
      <c r="ZR139" s="32"/>
      <c r="ZS139" s="32"/>
      <c r="ZT139" s="32"/>
      <c r="ZU139" s="32"/>
      <c r="ZV139" s="32"/>
      <c r="ZW139" s="32"/>
      <c r="ZX139" s="32"/>
      <c r="ZY139" s="32"/>
      <c r="ZZ139" s="32"/>
      <c r="AAA139" s="32"/>
      <c r="AAB139" s="32"/>
      <c r="AAC139" s="32"/>
      <c r="AAD139" s="32"/>
      <c r="AAE139" s="32"/>
      <c r="AAF139" s="32"/>
      <c r="AAG139" s="32"/>
      <c r="AAH139" s="32"/>
      <c r="AAI139" s="32"/>
      <c r="AAJ139" s="32"/>
      <c r="AAK139" s="32"/>
      <c r="AAL139" s="32"/>
      <c r="AAM139" s="32"/>
      <c r="AAN139" s="32"/>
      <c r="AAO139" s="32"/>
      <c r="AAP139" s="32"/>
      <c r="AAQ139" s="32"/>
      <c r="AAR139" s="32"/>
      <c r="AAS139" s="32"/>
      <c r="AAT139" s="32"/>
      <c r="AAU139" s="32"/>
      <c r="AAV139" s="32"/>
      <c r="AAW139" s="32"/>
      <c r="AAX139" s="32"/>
      <c r="AAY139" s="32"/>
      <c r="AAZ139" s="32"/>
      <c r="ABA139" s="32"/>
      <c r="ABB139" s="32"/>
      <c r="ABC139" s="32"/>
      <c r="ABD139" s="32"/>
      <c r="ABE139" s="32"/>
      <c r="ABF139" s="32"/>
      <c r="ABG139" s="32"/>
      <c r="ABH139" s="32"/>
      <c r="ABI139" s="32"/>
      <c r="ABJ139" s="32"/>
      <c r="ABK139" s="32"/>
      <c r="ABL139" s="32"/>
      <c r="ABM139" s="32"/>
      <c r="ABN139" s="32"/>
      <c r="ABO139" s="32"/>
      <c r="ABP139" s="32"/>
      <c r="ABQ139" s="32"/>
      <c r="ABR139" s="32"/>
      <c r="ABS139" s="32"/>
      <c r="ABT139" s="32"/>
      <c r="ABU139" s="32"/>
      <c r="ABV139" s="32"/>
      <c r="ABW139" s="32"/>
      <c r="ABX139" s="32"/>
      <c r="ABY139" s="32"/>
      <c r="ABZ139" s="32"/>
      <c r="ACA139" s="32"/>
      <c r="ACB139" s="32"/>
      <c r="ACC139" s="32"/>
      <c r="ACD139" s="32"/>
      <c r="ACE139" s="32"/>
      <c r="ACF139" s="32"/>
      <c r="ACG139" s="32"/>
      <c r="ACH139" s="32"/>
      <c r="ACI139" s="32"/>
      <c r="ACJ139" s="32"/>
      <c r="ACK139" s="32"/>
      <c r="ACL139" s="32"/>
      <c r="ACM139" s="32"/>
      <c r="ACN139" s="32"/>
      <c r="ACO139" s="32"/>
      <c r="ACP139" s="32"/>
      <c r="ACQ139" s="32"/>
      <c r="ACR139" s="32"/>
      <c r="ACS139" s="32"/>
      <c r="ACT139" s="32"/>
      <c r="ACU139" s="32"/>
      <c r="ACV139" s="32"/>
      <c r="ACW139" s="32"/>
      <c r="ACX139" s="32"/>
      <c r="ACY139" s="32"/>
      <c r="ACZ139" s="32"/>
      <c r="ADA139" s="32"/>
      <c r="ADB139" s="32"/>
      <c r="ADC139" s="32"/>
      <c r="ADD139" s="32"/>
      <c r="ADE139" s="32"/>
      <c r="ADF139" s="32"/>
      <c r="ADG139" s="32"/>
      <c r="ADH139" s="32"/>
      <c r="ADI139" s="32"/>
      <c r="ADJ139" s="32"/>
      <c r="ADK139" s="32"/>
      <c r="ADL139" s="32"/>
      <c r="ADM139" s="32"/>
      <c r="ADN139" s="32"/>
      <c r="ADO139" s="32"/>
      <c r="ADP139" s="32"/>
      <c r="ADQ139" s="32"/>
      <c r="ADR139" s="32"/>
      <c r="ADS139" s="32"/>
      <c r="ADT139" s="32"/>
      <c r="ADU139" s="32"/>
      <c r="ADV139" s="32"/>
      <c r="ADW139" s="32"/>
      <c r="ADX139" s="32"/>
      <c r="ADY139" s="32"/>
      <c r="ADZ139" s="32"/>
      <c r="AEA139" s="32"/>
      <c r="AEB139" s="32"/>
      <c r="AEC139" s="32"/>
      <c r="AED139" s="32"/>
      <c r="AEE139" s="32"/>
      <c r="AEF139" s="32"/>
      <c r="AEG139" s="32"/>
      <c r="AEH139" s="32"/>
      <c r="AEI139" s="32"/>
      <c r="AEJ139" s="32"/>
      <c r="AEK139" s="32"/>
      <c r="AEL139" s="32"/>
      <c r="AEM139" s="32"/>
      <c r="AEN139" s="32"/>
      <c r="AEO139" s="32"/>
      <c r="AEP139" s="32"/>
      <c r="AEQ139" s="32"/>
      <c r="AER139" s="32"/>
      <c r="AES139" s="32"/>
      <c r="AET139" s="32"/>
      <c r="AEU139" s="32"/>
      <c r="AEV139" s="32"/>
      <c r="AEW139" s="32"/>
      <c r="AEX139" s="32"/>
      <c r="AEY139" s="32"/>
      <c r="AEZ139" s="32"/>
      <c r="AFA139" s="32"/>
      <c r="AFB139" s="32"/>
      <c r="AFC139" s="32"/>
      <c r="AFD139" s="32"/>
      <c r="AFE139" s="32"/>
      <c r="AFF139" s="32"/>
      <c r="AFG139" s="32"/>
      <c r="AFH139" s="32"/>
      <c r="AFI139" s="32"/>
      <c r="AFJ139" s="32"/>
      <c r="AFK139" s="32"/>
      <c r="AFL139" s="32"/>
      <c r="AFM139" s="32"/>
      <c r="AFN139" s="32"/>
      <c r="AFO139" s="32"/>
      <c r="AFP139" s="32"/>
      <c r="AFQ139" s="32"/>
      <c r="AFR139" s="32"/>
      <c r="AFS139" s="32"/>
      <c r="AFT139" s="32"/>
      <c r="AFU139" s="32"/>
      <c r="AFV139" s="32"/>
      <c r="AFW139" s="32"/>
      <c r="AFX139" s="32"/>
      <c r="AFY139" s="32"/>
      <c r="AFZ139" s="32"/>
      <c r="AGA139" s="32"/>
      <c r="AGB139" s="32"/>
      <c r="AGC139" s="32"/>
      <c r="AGD139" s="32"/>
      <c r="AGE139" s="32"/>
      <c r="AGF139" s="32"/>
      <c r="AGG139" s="32"/>
      <c r="AGH139" s="32"/>
      <c r="AGI139" s="32"/>
      <c r="AGJ139" s="32"/>
      <c r="AGK139" s="32"/>
      <c r="AGL139" s="32"/>
      <c r="AGM139" s="32"/>
      <c r="AGN139" s="32"/>
      <c r="AGO139" s="32"/>
      <c r="AGP139" s="32"/>
      <c r="AGQ139" s="32"/>
      <c r="AGR139" s="32"/>
      <c r="AGS139" s="32"/>
      <c r="AGT139" s="32"/>
      <c r="AGU139" s="32"/>
      <c r="AGV139" s="32"/>
      <c r="AGW139" s="32"/>
      <c r="AGX139" s="32"/>
      <c r="AGY139" s="32"/>
      <c r="AGZ139" s="32"/>
      <c r="AHA139" s="32"/>
      <c r="AHB139" s="32"/>
      <c r="AHC139" s="32"/>
      <c r="AHD139" s="32"/>
      <c r="AHE139" s="32"/>
      <c r="AHF139" s="32"/>
      <c r="AHG139" s="32"/>
      <c r="AHH139" s="32"/>
      <c r="AHI139" s="32"/>
      <c r="AHJ139" s="32"/>
      <c r="AHK139" s="32"/>
      <c r="AHL139" s="32"/>
      <c r="AHM139" s="32"/>
      <c r="AHN139" s="32"/>
      <c r="AHO139" s="32"/>
      <c r="AHP139" s="32"/>
      <c r="AHQ139" s="32"/>
      <c r="AHR139" s="32"/>
      <c r="AHS139" s="32"/>
      <c r="AHT139" s="32"/>
      <c r="AHU139" s="32"/>
      <c r="AHV139" s="32"/>
      <c r="AHW139" s="32"/>
      <c r="AHX139" s="32"/>
      <c r="AHY139" s="32"/>
      <c r="AHZ139" s="32"/>
      <c r="AIA139" s="32"/>
      <c r="AIB139" s="32"/>
      <c r="AIC139" s="32"/>
      <c r="AID139" s="32"/>
      <c r="AIE139" s="32"/>
      <c r="AIF139" s="32"/>
      <c r="AIG139" s="32"/>
      <c r="AIH139" s="32"/>
      <c r="AII139" s="32"/>
      <c r="AIJ139" s="32"/>
      <c r="AIK139" s="32"/>
      <c r="AIL139" s="32"/>
      <c r="AIM139" s="32"/>
      <c r="AIN139" s="32"/>
      <c r="AIO139" s="32"/>
      <c r="AIP139" s="32"/>
      <c r="AIQ139" s="32"/>
      <c r="AIR139" s="32"/>
      <c r="AIS139" s="32"/>
      <c r="AIT139" s="32"/>
      <c r="AIU139" s="32"/>
      <c r="AIV139" s="32"/>
      <c r="AIW139" s="32"/>
      <c r="AIX139" s="32"/>
      <c r="AIY139" s="32"/>
      <c r="AIZ139" s="32"/>
      <c r="AJA139" s="32"/>
      <c r="AJB139" s="32"/>
      <c r="AJC139" s="32"/>
      <c r="AJD139" s="32"/>
      <c r="AJE139" s="32"/>
      <c r="AJF139" s="32"/>
      <c r="AJG139" s="32"/>
      <c r="AJH139" s="32"/>
      <c r="AJI139" s="32"/>
      <c r="AJJ139" s="32"/>
      <c r="AJK139" s="32"/>
      <c r="AJL139" s="32"/>
      <c r="AJM139" s="32"/>
      <c r="AJN139" s="32"/>
      <c r="AJO139" s="32"/>
      <c r="AJP139" s="32"/>
      <c r="AJQ139" s="32"/>
      <c r="AJR139" s="32"/>
      <c r="AJS139" s="32"/>
      <c r="AJT139" s="32"/>
      <c r="AJU139" s="32"/>
      <c r="AJV139" s="32"/>
      <c r="AJW139" s="32"/>
      <c r="AJX139" s="32"/>
      <c r="AJY139" s="32"/>
      <c r="AJZ139" s="32"/>
      <c r="AKA139" s="32"/>
      <c r="AKB139" s="32"/>
      <c r="AKC139" s="32"/>
      <c r="AKD139" s="32"/>
      <c r="AKE139" s="32"/>
      <c r="AKF139" s="32"/>
      <c r="AKG139" s="32"/>
      <c r="AKH139" s="32"/>
      <c r="AKI139" s="32"/>
      <c r="AKJ139" s="32"/>
      <c r="AKK139" s="32"/>
      <c r="AKL139" s="32"/>
      <c r="AKM139" s="32"/>
      <c r="AKN139" s="32"/>
      <c r="AKO139" s="32"/>
      <c r="AKP139" s="32"/>
      <c r="AKQ139" s="32"/>
      <c r="AKR139" s="32"/>
      <c r="AKS139" s="32"/>
      <c r="AKT139" s="32"/>
      <c r="AKU139" s="32"/>
      <c r="AKV139" s="32"/>
      <c r="AKW139" s="32"/>
      <c r="AKX139" s="32"/>
      <c r="AKY139" s="32"/>
      <c r="AKZ139" s="32"/>
      <c r="ALA139" s="32"/>
      <c r="ALB139" s="32"/>
      <c r="ALC139" s="32"/>
      <c r="ALD139" s="32"/>
      <c r="ALE139" s="32"/>
      <c r="ALF139" s="32"/>
      <c r="ALG139" s="32"/>
      <c r="ALH139" s="32"/>
      <c r="ALI139" s="32"/>
      <c r="ALJ139" s="32"/>
      <c r="ALK139" s="32"/>
      <c r="ALL139" s="32"/>
      <c r="ALM139" s="32"/>
      <c r="ALN139" s="32"/>
    </row>
    <row r="140" spans="1:1002" s="12" customFormat="1" ht="14.5" x14ac:dyDescent="0.35">
      <c r="A140" s="193"/>
      <c r="B140" s="194"/>
      <c r="C140" s="194"/>
      <c r="D140" s="194"/>
      <c r="E140" s="195"/>
      <c r="F140" s="110"/>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c r="IL140" s="32"/>
      <c r="IM140" s="32"/>
      <c r="IN140" s="32"/>
      <c r="IO140" s="32"/>
      <c r="IP140" s="32"/>
      <c r="IQ140" s="32"/>
      <c r="IR140" s="32"/>
      <c r="IS140" s="32"/>
      <c r="IT140" s="32"/>
      <c r="IU140" s="32"/>
      <c r="IV140" s="32"/>
      <c r="IW140" s="32"/>
      <c r="IX140" s="32"/>
      <c r="IY140" s="32"/>
      <c r="IZ140" s="32"/>
      <c r="JA140" s="32"/>
      <c r="JB140" s="32"/>
      <c r="JC140" s="32"/>
      <c r="JD140" s="32"/>
      <c r="JE140" s="32"/>
      <c r="JF140" s="32"/>
      <c r="JG140" s="32"/>
      <c r="JH140" s="32"/>
      <c r="JI140" s="32"/>
      <c r="JJ140" s="32"/>
      <c r="JK140" s="32"/>
      <c r="JL140" s="32"/>
      <c r="JM140" s="32"/>
      <c r="JN140" s="32"/>
      <c r="JO140" s="32"/>
      <c r="JP140" s="32"/>
      <c r="JQ140" s="32"/>
      <c r="JR140" s="32"/>
      <c r="JS140" s="32"/>
      <c r="JT140" s="32"/>
      <c r="JU140" s="32"/>
      <c r="JV140" s="32"/>
      <c r="JW140" s="32"/>
      <c r="JX140" s="32"/>
      <c r="JY140" s="32"/>
      <c r="JZ140" s="32"/>
      <c r="KA140" s="32"/>
      <c r="KB140" s="32"/>
      <c r="KC140" s="32"/>
      <c r="KD140" s="32"/>
      <c r="KE140" s="32"/>
      <c r="KF140" s="32"/>
      <c r="KG140" s="32"/>
      <c r="KH140" s="32"/>
      <c r="KI140" s="32"/>
      <c r="KJ140" s="32"/>
      <c r="KK140" s="32"/>
      <c r="KL140" s="32"/>
      <c r="KM140" s="32"/>
      <c r="KN140" s="32"/>
      <c r="KO140" s="32"/>
      <c r="KP140" s="32"/>
      <c r="KQ140" s="32"/>
      <c r="KR140" s="32"/>
      <c r="KS140" s="32"/>
      <c r="KT140" s="32"/>
      <c r="KU140" s="32"/>
      <c r="KV140" s="32"/>
      <c r="KW140" s="32"/>
      <c r="KX140" s="32"/>
      <c r="KY140" s="32"/>
      <c r="KZ140" s="32"/>
      <c r="LA140" s="32"/>
      <c r="LB140" s="32"/>
      <c r="LC140" s="32"/>
      <c r="LD140" s="32"/>
      <c r="LE140" s="32"/>
      <c r="LF140" s="32"/>
      <c r="LG140" s="32"/>
      <c r="LH140" s="32"/>
      <c r="LI140" s="32"/>
      <c r="LJ140" s="32"/>
      <c r="LK140" s="32"/>
      <c r="LL140" s="32"/>
      <c r="LM140" s="32"/>
      <c r="LN140" s="32"/>
      <c r="LO140" s="32"/>
      <c r="LP140" s="32"/>
      <c r="LQ140" s="32"/>
      <c r="LR140" s="32"/>
      <c r="LS140" s="32"/>
      <c r="LT140" s="32"/>
      <c r="LU140" s="32"/>
      <c r="LV140" s="32"/>
      <c r="LW140" s="32"/>
      <c r="LX140" s="32"/>
      <c r="LY140" s="32"/>
      <c r="LZ140" s="32"/>
      <c r="MA140" s="32"/>
      <c r="MB140" s="32"/>
      <c r="MC140" s="32"/>
      <c r="MD140" s="32"/>
      <c r="ME140" s="32"/>
      <c r="MF140" s="32"/>
      <c r="MG140" s="32"/>
      <c r="MH140" s="32"/>
      <c r="MI140" s="32"/>
      <c r="MJ140" s="32"/>
      <c r="MK140" s="32"/>
      <c r="ML140" s="32"/>
      <c r="MM140" s="32"/>
      <c r="MN140" s="32"/>
      <c r="MO140" s="32"/>
      <c r="MP140" s="32"/>
      <c r="MQ140" s="32"/>
      <c r="MR140" s="32"/>
      <c r="MS140" s="32"/>
      <c r="MT140" s="32"/>
      <c r="MU140" s="32"/>
      <c r="MV140" s="32"/>
      <c r="MW140" s="32"/>
      <c r="MX140" s="32"/>
      <c r="MY140" s="32"/>
      <c r="MZ140" s="32"/>
      <c r="NA140" s="32"/>
      <c r="NB140" s="32"/>
      <c r="NC140" s="32"/>
      <c r="ND140" s="32"/>
      <c r="NE140" s="32"/>
      <c r="NF140" s="32"/>
      <c r="NG140" s="32"/>
      <c r="NH140" s="32"/>
      <c r="NI140" s="32"/>
      <c r="NJ140" s="32"/>
      <c r="NK140" s="32"/>
      <c r="NL140" s="32"/>
      <c r="NM140" s="32"/>
      <c r="NN140" s="32"/>
      <c r="NO140" s="32"/>
      <c r="NP140" s="32"/>
      <c r="NQ140" s="32"/>
      <c r="NR140" s="32"/>
      <c r="NS140" s="32"/>
      <c r="NT140" s="32"/>
      <c r="NU140" s="32"/>
      <c r="NV140" s="32"/>
      <c r="NW140" s="32"/>
      <c r="NX140" s="32"/>
      <c r="NY140" s="32"/>
      <c r="NZ140" s="32"/>
      <c r="OA140" s="32"/>
      <c r="OB140" s="32"/>
      <c r="OC140" s="32"/>
      <c r="OD140" s="32"/>
      <c r="OE140" s="32"/>
      <c r="OF140" s="32"/>
      <c r="OG140" s="32"/>
      <c r="OH140" s="32"/>
      <c r="OI140" s="32"/>
      <c r="OJ140" s="32"/>
      <c r="OK140" s="32"/>
      <c r="OL140" s="32"/>
      <c r="OM140" s="32"/>
      <c r="ON140" s="32"/>
      <c r="OO140" s="32"/>
      <c r="OP140" s="32"/>
      <c r="OQ140" s="32"/>
      <c r="OR140" s="32"/>
      <c r="OS140" s="32"/>
      <c r="OT140" s="32"/>
      <c r="OU140" s="32"/>
      <c r="OV140" s="32"/>
      <c r="OW140" s="32"/>
      <c r="OX140" s="32"/>
      <c r="OY140" s="32"/>
      <c r="OZ140" s="32"/>
      <c r="PA140" s="32"/>
      <c r="PB140" s="32"/>
      <c r="PC140" s="32"/>
      <c r="PD140" s="32"/>
      <c r="PE140" s="32"/>
      <c r="PF140" s="32"/>
      <c r="PG140" s="32"/>
      <c r="PH140" s="32"/>
      <c r="PI140" s="32"/>
      <c r="PJ140" s="32"/>
      <c r="PK140" s="32"/>
      <c r="PL140" s="32"/>
      <c r="PM140" s="32"/>
      <c r="PN140" s="32"/>
      <c r="PO140" s="32"/>
      <c r="PP140" s="32"/>
      <c r="PQ140" s="32"/>
      <c r="PR140" s="32"/>
      <c r="PS140" s="32"/>
      <c r="PT140" s="32"/>
      <c r="PU140" s="32"/>
      <c r="PV140" s="32"/>
      <c r="PW140" s="32"/>
      <c r="PX140" s="32"/>
      <c r="PY140" s="32"/>
      <c r="PZ140" s="32"/>
      <c r="QA140" s="32"/>
      <c r="QB140" s="32"/>
      <c r="QC140" s="32"/>
      <c r="QD140" s="32"/>
      <c r="QE140" s="32"/>
      <c r="QF140" s="32"/>
      <c r="QG140" s="32"/>
      <c r="QH140" s="32"/>
      <c r="QI140" s="32"/>
      <c r="QJ140" s="32"/>
      <c r="QK140" s="32"/>
      <c r="QL140" s="32"/>
      <c r="QM140" s="32"/>
      <c r="QN140" s="32"/>
      <c r="QO140" s="32"/>
      <c r="QP140" s="32"/>
      <c r="QQ140" s="32"/>
      <c r="QR140" s="32"/>
      <c r="QS140" s="32"/>
      <c r="QT140" s="32"/>
      <c r="QU140" s="32"/>
      <c r="QV140" s="32"/>
      <c r="QW140" s="32"/>
      <c r="QX140" s="32"/>
      <c r="QY140" s="32"/>
      <c r="QZ140" s="32"/>
      <c r="RA140" s="32"/>
      <c r="RB140" s="32"/>
      <c r="RC140" s="32"/>
      <c r="RD140" s="32"/>
      <c r="RE140" s="32"/>
      <c r="RF140" s="32"/>
      <c r="RG140" s="32"/>
      <c r="RH140" s="32"/>
      <c r="RI140" s="32"/>
      <c r="RJ140" s="32"/>
      <c r="RK140" s="32"/>
      <c r="RL140" s="32"/>
      <c r="RM140" s="32"/>
      <c r="RN140" s="32"/>
      <c r="RO140" s="32"/>
      <c r="RP140" s="32"/>
      <c r="RQ140" s="32"/>
      <c r="RR140" s="32"/>
      <c r="RS140" s="32"/>
      <c r="RT140" s="32"/>
      <c r="RU140" s="32"/>
      <c r="RV140" s="32"/>
      <c r="RW140" s="32"/>
      <c r="RX140" s="32"/>
      <c r="RY140" s="32"/>
      <c r="RZ140" s="32"/>
      <c r="SA140" s="32"/>
      <c r="SB140" s="32"/>
      <c r="SC140" s="32"/>
      <c r="SD140" s="32"/>
      <c r="SE140" s="32"/>
      <c r="SF140" s="32"/>
      <c r="SG140" s="32"/>
      <c r="SH140" s="32"/>
      <c r="SI140" s="32"/>
      <c r="SJ140" s="32"/>
      <c r="SK140" s="32"/>
      <c r="SL140" s="32"/>
      <c r="SM140" s="32"/>
      <c r="SN140" s="32"/>
      <c r="SO140" s="32"/>
      <c r="SP140" s="32"/>
      <c r="SQ140" s="32"/>
      <c r="SR140" s="32"/>
      <c r="SS140" s="32"/>
      <c r="ST140" s="32"/>
      <c r="SU140" s="32"/>
      <c r="SV140" s="32"/>
      <c r="SW140" s="32"/>
      <c r="SX140" s="32"/>
      <c r="SY140" s="32"/>
      <c r="SZ140" s="32"/>
      <c r="TA140" s="32"/>
      <c r="TB140" s="32"/>
      <c r="TC140" s="32"/>
      <c r="TD140" s="32"/>
      <c r="TE140" s="32"/>
      <c r="TF140" s="32"/>
      <c r="TG140" s="32"/>
      <c r="TH140" s="32"/>
      <c r="TI140" s="32"/>
      <c r="TJ140" s="32"/>
      <c r="TK140" s="32"/>
      <c r="TL140" s="32"/>
      <c r="TM140" s="32"/>
      <c r="TN140" s="32"/>
      <c r="TO140" s="32"/>
      <c r="TP140" s="32"/>
      <c r="TQ140" s="32"/>
      <c r="TR140" s="32"/>
      <c r="TS140" s="32"/>
      <c r="TT140" s="32"/>
      <c r="TU140" s="32"/>
      <c r="TV140" s="32"/>
      <c r="TW140" s="32"/>
      <c r="TX140" s="32"/>
      <c r="TY140" s="32"/>
      <c r="TZ140" s="32"/>
      <c r="UA140" s="32"/>
      <c r="UB140" s="32"/>
      <c r="UC140" s="32"/>
      <c r="UD140" s="32"/>
      <c r="UE140" s="32"/>
      <c r="UF140" s="32"/>
      <c r="UG140" s="32"/>
      <c r="UH140" s="32"/>
      <c r="UI140" s="32"/>
      <c r="UJ140" s="32"/>
      <c r="UK140" s="32"/>
      <c r="UL140" s="32"/>
      <c r="UM140" s="32"/>
      <c r="UN140" s="32"/>
      <c r="UO140" s="32"/>
      <c r="UP140" s="32"/>
      <c r="UQ140" s="32"/>
      <c r="UR140" s="32"/>
      <c r="US140" s="32"/>
      <c r="UT140" s="32"/>
      <c r="UU140" s="32"/>
      <c r="UV140" s="32"/>
      <c r="UW140" s="32"/>
      <c r="UX140" s="32"/>
      <c r="UY140" s="32"/>
      <c r="UZ140" s="32"/>
      <c r="VA140" s="32"/>
      <c r="VB140" s="32"/>
      <c r="VC140" s="32"/>
      <c r="VD140" s="32"/>
      <c r="VE140" s="32"/>
      <c r="VF140" s="32"/>
      <c r="VG140" s="32"/>
      <c r="VH140" s="32"/>
      <c r="VI140" s="32"/>
      <c r="VJ140" s="32"/>
      <c r="VK140" s="32"/>
      <c r="VL140" s="32"/>
      <c r="VM140" s="32"/>
      <c r="VN140" s="32"/>
      <c r="VO140" s="32"/>
      <c r="VP140" s="32"/>
      <c r="VQ140" s="32"/>
      <c r="VR140" s="32"/>
      <c r="VS140" s="32"/>
      <c r="VT140" s="32"/>
      <c r="VU140" s="32"/>
      <c r="VV140" s="32"/>
      <c r="VW140" s="32"/>
      <c r="VX140" s="32"/>
      <c r="VY140" s="32"/>
      <c r="VZ140" s="32"/>
      <c r="WA140" s="32"/>
      <c r="WB140" s="32"/>
      <c r="WC140" s="32"/>
      <c r="WD140" s="32"/>
      <c r="WE140" s="32"/>
      <c r="WF140" s="32"/>
      <c r="WG140" s="32"/>
      <c r="WH140" s="32"/>
      <c r="WI140" s="32"/>
      <c r="WJ140" s="32"/>
      <c r="WK140" s="32"/>
      <c r="WL140" s="32"/>
      <c r="WM140" s="32"/>
      <c r="WN140" s="32"/>
      <c r="WO140" s="32"/>
      <c r="WP140" s="32"/>
      <c r="WQ140" s="32"/>
      <c r="WR140" s="32"/>
      <c r="WS140" s="32"/>
      <c r="WT140" s="32"/>
      <c r="WU140" s="32"/>
      <c r="WV140" s="32"/>
      <c r="WW140" s="32"/>
      <c r="WX140" s="32"/>
      <c r="WY140" s="32"/>
      <c r="WZ140" s="32"/>
      <c r="XA140" s="32"/>
      <c r="XB140" s="32"/>
      <c r="XC140" s="32"/>
      <c r="XD140" s="32"/>
      <c r="XE140" s="32"/>
      <c r="XF140" s="32"/>
      <c r="XG140" s="32"/>
      <c r="XH140" s="32"/>
      <c r="XI140" s="32"/>
      <c r="XJ140" s="32"/>
      <c r="XK140" s="32"/>
      <c r="XL140" s="32"/>
      <c r="XM140" s="32"/>
      <c r="XN140" s="32"/>
      <c r="XO140" s="32"/>
      <c r="XP140" s="32"/>
      <c r="XQ140" s="32"/>
      <c r="XR140" s="32"/>
      <c r="XS140" s="32"/>
      <c r="XT140" s="32"/>
      <c r="XU140" s="32"/>
      <c r="XV140" s="32"/>
      <c r="XW140" s="32"/>
      <c r="XX140" s="32"/>
      <c r="XY140" s="32"/>
      <c r="XZ140" s="32"/>
      <c r="YA140" s="32"/>
      <c r="YB140" s="32"/>
      <c r="YC140" s="32"/>
      <c r="YD140" s="32"/>
      <c r="YE140" s="32"/>
      <c r="YF140" s="32"/>
      <c r="YG140" s="32"/>
      <c r="YH140" s="32"/>
      <c r="YI140" s="32"/>
      <c r="YJ140" s="32"/>
      <c r="YK140" s="32"/>
      <c r="YL140" s="32"/>
      <c r="YM140" s="32"/>
      <c r="YN140" s="32"/>
      <c r="YO140" s="32"/>
      <c r="YP140" s="32"/>
      <c r="YQ140" s="32"/>
      <c r="YR140" s="32"/>
      <c r="YS140" s="32"/>
      <c r="YT140" s="32"/>
      <c r="YU140" s="32"/>
      <c r="YV140" s="32"/>
      <c r="YW140" s="32"/>
      <c r="YX140" s="32"/>
      <c r="YY140" s="32"/>
      <c r="YZ140" s="32"/>
      <c r="ZA140" s="32"/>
      <c r="ZB140" s="32"/>
      <c r="ZC140" s="32"/>
      <c r="ZD140" s="32"/>
      <c r="ZE140" s="32"/>
      <c r="ZF140" s="32"/>
      <c r="ZG140" s="32"/>
      <c r="ZH140" s="32"/>
      <c r="ZI140" s="32"/>
      <c r="ZJ140" s="32"/>
      <c r="ZK140" s="32"/>
      <c r="ZL140" s="32"/>
      <c r="ZM140" s="32"/>
      <c r="ZN140" s="32"/>
      <c r="ZO140" s="32"/>
      <c r="ZP140" s="32"/>
      <c r="ZQ140" s="32"/>
      <c r="ZR140" s="32"/>
      <c r="ZS140" s="32"/>
      <c r="ZT140" s="32"/>
      <c r="ZU140" s="32"/>
      <c r="ZV140" s="32"/>
      <c r="ZW140" s="32"/>
      <c r="ZX140" s="32"/>
      <c r="ZY140" s="32"/>
      <c r="ZZ140" s="32"/>
      <c r="AAA140" s="32"/>
      <c r="AAB140" s="32"/>
      <c r="AAC140" s="32"/>
      <c r="AAD140" s="32"/>
      <c r="AAE140" s="32"/>
      <c r="AAF140" s="32"/>
      <c r="AAG140" s="32"/>
      <c r="AAH140" s="32"/>
      <c r="AAI140" s="32"/>
      <c r="AAJ140" s="32"/>
      <c r="AAK140" s="32"/>
      <c r="AAL140" s="32"/>
      <c r="AAM140" s="32"/>
      <c r="AAN140" s="32"/>
      <c r="AAO140" s="32"/>
      <c r="AAP140" s="32"/>
      <c r="AAQ140" s="32"/>
      <c r="AAR140" s="32"/>
      <c r="AAS140" s="32"/>
      <c r="AAT140" s="32"/>
      <c r="AAU140" s="32"/>
      <c r="AAV140" s="32"/>
      <c r="AAW140" s="32"/>
      <c r="AAX140" s="32"/>
      <c r="AAY140" s="32"/>
      <c r="AAZ140" s="32"/>
      <c r="ABA140" s="32"/>
      <c r="ABB140" s="32"/>
      <c r="ABC140" s="32"/>
      <c r="ABD140" s="32"/>
      <c r="ABE140" s="32"/>
      <c r="ABF140" s="32"/>
      <c r="ABG140" s="32"/>
      <c r="ABH140" s="32"/>
      <c r="ABI140" s="32"/>
      <c r="ABJ140" s="32"/>
      <c r="ABK140" s="32"/>
      <c r="ABL140" s="32"/>
      <c r="ABM140" s="32"/>
      <c r="ABN140" s="32"/>
      <c r="ABO140" s="32"/>
      <c r="ABP140" s="32"/>
      <c r="ABQ140" s="32"/>
      <c r="ABR140" s="32"/>
      <c r="ABS140" s="32"/>
      <c r="ABT140" s="32"/>
      <c r="ABU140" s="32"/>
      <c r="ABV140" s="32"/>
      <c r="ABW140" s="32"/>
      <c r="ABX140" s="32"/>
      <c r="ABY140" s="32"/>
      <c r="ABZ140" s="32"/>
      <c r="ACA140" s="32"/>
      <c r="ACB140" s="32"/>
      <c r="ACC140" s="32"/>
      <c r="ACD140" s="32"/>
      <c r="ACE140" s="32"/>
      <c r="ACF140" s="32"/>
      <c r="ACG140" s="32"/>
      <c r="ACH140" s="32"/>
      <c r="ACI140" s="32"/>
      <c r="ACJ140" s="32"/>
      <c r="ACK140" s="32"/>
      <c r="ACL140" s="32"/>
      <c r="ACM140" s="32"/>
      <c r="ACN140" s="32"/>
      <c r="ACO140" s="32"/>
      <c r="ACP140" s="32"/>
      <c r="ACQ140" s="32"/>
      <c r="ACR140" s="32"/>
      <c r="ACS140" s="32"/>
      <c r="ACT140" s="32"/>
      <c r="ACU140" s="32"/>
      <c r="ACV140" s="32"/>
      <c r="ACW140" s="32"/>
      <c r="ACX140" s="32"/>
      <c r="ACY140" s="32"/>
      <c r="ACZ140" s="32"/>
      <c r="ADA140" s="32"/>
      <c r="ADB140" s="32"/>
      <c r="ADC140" s="32"/>
      <c r="ADD140" s="32"/>
      <c r="ADE140" s="32"/>
      <c r="ADF140" s="32"/>
      <c r="ADG140" s="32"/>
      <c r="ADH140" s="32"/>
      <c r="ADI140" s="32"/>
      <c r="ADJ140" s="32"/>
      <c r="ADK140" s="32"/>
      <c r="ADL140" s="32"/>
      <c r="ADM140" s="32"/>
      <c r="ADN140" s="32"/>
      <c r="ADO140" s="32"/>
      <c r="ADP140" s="32"/>
      <c r="ADQ140" s="32"/>
      <c r="ADR140" s="32"/>
      <c r="ADS140" s="32"/>
      <c r="ADT140" s="32"/>
      <c r="ADU140" s="32"/>
      <c r="ADV140" s="32"/>
      <c r="ADW140" s="32"/>
      <c r="ADX140" s="32"/>
      <c r="ADY140" s="32"/>
      <c r="ADZ140" s="32"/>
      <c r="AEA140" s="32"/>
      <c r="AEB140" s="32"/>
      <c r="AEC140" s="32"/>
      <c r="AED140" s="32"/>
      <c r="AEE140" s="32"/>
      <c r="AEF140" s="32"/>
      <c r="AEG140" s="32"/>
      <c r="AEH140" s="32"/>
      <c r="AEI140" s="32"/>
      <c r="AEJ140" s="32"/>
      <c r="AEK140" s="32"/>
      <c r="AEL140" s="32"/>
      <c r="AEM140" s="32"/>
      <c r="AEN140" s="32"/>
      <c r="AEO140" s="32"/>
      <c r="AEP140" s="32"/>
      <c r="AEQ140" s="32"/>
      <c r="AER140" s="32"/>
      <c r="AES140" s="32"/>
      <c r="AET140" s="32"/>
      <c r="AEU140" s="32"/>
      <c r="AEV140" s="32"/>
      <c r="AEW140" s="32"/>
      <c r="AEX140" s="32"/>
      <c r="AEY140" s="32"/>
      <c r="AEZ140" s="32"/>
      <c r="AFA140" s="32"/>
      <c r="AFB140" s="32"/>
      <c r="AFC140" s="32"/>
      <c r="AFD140" s="32"/>
      <c r="AFE140" s="32"/>
      <c r="AFF140" s="32"/>
      <c r="AFG140" s="32"/>
      <c r="AFH140" s="32"/>
      <c r="AFI140" s="32"/>
      <c r="AFJ140" s="32"/>
      <c r="AFK140" s="32"/>
      <c r="AFL140" s="32"/>
      <c r="AFM140" s="32"/>
      <c r="AFN140" s="32"/>
      <c r="AFO140" s="32"/>
      <c r="AFP140" s="32"/>
      <c r="AFQ140" s="32"/>
      <c r="AFR140" s="32"/>
      <c r="AFS140" s="32"/>
      <c r="AFT140" s="32"/>
      <c r="AFU140" s="32"/>
      <c r="AFV140" s="32"/>
      <c r="AFW140" s="32"/>
      <c r="AFX140" s="32"/>
      <c r="AFY140" s="32"/>
      <c r="AFZ140" s="32"/>
      <c r="AGA140" s="32"/>
      <c r="AGB140" s="32"/>
      <c r="AGC140" s="32"/>
      <c r="AGD140" s="32"/>
      <c r="AGE140" s="32"/>
      <c r="AGF140" s="32"/>
      <c r="AGG140" s="32"/>
      <c r="AGH140" s="32"/>
      <c r="AGI140" s="32"/>
      <c r="AGJ140" s="32"/>
      <c r="AGK140" s="32"/>
      <c r="AGL140" s="32"/>
      <c r="AGM140" s="32"/>
      <c r="AGN140" s="32"/>
      <c r="AGO140" s="32"/>
      <c r="AGP140" s="32"/>
      <c r="AGQ140" s="32"/>
      <c r="AGR140" s="32"/>
      <c r="AGS140" s="32"/>
      <c r="AGT140" s="32"/>
      <c r="AGU140" s="32"/>
      <c r="AGV140" s="32"/>
      <c r="AGW140" s="32"/>
      <c r="AGX140" s="32"/>
      <c r="AGY140" s="32"/>
      <c r="AGZ140" s="32"/>
      <c r="AHA140" s="32"/>
      <c r="AHB140" s="32"/>
      <c r="AHC140" s="32"/>
      <c r="AHD140" s="32"/>
      <c r="AHE140" s="32"/>
      <c r="AHF140" s="32"/>
      <c r="AHG140" s="32"/>
      <c r="AHH140" s="32"/>
      <c r="AHI140" s="32"/>
      <c r="AHJ140" s="32"/>
      <c r="AHK140" s="32"/>
      <c r="AHL140" s="32"/>
      <c r="AHM140" s="32"/>
      <c r="AHN140" s="32"/>
      <c r="AHO140" s="32"/>
      <c r="AHP140" s="32"/>
      <c r="AHQ140" s="32"/>
      <c r="AHR140" s="32"/>
      <c r="AHS140" s="32"/>
      <c r="AHT140" s="32"/>
      <c r="AHU140" s="32"/>
      <c r="AHV140" s="32"/>
      <c r="AHW140" s="32"/>
      <c r="AHX140" s="32"/>
      <c r="AHY140" s="32"/>
      <c r="AHZ140" s="32"/>
      <c r="AIA140" s="32"/>
      <c r="AIB140" s="32"/>
      <c r="AIC140" s="32"/>
      <c r="AID140" s="32"/>
      <c r="AIE140" s="32"/>
      <c r="AIF140" s="32"/>
      <c r="AIG140" s="32"/>
      <c r="AIH140" s="32"/>
      <c r="AII140" s="32"/>
      <c r="AIJ140" s="32"/>
      <c r="AIK140" s="32"/>
      <c r="AIL140" s="32"/>
      <c r="AIM140" s="32"/>
      <c r="AIN140" s="32"/>
      <c r="AIO140" s="32"/>
      <c r="AIP140" s="32"/>
      <c r="AIQ140" s="32"/>
      <c r="AIR140" s="32"/>
      <c r="AIS140" s="32"/>
      <c r="AIT140" s="32"/>
      <c r="AIU140" s="32"/>
      <c r="AIV140" s="32"/>
      <c r="AIW140" s="32"/>
      <c r="AIX140" s="32"/>
      <c r="AIY140" s="32"/>
      <c r="AIZ140" s="32"/>
      <c r="AJA140" s="32"/>
      <c r="AJB140" s="32"/>
      <c r="AJC140" s="32"/>
      <c r="AJD140" s="32"/>
      <c r="AJE140" s="32"/>
      <c r="AJF140" s="32"/>
      <c r="AJG140" s="32"/>
      <c r="AJH140" s="32"/>
      <c r="AJI140" s="32"/>
      <c r="AJJ140" s="32"/>
      <c r="AJK140" s="32"/>
      <c r="AJL140" s="32"/>
      <c r="AJM140" s="32"/>
      <c r="AJN140" s="32"/>
      <c r="AJO140" s="32"/>
      <c r="AJP140" s="32"/>
      <c r="AJQ140" s="32"/>
      <c r="AJR140" s="32"/>
      <c r="AJS140" s="32"/>
      <c r="AJT140" s="32"/>
      <c r="AJU140" s="32"/>
      <c r="AJV140" s="32"/>
      <c r="AJW140" s="32"/>
      <c r="AJX140" s="32"/>
      <c r="AJY140" s="32"/>
      <c r="AJZ140" s="32"/>
      <c r="AKA140" s="32"/>
      <c r="AKB140" s="32"/>
      <c r="AKC140" s="32"/>
      <c r="AKD140" s="32"/>
      <c r="AKE140" s="32"/>
      <c r="AKF140" s="32"/>
      <c r="AKG140" s="32"/>
      <c r="AKH140" s="32"/>
      <c r="AKI140" s="32"/>
      <c r="AKJ140" s="32"/>
      <c r="AKK140" s="32"/>
      <c r="AKL140" s="32"/>
      <c r="AKM140" s="32"/>
      <c r="AKN140" s="32"/>
      <c r="AKO140" s="32"/>
      <c r="AKP140" s="32"/>
      <c r="AKQ140" s="32"/>
      <c r="AKR140" s="32"/>
      <c r="AKS140" s="32"/>
      <c r="AKT140" s="32"/>
      <c r="AKU140" s="32"/>
      <c r="AKV140" s="32"/>
      <c r="AKW140" s="32"/>
      <c r="AKX140" s="32"/>
      <c r="AKY140" s="32"/>
      <c r="AKZ140" s="32"/>
      <c r="ALA140" s="32"/>
      <c r="ALB140" s="32"/>
      <c r="ALC140" s="32"/>
      <c r="ALD140" s="32"/>
      <c r="ALE140" s="32"/>
      <c r="ALF140" s="32"/>
      <c r="ALG140" s="32"/>
      <c r="ALH140" s="32"/>
      <c r="ALI140" s="32"/>
      <c r="ALJ140" s="32"/>
      <c r="ALK140" s="32"/>
      <c r="ALL140" s="32"/>
      <c r="ALM140" s="32"/>
      <c r="ALN140" s="32"/>
    </row>
    <row r="141" spans="1:1002" s="12" customFormat="1" ht="14.5" x14ac:dyDescent="0.35">
      <c r="A141" s="193"/>
      <c r="B141" s="194"/>
      <c r="C141" s="194"/>
      <c r="D141" s="194"/>
      <c r="E141" s="195"/>
      <c r="F141" s="110"/>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c r="IL141" s="32"/>
      <c r="IM141" s="32"/>
      <c r="IN141" s="32"/>
      <c r="IO141" s="32"/>
      <c r="IP141" s="32"/>
      <c r="IQ141" s="32"/>
      <c r="IR141" s="32"/>
      <c r="IS141" s="32"/>
      <c r="IT141" s="32"/>
      <c r="IU141" s="32"/>
      <c r="IV141" s="32"/>
      <c r="IW141" s="32"/>
      <c r="IX141" s="32"/>
      <c r="IY141" s="32"/>
      <c r="IZ141" s="32"/>
      <c r="JA141" s="32"/>
      <c r="JB141" s="32"/>
      <c r="JC141" s="32"/>
      <c r="JD141" s="32"/>
      <c r="JE141" s="32"/>
      <c r="JF141" s="32"/>
      <c r="JG141" s="32"/>
      <c r="JH141" s="32"/>
      <c r="JI141" s="32"/>
      <c r="JJ141" s="32"/>
      <c r="JK141" s="32"/>
      <c r="JL141" s="32"/>
      <c r="JM141" s="32"/>
      <c r="JN141" s="32"/>
      <c r="JO141" s="32"/>
      <c r="JP141" s="32"/>
      <c r="JQ141" s="32"/>
      <c r="JR141" s="32"/>
      <c r="JS141" s="32"/>
      <c r="JT141" s="32"/>
      <c r="JU141" s="32"/>
      <c r="JV141" s="32"/>
      <c r="JW141" s="32"/>
      <c r="JX141" s="32"/>
      <c r="JY141" s="32"/>
      <c r="JZ141" s="32"/>
      <c r="KA141" s="32"/>
      <c r="KB141" s="32"/>
      <c r="KC141" s="32"/>
      <c r="KD141" s="32"/>
      <c r="KE141" s="32"/>
      <c r="KF141" s="32"/>
      <c r="KG141" s="32"/>
      <c r="KH141" s="32"/>
      <c r="KI141" s="32"/>
      <c r="KJ141" s="32"/>
      <c r="KK141" s="32"/>
      <c r="KL141" s="32"/>
      <c r="KM141" s="32"/>
      <c r="KN141" s="32"/>
      <c r="KO141" s="32"/>
      <c r="KP141" s="32"/>
      <c r="KQ141" s="32"/>
      <c r="KR141" s="32"/>
      <c r="KS141" s="32"/>
      <c r="KT141" s="32"/>
      <c r="KU141" s="32"/>
      <c r="KV141" s="32"/>
      <c r="KW141" s="32"/>
      <c r="KX141" s="32"/>
      <c r="KY141" s="32"/>
      <c r="KZ141" s="32"/>
      <c r="LA141" s="32"/>
      <c r="LB141" s="32"/>
      <c r="LC141" s="32"/>
      <c r="LD141" s="32"/>
      <c r="LE141" s="32"/>
      <c r="LF141" s="32"/>
      <c r="LG141" s="32"/>
      <c r="LH141" s="32"/>
      <c r="LI141" s="32"/>
      <c r="LJ141" s="32"/>
      <c r="LK141" s="32"/>
      <c r="LL141" s="32"/>
      <c r="LM141" s="32"/>
      <c r="LN141" s="32"/>
      <c r="LO141" s="32"/>
      <c r="LP141" s="32"/>
      <c r="LQ141" s="32"/>
      <c r="LR141" s="32"/>
      <c r="LS141" s="32"/>
      <c r="LT141" s="32"/>
      <c r="LU141" s="32"/>
      <c r="LV141" s="32"/>
      <c r="LW141" s="32"/>
      <c r="LX141" s="32"/>
      <c r="LY141" s="32"/>
      <c r="LZ141" s="32"/>
      <c r="MA141" s="32"/>
      <c r="MB141" s="32"/>
      <c r="MC141" s="32"/>
      <c r="MD141" s="32"/>
      <c r="ME141" s="32"/>
      <c r="MF141" s="32"/>
      <c r="MG141" s="32"/>
      <c r="MH141" s="32"/>
      <c r="MI141" s="32"/>
      <c r="MJ141" s="32"/>
      <c r="MK141" s="32"/>
      <c r="ML141" s="32"/>
      <c r="MM141" s="32"/>
      <c r="MN141" s="32"/>
      <c r="MO141" s="32"/>
      <c r="MP141" s="32"/>
      <c r="MQ141" s="32"/>
      <c r="MR141" s="32"/>
      <c r="MS141" s="32"/>
      <c r="MT141" s="32"/>
      <c r="MU141" s="32"/>
      <c r="MV141" s="32"/>
      <c r="MW141" s="32"/>
      <c r="MX141" s="32"/>
      <c r="MY141" s="32"/>
      <c r="MZ141" s="32"/>
      <c r="NA141" s="32"/>
      <c r="NB141" s="32"/>
      <c r="NC141" s="32"/>
      <c r="ND141" s="32"/>
      <c r="NE141" s="32"/>
      <c r="NF141" s="32"/>
      <c r="NG141" s="32"/>
      <c r="NH141" s="32"/>
      <c r="NI141" s="32"/>
      <c r="NJ141" s="32"/>
      <c r="NK141" s="32"/>
      <c r="NL141" s="32"/>
      <c r="NM141" s="32"/>
      <c r="NN141" s="32"/>
      <c r="NO141" s="32"/>
      <c r="NP141" s="32"/>
      <c r="NQ141" s="32"/>
      <c r="NR141" s="32"/>
      <c r="NS141" s="32"/>
      <c r="NT141" s="32"/>
      <c r="NU141" s="32"/>
      <c r="NV141" s="32"/>
      <c r="NW141" s="32"/>
      <c r="NX141" s="32"/>
      <c r="NY141" s="32"/>
      <c r="NZ141" s="32"/>
      <c r="OA141" s="32"/>
      <c r="OB141" s="32"/>
      <c r="OC141" s="32"/>
      <c r="OD141" s="32"/>
      <c r="OE141" s="32"/>
      <c r="OF141" s="32"/>
      <c r="OG141" s="32"/>
      <c r="OH141" s="32"/>
      <c r="OI141" s="32"/>
      <c r="OJ141" s="32"/>
      <c r="OK141" s="32"/>
      <c r="OL141" s="32"/>
      <c r="OM141" s="32"/>
      <c r="ON141" s="32"/>
      <c r="OO141" s="32"/>
      <c r="OP141" s="32"/>
      <c r="OQ141" s="32"/>
      <c r="OR141" s="32"/>
      <c r="OS141" s="32"/>
      <c r="OT141" s="32"/>
      <c r="OU141" s="32"/>
      <c r="OV141" s="32"/>
      <c r="OW141" s="32"/>
      <c r="OX141" s="32"/>
      <c r="OY141" s="32"/>
      <c r="OZ141" s="32"/>
      <c r="PA141" s="32"/>
      <c r="PB141" s="32"/>
      <c r="PC141" s="32"/>
      <c r="PD141" s="32"/>
      <c r="PE141" s="32"/>
      <c r="PF141" s="32"/>
      <c r="PG141" s="32"/>
      <c r="PH141" s="32"/>
      <c r="PI141" s="32"/>
      <c r="PJ141" s="32"/>
      <c r="PK141" s="32"/>
      <c r="PL141" s="32"/>
      <c r="PM141" s="32"/>
      <c r="PN141" s="32"/>
      <c r="PO141" s="32"/>
      <c r="PP141" s="32"/>
      <c r="PQ141" s="32"/>
      <c r="PR141" s="32"/>
      <c r="PS141" s="32"/>
      <c r="PT141" s="32"/>
      <c r="PU141" s="32"/>
      <c r="PV141" s="32"/>
      <c r="PW141" s="32"/>
      <c r="PX141" s="32"/>
      <c r="PY141" s="32"/>
      <c r="PZ141" s="32"/>
      <c r="QA141" s="32"/>
      <c r="QB141" s="32"/>
      <c r="QC141" s="32"/>
      <c r="QD141" s="32"/>
      <c r="QE141" s="32"/>
      <c r="QF141" s="32"/>
      <c r="QG141" s="32"/>
      <c r="QH141" s="32"/>
      <c r="QI141" s="32"/>
      <c r="QJ141" s="32"/>
      <c r="QK141" s="32"/>
      <c r="QL141" s="32"/>
      <c r="QM141" s="32"/>
      <c r="QN141" s="32"/>
      <c r="QO141" s="32"/>
      <c r="QP141" s="32"/>
      <c r="QQ141" s="32"/>
      <c r="QR141" s="32"/>
      <c r="QS141" s="32"/>
      <c r="QT141" s="32"/>
      <c r="QU141" s="32"/>
      <c r="QV141" s="32"/>
      <c r="QW141" s="32"/>
      <c r="QX141" s="32"/>
      <c r="QY141" s="32"/>
      <c r="QZ141" s="32"/>
      <c r="RA141" s="32"/>
      <c r="RB141" s="32"/>
      <c r="RC141" s="32"/>
      <c r="RD141" s="32"/>
      <c r="RE141" s="32"/>
      <c r="RF141" s="32"/>
      <c r="RG141" s="32"/>
      <c r="RH141" s="32"/>
      <c r="RI141" s="32"/>
      <c r="RJ141" s="32"/>
      <c r="RK141" s="32"/>
      <c r="RL141" s="32"/>
      <c r="RM141" s="32"/>
      <c r="RN141" s="32"/>
      <c r="RO141" s="32"/>
      <c r="RP141" s="32"/>
      <c r="RQ141" s="32"/>
      <c r="RR141" s="32"/>
      <c r="RS141" s="32"/>
      <c r="RT141" s="32"/>
      <c r="RU141" s="32"/>
      <c r="RV141" s="32"/>
      <c r="RW141" s="32"/>
      <c r="RX141" s="32"/>
      <c r="RY141" s="32"/>
      <c r="RZ141" s="32"/>
      <c r="SA141" s="32"/>
      <c r="SB141" s="32"/>
      <c r="SC141" s="32"/>
      <c r="SD141" s="32"/>
      <c r="SE141" s="32"/>
      <c r="SF141" s="32"/>
      <c r="SG141" s="32"/>
      <c r="SH141" s="32"/>
      <c r="SI141" s="32"/>
      <c r="SJ141" s="32"/>
      <c r="SK141" s="32"/>
      <c r="SL141" s="32"/>
      <c r="SM141" s="32"/>
      <c r="SN141" s="32"/>
      <c r="SO141" s="32"/>
      <c r="SP141" s="32"/>
      <c r="SQ141" s="32"/>
      <c r="SR141" s="32"/>
      <c r="SS141" s="32"/>
      <c r="ST141" s="32"/>
      <c r="SU141" s="32"/>
      <c r="SV141" s="32"/>
      <c r="SW141" s="32"/>
      <c r="SX141" s="32"/>
      <c r="SY141" s="32"/>
      <c r="SZ141" s="32"/>
      <c r="TA141" s="32"/>
      <c r="TB141" s="32"/>
      <c r="TC141" s="32"/>
      <c r="TD141" s="32"/>
      <c r="TE141" s="32"/>
      <c r="TF141" s="32"/>
      <c r="TG141" s="32"/>
      <c r="TH141" s="32"/>
      <c r="TI141" s="32"/>
      <c r="TJ141" s="32"/>
      <c r="TK141" s="32"/>
      <c r="TL141" s="32"/>
      <c r="TM141" s="32"/>
      <c r="TN141" s="32"/>
      <c r="TO141" s="32"/>
      <c r="TP141" s="32"/>
      <c r="TQ141" s="32"/>
      <c r="TR141" s="32"/>
      <c r="TS141" s="32"/>
      <c r="TT141" s="32"/>
      <c r="TU141" s="32"/>
      <c r="TV141" s="32"/>
      <c r="TW141" s="32"/>
      <c r="TX141" s="32"/>
      <c r="TY141" s="32"/>
      <c r="TZ141" s="32"/>
      <c r="UA141" s="32"/>
      <c r="UB141" s="32"/>
      <c r="UC141" s="32"/>
      <c r="UD141" s="32"/>
      <c r="UE141" s="32"/>
      <c r="UF141" s="32"/>
      <c r="UG141" s="32"/>
      <c r="UH141" s="32"/>
      <c r="UI141" s="32"/>
      <c r="UJ141" s="32"/>
      <c r="UK141" s="32"/>
      <c r="UL141" s="32"/>
      <c r="UM141" s="32"/>
      <c r="UN141" s="32"/>
      <c r="UO141" s="32"/>
      <c r="UP141" s="32"/>
      <c r="UQ141" s="32"/>
      <c r="UR141" s="32"/>
      <c r="US141" s="32"/>
      <c r="UT141" s="32"/>
      <c r="UU141" s="32"/>
      <c r="UV141" s="32"/>
      <c r="UW141" s="32"/>
      <c r="UX141" s="32"/>
      <c r="UY141" s="32"/>
      <c r="UZ141" s="32"/>
      <c r="VA141" s="32"/>
      <c r="VB141" s="32"/>
      <c r="VC141" s="32"/>
      <c r="VD141" s="32"/>
      <c r="VE141" s="32"/>
      <c r="VF141" s="32"/>
      <c r="VG141" s="32"/>
      <c r="VH141" s="32"/>
      <c r="VI141" s="32"/>
      <c r="VJ141" s="32"/>
      <c r="VK141" s="32"/>
      <c r="VL141" s="32"/>
      <c r="VM141" s="32"/>
      <c r="VN141" s="32"/>
      <c r="VO141" s="32"/>
      <c r="VP141" s="32"/>
      <c r="VQ141" s="32"/>
      <c r="VR141" s="32"/>
      <c r="VS141" s="32"/>
      <c r="VT141" s="32"/>
      <c r="VU141" s="32"/>
      <c r="VV141" s="32"/>
      <c r="VW141" s="32"/>
      <c r="VX141" s="32"/>
      <c r="VY141" s="32"/>
      <c r="VZ141" s="32"/>
      <c r="WA141" s="32"/>
      <c r="WB141" s="32"/>
      <c r="WC141" s="32"/>
      <c r="WD141" s="32"/>
      <c r="WE141" s="32"/>
      <c r="WF141" s="32"/>
      <c r="WG141" s="32"/>
      <c r="WH141" s="32"/>
      <c r="WI141" s="32"/>
      <c r="WJ141" s="32"/>
      <c r="WK141" s="32"/>
      <c r="WL141" s="32"/>
      <c r="WM141" s="32"/>
      <c r="WN141" s="32"/>
      <c r="WO141" s="32"/>
      <c r="WP141" s="32"/>
      <c r="WQ141" s="32"/>
      <c r="WR141" s="32"/>
      <c r="WS141" s="32"/>
      <c r="WT141" s="32"/>
      <c r="WU141" s="32"/>
      <c r="WV141" s="32"/>
      <c r="WW141" s="32"/>
      <c r="WX141" s="32"/>
      <c r="WY141" s="32"/>
      <c r="WZ141" s="32"/>
      <c r="XA141" s="32"/>
      <c r="XB141" s="32"/>
      <c r="XC141" s="32"/>
      <c r="XD141" s="32"/>
      <c r="XE141" s="32"/>
      <c r="XF141" s="32"/>
      <c r="XG141" s="32"/>
      <c r="XH141" s="32"/>
      <c r="XI141" s="32"/>
      <c r="XJ141" s="32"/>
      <c r="XK141" s="32"/>
      <c r="XL141" s="32"/>
      <c r="XM141" s="32"/>
      <c r="XN141" s="32"/>
      <c r="XO141" s="32"/>
      <c r="XP141" s="32"/>
      <c r="XQ141" s="32"/>
      <c r="XR141" s="32"/>
      <c r="XS141" s="32"/>
      <c r="XT141" s="32"/>
      <c r="XU141" s="32"/>
      <c r="XV141" s="32"/>
      <c r="XW141" s="32"/>
      <c r="XX141" s="32"/>
      <c r="XY141" s="32"/>
      <c r="XZ141" s="32"/>
      <c r="YA141" s="32"/>
      <c r="YB141" s="32"/>
      <c r="YC141" s="32"/>
      <c r="YD141" s="32"/>
      <c r="YE141" s="32"/>
      <c r="YF141" s="32"/>
      <c r="YG141" s="32"/>
      <c r="YH141" s="32"/>
      <c r="YI141" s="32"/>
      <c r="YJ141" s="32"/>
      <c r="YK141" s="32"/>
      <c r="YL141" s="32"/>
      <c r="YM141" s="32"/>
      <c r="YN141" s="32"/>
      <c r="YO141" s="32"/>
      <c r="YP141" s="32"/>
      <c r="YQ141" s="32"/>
      <c r="YR141" s="32"/>
      <c r="YS141" s="32"/>
      <c r="YT141" s="32"/>
      <c r="YU141" s="32"/>
      <c r="YV141" s="32"/>
      <c r="YW141" s="32"/>
      <c r="YX141" s="32"/>
      <c r="YY141" s="32"/>
      <c r="YZ141" s="32"/>
      <c r="ZA141" s="32"/>
      <c r="ZB141" s="32"/>
      <c r="ZC141" s="32"/>
      <c r="ZD141" s="32"/>
      <c r="ZE141" s="32"/>
      <c r="ZF141" s="32"/>
      <c r="ZG141" s="32"/>
      <c r="ZH141" s="32"/>
      <c r="ZI141" s="32"/>
      <c r="ZJ141" s="32"/>
      <c r="ZK141" s="32"/>
      <c r="ZL141" s="32"/>
      <c r="ZM141" s="32"/>
      <c r="ZN141" s="32"/>
      <c r="ZO141" s="32"/>
      <c r="ZP141" s="32"/>
      <c r="ZQ141" s="32"/>
      <c r="ZR141" s="32"/>
      <c r="ZS141" s="32"/>
      <c r="ZT141" s="32"/>
      <c r="ZU141" s="32"/>
      <c r="ZV141" s="32"/>
      <c r="ZW141" s="32"/>
      <c r="ZX141" s="32"/>
      <c r="ZY141" s="32"/>
      <c r="ZZ141" s="32"/>
      <c r="AAA141" s="32"/>
      <c r="AAB141" s="32"/>
      <c r="AAC141" s="32"/>
      <c r="AAD141" s="32"/>
      <c r="AAE141" s="32"/>
      <c r="AAF141" s="32"/>
      <c r="AAG141" s="32"/>
      <c r="AAH141" s="32"/>
      <c r="AAI141" s="32"/>
      <c r="AAJ141" s="32"/>
      <c r="AAK141" s="32"/>
      <c r="AAL141" s="32"/>
      <c r="AAM141" s="32"/>
      <c r="AAN141" s="32"/>
      <c r="AAO141" s="32"/>
      <c r="AAP141" s="32"/>
      <c r="AAQ141" s="32"/>
      <c r="AAR141" s="32"/>
      <c r="AAS141" s="32"/>
      <c r="AAT141" s="32"/>
      <c r="AAU141" s="32"/>
      <c r="AAV141" s="32"/>
      <c r="AAW141" s="32"/>
      <c r="AAX141" s="32"/>
      <c r="AAY141" s="32"/>
      <c r="AAZ141" s="32"/>
      <c r="ABA141" s="32"/>
      <c r="ABB141" s="32"/>
      <c r="ABC141" s="32"/>
      <c r="ABD141" s="32"/>
      <c r="ABE141" s="32"/>
      <c r="ABF141" s="32"/>
      <c r="ABG141" s="32"/>
      <c r="ABH141" s="32"/>
      <c r="ABI141" s="32"/>
      <c r="ABJ141" s="32"/>
      <c r="ABK141" s="32"/>
      <c r="ABL141" s="32"/>
      <c r="ABM141" s="32"/>
      <c r="ABN141" s="32"/>
      <c r="ABO141" s="32"/>
      <c r="ABP141" s="32"/>
      <c r="ABQ141" s="32"/>
      <c r="ABR141" s="32"/>
      <c r="ABS141" s="32"/>
      <c r="ABT141" s="32"/>
      <c r="ABU141" s="32"/>
      <c r="ABV141" s="32"/>
      <c r="ABW141" s="32"/>
      <c r="ABX141" s="32"/>
      <c r="ABY141" s="32"/>
      <c r="ABZ141" s="32"/>
      <c r="ACA141" s="32"/>
      <c r="ACB141" s="32"/>
      <c r="ACC141" s="32"/>
      <c r="ACD141" s="32"/>
      <c r="ACE141" s="32"/>
      <c r="ACF141" s="32"/>
      <c r="ACG141" s="32"/>
      <c r="ACH141" s="32"/>
      <c r="ACI141" s="32"/>
      <c r="ACJ141" s="32"/>
      <c r="ACK141" s="32"/>
      <c r="ACL141" s="32"/>
      <c r="ACM141" s="32"/>
      <c r="ACN141" s="32"/>
      <c r="ACO141" s="32"/>
      <c r="ACP141" s="32"/>
      <c r="ACQ141" s="32"/>
      <c r="ACR141" s="32"/>
      <c r="ACS141" s="32"/>
      <c r="ACT141" s="32"/>
      <c r="ACU141" s="32"/>
      <c r="ACV141" s="32"/>
      <c r="ACW141" s="32"/>
      <c r="ACX141" s="32"/>
      <c r="ACY141" s="32"/>
      <c r="ACZ141" s="32"/>
      <c r="ADA141" s="32"/>
      <c r="ADB141" s="32"/>
      <c r="ADC141" s="32"/>
      <c r="ADD141" s="32"/>
      <c r="ADE141" s="32"/>
      <c r="ADF141" s="32"/>
      <c r="ADG141" s="32"/>
      <c r="ADH141" s="32"/>
      <c r="ADI141" s="32"/>
      <c r="ADJ141" s="32"/>
      <c r="ADK141" s="32"/>
      <c r="ADL141" s="32"/>
      <c r="ADM141" s="32"/>
      <c r="ADN141" s="32"/>
      <c r="ADO141" s="32"/>
      <c r="ADP141" s="32"/>
      <c r="ADQ141" s="32"/>
      <c r="ADR141" s="32"/>
      <c r="ADS141" s="32"/>
      <c r="ADT141" s="32"/>
      <c r="ADU141" s="32"/>
      <c r="ADV141" s="32"/>
      <c r="ADW141" s="32"/>
      <c r="ADX141" s="32"/>
      <c r="ADY141" s="32"/>
      <c r="ADZ141" s="32"/>
      <c r="AEA141" s="32"/>
      <c r="AEB141" s="32"/>
      <c r="AEC141" s="32"/>
      <c r="AED141" s="32"/>
      <c r="AEE141" s="32"/>
      <c r="AEF141" s="32"/>
      <c r="AEG141" s="32"/>
      <c r="AEH141" s="32"/>
      <c r="AEI141" s="32"/>
      <c r="AEJ141" s="32"/>
      <c r="AEK141" s="32"/>
      <c r="AEL141" s="32"/>
      <c r="AEM141" s="32"/>
      <c r="AEN141" s="32"/>
      <c r="AEO141" s="32"/>
      <c r="AEP141" s="32"/>
      <c r="AEQ141" s="32"/>
      <c r="AER141" s="32"/>
      <c r="AES141" s="32"/>
      <c r="AET141" s="32"/>
      <c r="AEU141" s="32"/>
      <c r="AEV141" s="32"/>
      <c r="AEW141" s="32"/>
      <c r="AEX141" s="32"/>
      <c r="AEY141" s="32"/>
      <c r="AEZ141" s="32"/>
      <c r="AFA141" s="32"/>
      <c r="AFB141" s="32"/>
      <c r="AFC141" s="32"/>
      <c r="AFD141" s="32"/>
      <c r="AFE141" s="32"/>
      <c r="AFF141" s="32"/>
      <c r="AFG141" s="32"/>
      <c r="AFH141" s="32"/>
      <c r="AFI141" s="32"/>
      <c r="AFJ141" s="32"/>
      <c r="AFK141" s="32"/>
      <c r="AFL141" s="32"/>
      <c r="AFM141" s="32"/>
      <c r="AFN141" s="32"/>
      <c r="AFO141" s="32"/>
      <c r="AFP141" s="32"/>
      <c r="AFQ141" s="32"/>
      <c r="AFR141" s="32"/>
      <c r="AFS141" s="32"/>
      <c r="AFT141" s="32"/>
      <c r="AFU141" s="32"/>
      <c r="AFV141" s="32"/>
      <c r="AFW141" s="32"/>
      <c r="AFX141" s="32"/>
      <c r="AFY141" s="32"/>
      <c r="AFZ141" s="32"/>
      <c r="AGA141" s="32"/>
      <c r="AGB141" s="32"/>
      <c r="AGC141" s="32"/>
      <c r="AGD141" s="32"/>
      <c r="AGE141" s="32"/>
      <c r="AGF141" s="32"/>
      <c r="AGG141" s="32"/>
      <c r="AGH141" s="32"/>
      <c r="AGI141" s="32"/>
      <c r="AGJ141" s="32"/>
      <c r="AGK141" s="32"/>
      <c r="AGL141" s="32"/>
      <c r="AGM141" s="32"/>
      <c r="AGN141" s="32"/>
      <c r="AGO141" s="32"/>
      <c r="AGP141" s="32"/>
      <c r="AGQ141" s="32"/>
      <c r="AGR141" s="32"/>
      <c r="AGS141" s="32"/>
      <c r="AGT141" s="32"/>
      <c r="AGU141" s="32"/>
      <c r="AGV141" s="32"/>
      <c r="AGW141" s="32"/>
      <c r="AGX141" s="32"/>
      <c r="AGY141" s="32"/>
      <c r="AGZ141" s="32"/>
      <c r="AHA141" s="32"/>
      <c r="AHB141" s="32"/>
      <c r="AHC141" s="32"/>
      <c r="AHD141" s="32"/>
      <c r="AHE141" s="32"/>
      <c r="AHF141" s="32"/>
      <c r="AHG141" s="32"/>
      <c r="AHH141" s="32"/>
      <c r="AHI141" s="32"/>
      <c r="AHJ141" s="32"/>
      <c r="AHK141" s="32"/>
      <c r="AHL141" s="32"/>
      <c r="AHM141" s="32"/>
      <c r="AHN141" s="32"/>
      <c r="AHO141" s="32"/>
      <c r="AHP141" s="32"/>
      <c r="AHQ141" s="32"/>
      <c r="AHR141" s="32"/>
      <c r="AHS141" s="32"/>
      <c r="AHT141" s="32"/>
      <c r="AHU141" s="32"/>
      <c r="AHV141" s="32"/>
      <c r="AHW141" s="32"/>
      <c r="AHX141" s="32"/>
      <c r="AHY141" s="32"/>
      <c r="AHZ141" s="32"/>
      <c r="AIA141" s="32"/>
      <c r="AIB141" s="32"/>
      <c r="AIC141" s="32"/>
      <c r="AID141" s="32"/>
      <c r="AIE141" s="32"/>
      <c r="AIF141" s="32"/>
      <c r="AIG141" s="32"/>
      <c r="AIH141" s="32"/>
      <c r="AII141" s="32"/>
      <c r="AIJ141" s="32"/>
      <c r="AIK141" s="32"/>
      <c r="AIL141" s="32"/>
      <c r="AIM141" s="32"/>
      <c r="AIN141" s="32"/>
      <c r="AIO141" s="32"/>
      <c r="AIP141" s="32"/>
      <c r="AIQ141" s="32"/>
      <c r="AIR141" s="32"/>
      <c r="AIS141" s="32"/>
      <c r="AIT141" s="32"/>
      <c r="AIU141" s="32"/>
      <c r="AIV141" s="32"/>
      <c r="AIW141" s="32"/>
      <c r="AIX141" s="32"/>
      <c r="AIY141" s="32"/>
      <c r="AIZ141" s="32"/>
      <c r="AJA141" s="32"/>
      <c r="AJB141" s="32"/>
      <c r="AJC141" s="32"/>
      <c r="AJD141" s="32"/>
      <c r="AJE141" s="32"/>
      <c r="AJF141" s="32"/>
      <c r="AJG141" s="32"/>
      <c r="AJH141" s="32"/>
      <c r="AJI141" s="32"/>
      <c r="AJJ141" s="32"/>
      <c r="AJK141" s="32"/>
      <c r="AJL141" s="32"/>
      <c r="AJM141" s="32"/>
      <c r="AJN141" s="32"/>
      <c r="AJO141" s="32"/>
      <c r="AJP141" s="32"/>
      <c r="AJQ141" s="32"/>
      <c r="AJR141" s="32"/>
      <c r="AJS141" s="32"/>
      <c r="AJT141" s="32"/>
      <c r="AJU141" s="32"/>
      <c r="AJV141" s="32"/>
      <c r="AJW141" s="32"/>
      <c r="AJX141" s="32"/>
      <c r="AJY141" s="32"/>
      <c r="AJZ141" s="32"/>
      <c r="AKA141" s="32"/>
      <c r="AKB141" s="32"/>
      <c r="AKC141" s="32"/>
      <c r="AKD141" s="32"/>
      <c r="AKE141" s="32"/>
      <c r="AKF141" s="32"/>
      <c r="AKG141" s="32"/>
      <c r="AKH141" s="32"/>
      <c r="AKI141" s="32"/>
      <c r="AKJ141" s="32"/>
      <c r="AKK141" s="32"/>
      <c r="AKL141" s="32"/>
      <c r="AKM141" s="32"/>
      <c r="AKN141" s="32"/>
      <c r="AKO141" s="32"/>
      <c r="AKP141" s="32"/>
      <c r="AKQ141" s="32"/>
      <c r="AKR141" s="32"/>
      <c r="AKS141" s="32"/>
      <c r="AKT141" s="32"/>
      <c r="AKU141" s="32"/>
      <c r="AKV141" s="32"/>
      <c r="AKW141" s="32"/>
      <c r="AKX141" s="32"/>
      <c r="AKY141" s="32"/>
      <c r="AKZ141" s="32"/>
      <c r="ALA141" s="32"/>
      <c r="ALB141" s="32"/>
      <c r="ALC141" s="32"/>
      <c r="ALD141" s="32"/>
      <c r="ALE141" s="32"/>
      <c r="ALF141" s="32"/>
      <c r="ALG141" s="32"/>
      <c r="ALH141" s="32"/>
      <c r="ALI141" s="32"/>
      <c r="ALJ141" s="32"/>
      <c r="ALK141" s="32"/>
      <c r="ALL141" s="32"/>
      <c r="ALM141" s="32"/>
      <c r="ALN141" s="32"/>
    </row>
    <row r="142" spans="1:1002" s="12" customFormat="1" ht="14.5" x14ac:dyDescent="0.35">
      <c r="A142" s="193"/>
      <c r="B142" s="194"/>
      <c r="C142" s="194"/>
      <c r="D142" s="194"/>
      <c r="E142" s="195"/>
      <c r="F142" s="110"/>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c r="IE142" s="32"/>
      <c r="IF142" s="32"/>
      <c r="IG142" s="32"/>
      <c r="IH142" s="32"/>
      <c r="II142" s="32"/>
      <c r="IJ142" s="32"/>
      <c r="IK142" s="32"/>
      <c r="IL142" s="32"/>
      <c r="IM142" s="32"/>
      <c r="IN142" s="32"/>
      <c r="IO142" s="32"/>
      <c r="IP142" s="32"/>
      <c r="IQ142" s="32"/>
      <c r="IR142" s="32"/>
      <c r="IS142" s="32"/>
      <c r="IT142" s="32"/>
      <c r="IU142" s="32"/>
      <c r="IV142" s="32"/>
      <c r="IW142" s="32"/>
      <c r="IX142" s="32"/>
      <c r="IY142" s="32"/>
      <c r="IZ142" s="32"/>
      <c r="JA142" s="32"/>
      <c r="JB142" s="32"/>
      <c r="JC142" s="32"/>
      <c r="JD142" s="32"/>
      <c r="JE142" s="32"/>
      <c r="JF142" s="32"/>
      <c r="JG142" s="32"/>
      <c r="JH142" s="32"/>
      <c r="JI142" s="32"/>
      <c r="JJ142" s="32"/>
      <c r="JK142" s="32"/>
      <c r="JL142" s="32"/>
      <c r="JM142" s="32"/>
      <c r="JN142" s="32"/>
      <c r="JO142" s="32"/>
      <c r="JP142" s="32"/>
      <c r="JQ142" s="32"/>
      <c r="JR142" s="32"/>
      <c r="JS142" s="32"/>
      <c r="JT142" s="32"/>
      <c r="JU142" s="32"/>
      <c r="JV142" s="32"/>
      <c r="JW142" s="32"/>
      <c r="JX142" s="32"/>
      <c r="JY142" s="32"/>
      <c r="JZ142" s="32"/>
      <c r="KA142" s="32"/>
      <c r="KB142" s="32"/>
      <c r="KC142" s="32"/>
      <c r="KD142" s="32"/>
      <c r="KE142" s="32"/>
      <c r="KF142" s="32"/>
      <c r="KG142" s="32"/>
      <c r="KH142" s="32"/>
      <c r="KI142" s="32"/>
      <c r="KJ142" s="32"/>
      <c r="KK142" s="32"/>
      <c r="KL142" s="32"/>
      <c r="KM142" s="32"/>
      <c r="KN142" s="32"/>
      <c r="KO142" s="32"/>
      <c r="KP142" s="32"/>
      <c r="KQ142" s="32"/>
      <c r="KR142" s="32"/>
      <c r="KS142" s="32"/>
      <c r="KT142" s="32"/>
      <c r="KU142" s="32"/>
      <c r="KV142" s="32"/>
      <c r="KW142" s="32"/>
      <c r="KX142" s="32"/>
      <c r="KY142" s="32"/>
      <c r="KZ142" s="32"/>
      <c r="LA142" s="32"/>
      <c r="LB142" s="32"/>
      <c r="LC142" s="32"/>
      <c r="LD142" s="32"/>
      <c r="LE142" s="32"/>
      <c r="LF142" s="32"/>
      <c r="LG142" s="32"/>
      <c r="LH142" s="32"/>
      <c r="LI142" s="32"/>
      <c r="LJ142" s="32"/>
      <c r="LK142" s="32"/>
      <c r="LL142" s="32"/>
      <c r="LM142" s="32"/>
      <c r="LN142" s="32"/>
      <c r="LO142" s="32"/>
      <c r="LP142" s="32"/>
      <c r="LQ142" s="32"/>
      <c r="LR142" s="32"/>
      <c r="LS142" s="32"/>
      <c r="LT142" s="32"/>
      <c r="LU142" s="32"/>
      <c r="LV142" s="32"/>
      <c r="LW142" s="32"/>
      <c r="LX142" s="32"/>
      <c r="LY142" s="32"/>
      <c r="LZ142" s="32"/>
      <c r="MA142" s="32"/>
      <c r="MB142" s="32"/>
      <c r="MC142" s="32"/>
      <c r="MD142" s="32"/>
      <c r="ME142" s="32"/>
      <c r="MF142" s="32"/>
      <c r="MG142" s="32"/>
      <c r="MH142" s="32"/>
      <c r="MI142" s="32"/>
      <c r="MJ142" s="32"/>
      <c r="MK142" s="32"/>
      <c r="ML142" s="32"/>
      <c r="MM142" s="32"/>
      <c r="MN142" s="32"/>
      <c r="MO142" s="32"/>
      <c r="MP142" s="32"/>
      <c r="MQ142" s="32"/>
      <c r="MR142" s="32"/>
      <c r="MS142" s="32"/>
      <c r="MT142" s="32"/>
      <c r="MU142" s="32"/>
      <c r="MV142" s="32"/>
      <c r="MW142" s="32"/>
      <c r="MX142" s="32"/>
      <c r="MY142" s="32"/>
      <c r="MZ142" s="32"/>
      <c r="NA142" s="32"/>
      <c r="NB142" s="32"/>
      <c r="NC142" s="32"/>
      <c r="ND142" s="32"/>
      <c r="NE142" s="32"/>
      <c r="NF142" s="32"/>
      <c r="NG142" s="32"/>
      <c r="NH142" s="32"/>
      <c r="NI142" s="32"/>
      <c r="NJ142" s="32"/>
      <c r="NK142" s="32"/>
      <c r="NL142" s="32"/>
      <c r="NM142" s="32"/>
      <c r="NN142" s="32"/>
      <c r="NO142" s="32"/>
      <c r="NP142" s="32"/>
      <c r="NQ142" s="32"/>
      <c r="NR142" s="32"/>
      <c r="NS142" s="32"/>
      <c r="NT142" s="32"/>
      <c r="NU142" s="32"/>
      <c r="NV142" s="32"/>
      <c r="NW142" s="32"/>
      <c r="NX142" s="32"/>
      <c r="NY142" s="32"/>
      <c r="NZ142" s="32"/>
      <c r="OA142" s="32"/>
      <c r="OB142" s="32"/>
      <c r="OC142" s="32"/>
      <c r="OD142" s="32"/>
      <c r="OE142" s="32"/>
      <c r="OF142" s="32"/>
      <c r="OG142" s="32"/>
      <c r="OH142" s="32"/>
      <c r="OI142" s="32"/>
      <c r="OJ142" s="32"/>
      <c r="OK142" s="32"/>
      <c r="OL142" s="32"/>
      <c r="OM142" s="32"/>
      <c r="ON142" s="32"/>
      <c r="OO142" s="32"/>
      <c r="OP142" s="32"/>
      <c r="OQ142" s="32"/>
      <c r="OR142" s="32"/>
      <c r="OS142" s="32"/>
      <c r="OT142" s="32"/>
      <c r="OU142" s="32"/>
      <c r="OV142" s="32"/>
      <c r="OW142" s="32"/>
      <c r="OX142" s="32"/>
      <c r="OY142" s="32"/>
      <c r="OZ142" s="32"/>
      <c r="PA142" s="32"/>
      <c r="PB142" s="32"/>
      <c r="PC142" s="32"/>
      <c r="PD142" s="32"/>
      <c r="PE142" s="32"/>
      <c r="PF142" s="32"/>
      <c r="PG142" s="32"/>
      <c r="PH142" s="32"/>
      <c r="PI142" s="32"/>
      <c r="PJ142" s="32"/>
      <c r="PK142" s="32"/>
      <c r="PL142" s="32"/>
      <c r="PM142" s="32"/>
      <c r="PN142" s="32"/>
      <c r="PO142" s="32"/>
      <c r="PP142" s="32"/>
      <c r="PQ142" s="32"/>
      <c r="PR142" s="32"/>
      <c r="PS142" s="32"/>
      <c r="PT142" s="32"/>
      <c r="PU142" s="32"/>
      <c r="PV142" s="32"/>
      <c r="PW142" s="32"/>
      <c r="PX142" s="32"/>
      <c r="PY142" s="32"/>
      <c r="PZ142" s="32"/>
      <c r="QA142" s="32"/>
      <c r="QB142" s="32"/>
      <c r="QC142" s="32"/>
      <c r="QD142" s="32"/>
      <c r="QE142" s="32"/>
      <c r="QF142" s="32"/>
      <c r="QG142" s="32"/>
      <c r="QH142" s="32"/>
      <c r="QI142" s="32"/>
      <c r="QJ142" s="32"/>
      <c r="QK142" s="32"/>
      <c r="QL142" s="32"/>
      <c r="QM142" s="32"/>
      <c r="QN142" s="32"/>
      <c r="QO142" s="32"/>
      <c r="QP142" s="32"/>
      <c r="QQ142" s="32"/>
      <c r="QR142" s="32"/>
      <c r="QS142" s="32"/>
      <c r="QT142" s="32"/>
      <c r="QU142" s="32"/>
      <c r="QV142" s="32"/>
      <c r="QW142" s="32"/>
      <c r="QX142" s="32"/>
      <c r="QY142" s="32"/>
      <c r="QZ142" s="32"/>
      <c r="RA142" s="32"/>
      <c r="RB142" s="32"/>
      <c r="RC142" s="32"/>
      <c r="RD142" s="32"/>
      <c r="RE142" s="32"/>
      <c r="RF142" s="32"/>
      <c r="RG142" s="32"/>
      <c r="RH142" s="32"/>
      <c r="RI142" s="32"/>
      <c r="RJ142" s="32"/>
      <c r="RK142" s="32"/>
      <c r="RL142" s="32"/>
      <c r="RM142" s="32"/>
      <c r="RN142" s="32"/>
      <c r="RO142" s="32"/>
      <c r="RP142" s="32"/>
      <c r="RQ142" s="32"/>
      <c r="RR142" s="32"/>
      <c r="RS142" s="32"/>
      <c r="RT142" s="32"/>
      <c r="RU142" s="32"/>
      <c r="RV142" s="32"/>
      <c r="RW142" s="32"/>
      <c r="RX142" s="32"/>
      <c r="RY142" s="32"/>
      <c r="RZ142" s="32"/>
      <c r="SA142" s="32"/>
      <c r="SB142" s="32"/>
      <c r="SC142" s="32"/>
      <c r="SD142" s="32"/>
      <c r="SE142" s="32"/>
      <c r="SF142" s="32"/>
      <c r="SG142" s="32"/>
      <c r="SH142" s="32"/>
      <c r="SI142" s="32"/>
      <c r="SJ142" s="32"/>
      <c r="SK142" s="32"/>
      <c r="SL142" s="32"/>
      <c r="SM142" s="32"/>
      <c r="SN142" s="32"/>
      <c r="SO142" s="32"/>
      <c r="SP142" s="32"/>
      <c r="SQ142" s="32"/>
      <c r="SR142" s="32"/>
      <c r="SS142" s="32"/>
      <c r="ST142" s="32"/>
      <c r="SU142" s="32"/>
      <c r="SV142" s="32"/>
      <c r="SW142" s="32"/>
      <c r="SX142" s="32"/>
      <c r="SY142" s="32"/>
      <c r="SZ142" s="32"/>
      <c r="TA142" s="32"/>
      <c r="TB142" s="32"/>
      <c r="TC142" s="32"/>
      <c r="TD142" s="32"/>
      <c r="TE142" s="32"/>
      <c r="TF142" s="32"/>
      <c r="TG142" s="32"/>
      <c r="TH142" s="32"/>
      <c r="TI142" s="32"/>
      <c r="TJ142" s="32"/>
      <c r="TK142" s="32"/>
      <c r="TL142" s="32"/>
      <c r="TM142" s="32"/>
      <c r="TN142" s="32"/>
      <c r="TO142" s="32"/>
      <c r="TP142" s="32"/>
      <c r="TQ142" s="32"/>
      <c r="TR142" s="32"/>
      <c r="TS142" s="32"/>
      <c r="TT142" s="32"/>
      <c r="TU142" s="32"/>
      <c r="TV142" s="32"/>
      <c r="TW142" s="32"/>
      <c r="TX142" s="32"/>
      <c r="TY142" s="32"/>
      <c r="TZ142" s="32"/>
      <c r="UA142" s="32"/>
      <c r="UB142" s="32"/>
      <c r="UC142" s="32"/>
      <c r="UD142" s="32"/>
      <c r="UE142" s="32"/>
      <c r="UF142" s="32"/>
      <c r="UG142" s="32"/>
      <c r="UH142" s="32"/>
      <c r="UI142" s="32"/>
      <c r="UJ142" s="32"/>
      <c r="UK142" s="32"/>
      <c r="UL142" s="32"/>
      <c r="UM142" s="32"/>
      <c r="UN142" s="32"/>
      <c r="UO142" s="32"/>
      <c r="UP142" s="32"/>
      <c r="UQ142" s="32"/>
      <c r="UR142" s="32"/>
      <c r="US142" s="32"/>
      <c r="UT142" s="32"/>
      <c r="UU142" s="32"/>
      <c r="UV142" s="32"/>
      <c r="UW142" s="32"/>
      <c r="UX142" s="32"/>
      <c r="UY142" s="32"/>
      <c r="UZ142" s="32"/>
      <c r="VA142" s="32"/>
      <c r="VB142" s="32"/>
      <c r="VC142" s="32"/>
      <c r="VD142" s="32"/>
      <c r="VE142" s="32"/>
      <c r="VF142" s="32"/>
      <c r="VG142" s="32"/>
      <c r="VH142" s="32"/>
      <c r="VI142" s="32"/>
      <c r="VJ142" s="32"/>
      <c r="VK142" s="32"/>
      <c r="VL142" s="32"/>
      <c r="VM142" s="32"/>
      <c r="VN142" s="32"/>
      <c r="VO142" s="32"/>
      <c r="VP142" s="32"/>
      <c r="VQ142" s="32"/>
      <c r="VR142" s="32"/>
      <c r="VS142" s="32"/>
      <c r="VT142" s="32"/>
      <c r="VU142" s="32"/>
      <c r="VV142" s="32"/>
      <c r="VW142" s="32"/>
      <c r="VX142" s="32"/>
      <c r="VY142" s="32"/>
      <c r="VZ142" s="32"/>
      <c r="WA142" s="32"/>
      <c r="WB142" s="32"/>
      <c r="WC142" s="32"/>
      <c r="WD142" s="32"/>
      <c r="WE142" s="32"/>
      <c r="WF142" s="32"/>
      <c r="WG142" s="32"/>
      <c r="WH142" s="32"/>
      <c r="WI142" s="32"/>
      <c r="WJ142" s="32"/>
      <c r="WK142" s="32"/>
      <c r="WL142" s="32"/>
      <c r="WM142" s="32"/>
      <c r="WN142" s="32"/>
      <c r="WO142" s="32"/>
      <c r="WP142" s="32"/>
      <c r="WQ142" s="32"/>
      <c r="WR142" s="32"/>
      <c r="WS142" s="32"/>
      <c r="WT142" s="32"/>
      <c r="WU142" s="32"/>
      <c r="WV142" s="32"/>
      <c r="WW142" s="32"/>
      <c r="WX142" s="32"/>
      <c r="WY142" s="32"/>
      <c r="WZ142" s="32"/>
      <c r="XA142" s="32"/>
      <c r="XB142" s="32"/>
      <c r="XC142" s="32"/>
      <c r="XD142" s="32"/>
      <c r="XE142" s="32"/>
      <c r="XF142" s="32"/>
      <c r="XG142" s="32"/>
      <c r="XH142" s="32"/>
      <c r="XI142" s="32"/>
      <c r="XJ142" s="32"/>
      <c r="XK142" s="32"/>
      <c r="XL142" s="32"/>
      <c r="XM142" s="32"/>
      <c r="XN142" s="32"/>
      <c r="XO142" s="32"/>
      <c r="XP142" s="32"/>
      <c r="XQ142" s="32"/>
      <c r="XR142" s="32"/>
      <c r="XS142" s="32"/>
      <c r="XT142" s="32"/>
      <c r="XU142" s="32"/>
      <c r="XV142" s="32"/>
      <c r="XW142" s="32"/>
      <c r="XX142" s="32"/>
      <c r="XY142" s="32"/>
      <c r="XZ142" s="32"/>
      <c r="YA142" s="32"/>
      <c r="YB142" s="32"/>
      <c r="YC142" s="32"/>
      <c r="YD142" s="32"/>
      <c r="YE142" s="32"/>
      <c r="YF142" s="32"/>
      <c r="YG142" s="32"/>
      <c r="YH142" s="32"/>
      <c r="YI142" s="32"/>
      <c r="YJ142" s="32"/>
      <c r="YK142" s="32"/>
      <c r="YL142" s="32"/>
      <c r="YM142" s="32"/>
      <c r="YN142" s="32"/>
      <c r="YO142" s="32"/>
      <c r="YP142" s="32"/>
      <c r="YQ142" s="32"/>
      <c r="YR142" s="32"/>
      <c r="YS142" s="32"/>
      <c r="YT142" s="32"/>
      <c r="YU142" s="32"/>
      <c r="YV142" s="32"/>
      <c r="YW142" s="32"/>
      <c r="YX142" s="32"/>
      <c r="YY142" s="32"/>
      <c r="YZ142" s="32"/>
      <c r="ZA142" s="32"/>
      <c r="ZB142" s="32"/>
      <c r="ZC142" s="32"/>
      <c r="ZD142" s="32"/>
      <c r="ZE142" s="32"/>
      <c r="ZF142" s="32"/>
      <c r="ZG142" s="32"/>
      <c r="ZH142" s="32"/>
      <c r="ZI142" s="32"/>
      <c r="ZJ142" s="32"/>
      <c r="ZK142" s="32"/>
      <c r="ZL142" s="32"/>
      <c r="ZM142" s="32"/>
      <c r="ZN142" s="32"/>
      <c r="ZO142" s="32"/>
      <c r="ZP142" s="32"/>
      <c r="ZQ142" s="32"/>
      <c r="ZR142" s="32"/>
      <c r="ZS142" s="32"/>
      <c r="ZT142" s="32"/>
      <c r="ZU142" s="32"/>
      <c r="ZV142" s="32"/>
      <c r="ZW142" s="32"/>
      <c r="ZX142" s="32"/>
      <c r="ZY142" s="32"/>
      <c r="ZZ142" s="32"/>
      <c r="AAA142" s="32"/>
      <c r="AAB142" s="32"/>
      <c r="AAC142" s="32"/>
      <c r="AAD142" s="32"/>
      <c r="AAE142" s="32"/>
      <c r="AAF142" s="32"/>
      <c r="AAG142" s="32"/>
      <c r="AAH142" s="32"/>
      <c r="AAI142" s="32"/>
      <c r="AAJ142" s="32"/>
      <c r="AAK142" s="32"/>
      <c r="AAL142" s="32"/>
      <c r="AAM142" s="32"/>
      <c r="AAN142" s="32"/>
      <c r="AAO142" s="32"/>
      <c r="AAP142" s="32"/>
      <c r="AAQ142" s="32"/>
      <c r="AAR142" s="32"/>
      <c r="AAS142" s="32"/>
      <c r="AAT142" s="32"/>
      <c r="AAU142" s="32"/>
      <c r="AAV142" s="32"/>
      <c r="AAW142" s="32"/>
      <c r="AAX142" s="32"/>
      <c r="AAY142" s="32"/>
      <c r="AAZ142" s="32"/>
      <c r="ABA142" s="32"/>
      <c r="ABB142" s="32"/>
      <c r="ABC142" s="32"/>
      <c r="ABD142" s="32"/>
      <c r="ABE142" s="32"/>
      <c r="ABF142" s="32"/>
      <c r="ABG142" s="32"/>
      <c r="ABH142" s="32"/>
      <c r="ABI142" s="32"/>
      <c r="ABJ142" s="32"/>
      <c r="ABK142" s="32"/>
      <c r="ABL142" s="32"/>
      <c r="ABM142" s="32"/>
      <c r="ABN142" s="32"/>
      <c r="ABO142" s="32"/>
      <c r="ABP142" s="32"/>
      <c r="ABQ142" s="32"/>
      <c r="ABR142" s="32"/>
      <c r="ABS142" s="32"/>
      <c r="ABT142" s="32"/>
      <c r="ABU142" s="32"/>
      <c r="ABV142" s="32"/>
      <c r="ABW142" s="32"/>
      <c r="ABX142" s="32"/>
      <c r="ABY142" s="32"/>
      <c r="ABZ142" s="32"/>
      <c r="ACA142" s="32"/>
      <c r="ACB142" s="32"/>
      <c r="ACC142" s="32"/>
      <c r="ACD142" s="32"/>
      <c r="ACE142" s="32"/>
      <c r="ACF142" s="32"/>
      <c r="ACG142" s="32"/>
      <c r="ACH142" s="32"/>
      <c r="ACI142" s="32"/>
      <c r="ACJ142" s="32"/>
      <c r="ACK142" s="32"/>
      <c r="ACL142" s="32"/>
      <c r="ACM142" s="32"/>
      <c r="ACN142" s="32"/>
      <c r="ACO142" s="32"/>
      <c r="ACP142" s="32"/>
      <c r="ACQ142" s="32"/>
      <c r="ACR142" s="32"/>
      <c r="ACS142" s="32"/>
      <c r="ACT142" s="32"/>
      <c r="ACU142" s="32"/>
      <c r="ACV142" s="32"/>
      <c r="ACW142" s="32"/>
      <c r="ACX142" s="32"/>
      <c r="ACY142" s="32"/>
      <c r="ACZ142" s="32"/>
      <c r="ADA142" s="32"/>
      <c r="ADB142" s="32"/>
      <c r="ADC142" s="32"/>
      <c r="ADD142" s="32"/>
      <c r="ADE142" s="32"/>
      <c r="ADF142" s="32"/>
      <c r="ADG142" s="32"/>
      <c r="ADH142" s="32"/>
      <c r="ADI142" s="32"/>
      <c r="ADJ142" s="32"/>
      <c r="ADK142" s="32"/>
      <c r="ADL142" s="32"/>
      <c r="ADM142" s="32"/>
      <c r="ADN142" s="32"/>
      <c r="ADO142" s="32"/>
      <c r="ADP142" s="32"/>
      <c r="ADQ142" s="32"/>
      <c r="ADR142" s="32"/>
      <c r="ADS142" s="32"/>
      <c r="ADT142" s="32"/>
      <c r="ADU142" s="32"/>
      <c r="ADV142" s="32"/>
      <c r="ADW142" s="32"/>
      <c r="ADX142" s="32"/>
      <c r="ADY142" s="32"/>
      <c r="ADZ142" s="32"/>
      <c r="AEA142" s="32"/>
      <c r="AEB142" s="32"/>
      <c r="AEC142" s="32"/>
      <c r="AED142" s="32"/>
      <c r="AEE142" s="32"/>
      <c r="AEF142" s="32"/>
      <c r="AEG142" s="32"/>
      <c r="AEH142" s="32"/>
      <c r="AEI142" s="32"/>
      <c r="AEJ142" s="32"/>
      <c r="AEK142" s="32"/>
      <c r="AEL142" s="32"/>
      <c r="AEM142" s="32"/>
      <c r="AEN142" s="32"/>
      <c r="AEO142" s="32"/>
      <c r="AEP142" s="32"/>
      <c r="AEQ142" s="32"/>
      <c r="AER142" s="32"/>
      <c r="AES142" s="32"/>
      <c r="AET142" s="32"/>
      <c r="AEU142" s="32"/>
      <c r="AEV142" s="32"/>
      <c r="AEW142" s="32"/>
      <c r="AEX142" s="32"/>
      <c r="AEY142" s="32"/>
      <c r="AEZ142" s="32"/>
      <c r="AFA142" s="32"/>
      <c r="AFB142" s="32"/>
      <c r="AFC142" s="32"/>
      <c r="AFD142" s="32"/>
      <c r="AFE142" s="32"/>
      <c r="AFF142" s="32"/>
      <c r="AFG142" s="32"/>
      <c r="AFH142" s="32"/>
      <c r="AFI142" s="32"/>
      <c r="AFJ142" s="32"/>
      <c r="AFK142" s="32"/>
      <c r="AFL142" s="32"/>
      <c r="AFM142" s="32"/>
      <c r="AFN142" s="32"/>
      <c r="AFO142" s="32"/>
      <c r="AFP142" s="32"/>
      <c r="AFQ142" s="32"/>
      <c r="AFR142" s="32"/>
      <c r="AFS142" s="32"/>
      <c r="AFT142" s="32"/>
      <c r="AFU142" s="32"/>
      <c r="AFV142" s="32"/>
      <c r="AFW142" s="32"/>
      <c r="AFX142" s="32"/>
      <c r="AFY142" s="32"/>
      <c r="AFZ142" s="32"/>
      <c r="AGA142" s="32"/>
      <c r="AGB142" s="32"/>
      <c r="AGC142" s="32"/>
      <c r="AGD142" s="32"/>
      <c r="AGE142" s="32"/>
      <c r="AGF142" s="32"/>
      <c r="AGG142" s="32"/>
      <c r="AGH142" s="32"/>
      <c r="AGI142" s="32"/>
      <c r="AGJ142" s="32"/>
      <c r="AGK142" s="32"/>
      <c r="AGL142" s="32"/>
      <c r="AGM142" s="32"/>
      <c r="AGN142" s="32"/>
      <c r="AGO142" s="32"/>
      <c r="AGP142" s="32"/>
      <c r="AGQ142" s="32"/>
      <c r="AGR142" s="32"/>
      <c r="AGS142" s="32"/>
      <c r="AGT142" s="32"/>
      <c r="AGU142" s="32"/>
      <c r="AGV142" s="32"/>
      <c r="AGW142" s="32"/>
      <c r="AGX142" s="32"/>
      <c r="AGY142" s="32"/>
      <c r="AGZ142" s="32"/>
      <c r="AHA142" s="32"/>
      <c r="AHB142" s="32"/>
      <c r="AHC142" s="32"/>
      <c r="AHD142" s="32"/>
      <c r="AHE142" s="32"/>
      <c r="AHF142" s="32"/>
      <c r="AHG142" s="32"/>
      <c r="AHH142" s="32"/>
      <c r="AHI142" s="32"/>
      <c r="AHJ142" s="32"/>
      <c r="AHK142" s="32"/>
      <c r="AHL142" s="32"/>
      <c r="AHM142" s="32"/>
      <c r="AHN142" s="32"/>
      <c r="AHO142" s="32"/>
      <c r="AHP142" s="32"/>
      <c r="AHQ142" s="32"/>
      <c r="AHR142" s="32"/>
      <c r="AHS142" s="32"/>
      <c r="AHT142" s="32"/>
      <c r="AHU142" s="32"/>
      <c r="AHV142" s="32"/>
      <c r="AHW142" s="32"/>
      <c r="AHX142" s="32"/>
      <c r="AHY142" s="32"/>
      <c r="AHZ142" s="32"/>
      <c r="AIA142" s="32"/>
      <c r="AIB142" s="32"/>
      <c r="AIC142" s="32"/>
      <c r="AID142" s="32"/>
      <c r="AIE142" s="32"/>
      <c r="AIF142" s="32"/>
      <c r="AIG142" s="32"/>
      <c r="AIH142" s="32"/>
      <c r="AII142" s="32"/>
      <c r="AIJ142" s="32"/>
      <c r="AIK142" s="32"/>
      <c r="AIL142" s="32"/>
      <c r="AIM142" s="32"/>
      <c r="AIN142" s="32"/>
      <c r="AIO142" s="32"/>
      <c r="AIP142" s="32"/>
      <c r="AIQ142" s="32"/>
      <c r="AIR142" s="32"/>
      <c r="AIS142" s="32"/>
      <c r="AIT142" s="32"/>
      <c r="AIU142" s="32"/>
      <c r="AIV142" s="32"/>
      <c r="AIW142" s="32"/>
      <c r="AIX142" s="32"/>
      <c r="AIY142" s="32"/>
      <c r="AIZ142" s="32"/>
      <c r="AJA142" s="32"/>
      <c r="AJB142" s="32"/>
      <c r="AJC142" s="32"/>
      <c r="AJD142" s="32"/>
      <c r="AJE142" s="32"/>
      <c r="AJF142" s="32"/>
      <c r="AJG142" s="32"/>
      <c r="AJH142" s="32"/>
      <c r="AJI142" s="32"/>
      <c r="AJJ142" s="32"/>
      <c r="AJK142" s="32"/>
      <c r="AJL142" s="32"/>
      <c r="AJM142" s="32"/>
      <c r="AJN142" s="32"/>
      <c r="AJO142" s="32"/>
      <c r="AJP142" s="32"/>
      <c r="AJQ142" s="32"/>
      <c r="AJR142" s="32"/>
      <c r="AJS142" s="32"/>
      <c r="AJT142" s="32"/>
      <c r="AJU142" s="32"/>
      <c r="AJV142" s="32"/>
      <c r="AJW142" s="32"/>
      <c r="AJX142" s="32"/>
      <c r="AJY142" s="32"/>
      <c r="AJZ142" s="32"/>
      <c r="AKA142" s="32"/>
      <c r="AKB142" s="32"/>
      <c r="AKC142" s="32"/>
      <c r="AKD142" s="32"/>
      <c r="AKE142" s="32"/>
      <c r="AKF142" s="32"/>
      <c r="AKG142" s="32"/>
      <c r="AKH142" s="32"/>
      <c r="AKI142" s="32"/>
      <c r="AKJ142" s="32"/>
      <c r="AKK142" s="32"/>
      <c r="AKL142" s="32"/>
      <c r="AKM142" s="32"/>
      <c r="AKN142" s="32"/>
      <c r="AKO142" s="32"/>
      <c r="AKP142" s="32"/>
      <c r="AKQ142" s="32"/>
      <c r="AKR142" s="32"/>
      <c r="AKS142" s="32"/>
      <c r="AKT142" s="32"/>
      <c r="AKU142" s="32"/>
      <c r="AKV142" s="32"/>
      <c r="AKW142" s="32"/>
      <c r="AKX142" s="32"/>
      <c r="AKY142" s="32"/>
      <c r="AKZ142" s="32"/>
      <c r="ALA142" s="32"/>
      <c r="ALB142" s="32"/>
      <c r="ALC142" s="32"/>
      <c r="ALD142" s="32"/>
      <c r="ALE142" s="32"/>
      <c r="ALF142" s="32"/>
      <c r="ALG142" s="32"/>
      <c r="ALH142" s="32"/>
      <c r="ALI142" s="32"/>
      <c r="ALJ142" s="32"/>
      <c r="ALK142" s="32"/>
      <c r="ALL142" s="32"/>
      <c r="ALM142" s="32"/>
      <c r="ALN142" s="32"/>
    </row>
    <row r="143" spans="1:1002" s="12" customFormat="1" ht="14.5" x14ac:dyDescent="0.35">
      <c r="A143" s="193"/>
      <c r="B143" s="194"/>
      <c r="C143" s="194"/>
      <c r="D143" s="194"/>
      <c r="E143" s="195"/>
      <c r="F143" s="110"/>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c r="IE143" s="32"/>
      <c r="IF143" s="32"/>
      <c r="IG143" s="32"/>
      <c r="IH143" s="32"/>
      <c r="II143" s="32"/>
      <c r="IJ143" s="32"/>
      <c r="IK143" s="32"/>
      <c r="IL143" s="32"/>
      <c r="IM143" s="32"/>
      <c r="IN143" s="32"/>
      <c r="IO143" s="32"/>
      <c r="IP143" s="32"/>
      <c r="IQ143" s="32"/>
      <c r="IR143" s="32"/>
      <c r="IS143" s="32"/>
      <c r="IT143" s="32"/>
      <c r="IU143" s="32"/>
      <c r="IV143" s="32"/>
      <c r="IW143" s="32"/>
      <c r="IX143" s="32"/>
      <c r="IY143" s="32"/>
      <c r="IZ143" s="32"/>
      <c r="JA143" s="32"/>
      <c r="JB143" s="32"/>
      <c r="JC143" s="32"/>
      <c r="JD143" s="32"/>
      <c r="JE143" s="32"/>
      <c r="JF143" s="32"/>
      <c r="JG143" s="32"/>
      <c r="JH143" s="32"/>
      <c r="JI143" s="32"/>
      <c r="JJ143" s="32"/>
      <c r="JK143" s="32"/>
      <c r="JL143" s="32"/>
      <c r="JM143" s="32"/>
      <c r="JN143" s="32"/>
      <c r="JO143" s="32"/>
      <c r="JP143" s="32"/>
      <c r="JQ143" s="32"/>
      <c r="JR143" s="32"/>
      <c r="JS143" s="32"/>
      <c r="JT143" s="32"/>
      <c r="JU143" s="32"/>
      <c r="JV143" s="32"/>
      <c r="JW143" s="32"/>
      <c r="JX143" s="32"/>
      <c r="JY143" s="32"/>
      <c r="JZ143" s="32"/>
      <c r="KA143" s="32"/>
      <c r="KB143" s="32"/>
      <c r="KC143" s="32"/>
      <c r="KD143" s="32"/>
      <c r="KE143" s="32"/>
      <c r="KF143" s="32"/>
      <c r="KG143" s="32"/>
      <c r="KH143" s="32"/>
      <c r="KI143" s="32"/>
      <c r="KJ143" s="32"/>
      <c r="KK143" s="32"/>
      <c r="KL143" s="32"/>
      <c r="KM143" s="32"/>
      <c r="KN143" s="32"/>
      <c r="KO143" s="32"/>
      <c r="KP143" s="32"/>
      <c r="KQ143" s="32"/>
      <c r="KR143" s="32"/>
      <c r="KS143" s="32"/>
      <c r="KT143" s="32"/>
      <c r="KU143" s="32"/>
      <c r="KV143" s="32"/>
      <c r="KW143" s="32"/>
      <c r="KX143" s="32"/>
      <c r="KY143" s="32"/>
      <c r="KZ143" s="32"/>
      <c r="LA143" s="32"/>
      <c r="LB143" s="32"/>
      <c r="LC143" s="32"/>
      <c r="LD143" s="32"/>
      <c r="LE143" s="32"/>
      <c r="LF143" s="32"/>
      <c r="LG143" s="32"/>
      <c r="LH143" s="32"/>
      <c r="LI143" s="32"/>
      <c r="LJ143" s="32"/>
      <c r="LK143" s="32"/>
      <c r="LL143" s="32"/>
      <c r="LM143" s="32"/>
      <c r="LN143" s="32"/>
      <c r="LO143" s="32"/>
      <c r="LP143" s="32"/>
      <c r="LQ143" s="32"/>
      <c r="LR143" s="32"/>
      <c r="LS143" s="32"/>
      <c r="LT143" s="32"/>
      <c r="LU143" s="32"/>
      <c r="LV143" s="32"/>
      <c r="LW143" s="32"/>
      <c r="LX143" s="32"/>
      <c r="LY143" s="32"/>
      <c r="LZ143" s="32"/>
      <c r="MA143" s="32"/>
      <c r="MB143" s="32"/>
      <c r="MC143" s="32"/>
      <c r="MD143" s="32"/>
      <c r="ME143" s="32"/>
      <c r="MF143" s="32"/>
      <c r="MG143" s="32"/>
      <c r="MH143" s="32"/>
      <c r="MI143" s="32"/>
      <c r="MJ143" s="32"/>
      <c r="MK143" s="32"/>
      <c r="ML143" s="32"/>
      <c r="MM143" s="32"/>
      <c r="MN143" s="32"/>
      <c r="MO143" s="32"/>
      <c r="MP143" s="32"/>
      <c r="MQ143" s="32"/>
      <c r="MR143" s="32"/>
      <c r="MS143" s="32"/>
      <c r="MT143" s="32"/>
      <c r="MU143" s="32"/>
      <c r="MV143" s="32"/>
      <c r="MW143" s="32"/>
      <c r="MX143" s="32"/>
      <c r="MY143" s="32"/>
      <c r="MZ143" s="32"/>
      <c r="NA143" s="32"/>
      <c r="NB143" s="32"/>
      <c r="NC143" s="32"/>
      <c r="ND143" s="32"/>
      <c r="NE143" s="32"/>
      <c r="NF143" s="32"/>
      <c r="NG143" s="32"/>
      <c r="NH143" s="32"/>
      <c r="NI143" s="32"/>
      <c r="NJ143" s="32"/>
      <c r="NK143" s="32"/>
      <c r="NL143" s="32"/>
      <c r="NM143" s="32"/>
      <c r="NN143" s="32"/>
      <c r="NO143" s="32"/>
      <c r="NP143" s="32"/>
      <c r="NQ143" s="32"/>
      <c r="NR143" s="32"/>
      <c r="NS143" s="32"/>
      <c r="NT143" s="32"/>
      <c r="NU143" s="32"/>
      <c r="NV143" s="32"/>
      <c r="NW143" s="32"/>
      <c r="NX143" s="32"/>
      <c r="NY143" s="32"/>
      <c r="NZ143" s="32"/>
      <c r="OA143" s="32"/>
      <c r="OB143" s="32"/>
      <c r="OC143" s="32"/>
      <c r="OD143" s="32"/>
      <c r="OE143" s="32"/>
      <c r="OF143" s="32"/>
      <c r="OG143" s="32"/>
      <c r="OH143" s="32"/>
      <c r="OI143" s="32"/>
      <c r="OJ143" s="32"/>
      <c r="OK143" s="32"/>
      <c r="OL143" s="32"/>
      <c r="OM143" s="32"/>
      <c r="ON143" s="32"/>
      <c r="OO143" s="32"/>
      <c r="OP143" s="32"/>
      <c r="OQ143" s="32"/>
      <c r="OR143" s="32"/>
      <c r="OS143" s="32"/>
      <c r="OT143" s="32"/>
      <c r="OU143" s="32"/>
      <c r="OV143" s="32"/>
      <c r="OW143" s="32"/>
      <c r="OX143" s="32"/>
      <c r="OY143" s="32"/>
      <c r="OZ143" s="32"/>
      <c r="PA143" s="32"/>
      <c r="PB143" s="32"/>
      <c r="PC143" s="32"/>
      <c r="PD143" s="32"/>
      <c r="PE143" s="32"/>
      <c r="PF143" s="32"/>
      <c r="PG143" s="32"/>
      <c r="PH143" s="32"/>
      <c r="PI143" s="32"/>
      <c r="PJ143" s="32"/>
      <c r="PK143" s="32"/>
      <c r="PL143" s="32"/>
      <c r="PM143" s="32"/>
      <c r="PN143" s="32"/>
      <c r="PO143" s="32"/>
      <c r="PP143" s="32"/>
      <c r="PQ143" s="32"/>
      <c r="PR143" s="32"/>
      <c r="PS143" s="32"/>
      <c r="PT143" s="32"/>
      <c r="PU143" s="32"/>
      <c r="PV143" s="32"/>
      <c r="PW143" s="32"/>
      <c r="PX143" s="32"/>
      <c r="PY143" s="32"/>
      <c r="PZ143" s="32"/>
      <c r="QA143" s="32"/>
      <c r="QB143" s="32"/>
      <c r="QC143" s="32"/>
      <c r="QD143" s="32"/>
      <c r="QE143" s="32"/>
      <c r="QF143" s="32"/>
      <c r="QG143" s="32"/>
      <c r="QH143" s="32"/>
      <c r="QI143" s="32"/>
      <c r="QJ143" s="32"/>
      <c r="QK143" s="32"/>
      <c r="QL143" s="32"/>
      <c r="QM143" s="32"/>
      <c r="QN143" s="32"/>
      <c r="QO143" s="32"/>
      <c r="QP143" s="32"/>
      <c r="QQ143" s="32"/>
      <c r="QR143" s="32"/>
      <c r="QS143" s="32"/>
      <c r="QT143" s="32"/>
      <c r="QU143" s="32"/>
      <c r="QV143" s="32"/>
      <c r="QW143" s="32"/>
      <c r="QX143" s="32"/>
      <c r="QY143" s="32"/>
      <c r="QZ143" s="32"/>
      <c r="RA143" s="32"/>
      <c r="RB143" s="32"/>
      <c r="RC143" s="32"/>
      <c r="RD143" s="32"/>
      <c r="RE143" s="32"/>
      <c r="RF143" s="32"/>
      <c r="RG143" s="32"/>
      <c r="RH143" s="32"/>
      <c r="RI143" s="32"/>
      <c r="RJ143" s="32"/>
      <c r="RK143" s="32"/>
      <c r="RL143" s="32"/>
      <c r="RM143" s="32"/>
      <c r="RN143" s="32"/>
      <c r="RO143" s="32"/>
      <c r="RP143" s="32"/>
      <c r="RQ143" s="32"/>
      <c r="RR143" s="32"/>
      <c r="RS143" s="32"/>
      <c r="RT143" s="32"/>
      <c r="RU143" s="32"/>
      <c r="RV143" s="32"/>
      <c r="RW143" s="32"/>
      <c r="RX143" s="32"/>
      <c r="RY143" s="32"/>
      <c r="RZ143" s="32"/>
      <c r="SA143" s="32"/>
      <c r="SB143" s="32"/>
      <c r="SC143" s="32"/>
      <c r="SD143" s="32"/>
      <c r="SE143" s="32"/>
      <c r="SF143" s="32"/>
      <c r="SG143" s="32"/>
      <c r="SH143" s="32"/>
      <c r="SI143" s="32"/>
      <c r="SJ143" s="32"/>
      <c r="SK143" s="32"/>
      <c r="SL143" s="32"/>
      <c r="SM143" s="32"/>
      <c r="SN143" s="32"/>
      <c r="SO143" s="32"/>
      <c r="SP143" s="32"/>
      <c r="SQ143" s="32"/>
      <c r="SR143" s="32"/>
      <c r="SS143" s="32"/>
      <c r="ST143" s="32"/>
      <c r="SU143" s="32"/>
      <c r="SV143" s="32"/>
      <c r="SW143" s="32"/>
      <c r="SX143" s="32"/>
      <c r="SY143" s="32"/>
      <c r="SZ143" s="32"/>
      <c r="TA143" s="32"/>
      <c r="TB143" s="32"/>
      <c r="TC143" s="32"/>
      <c r="TD143" s="32"/>
      <c r="TE143" s="32"/>
      <c r="TF143" s="32"/>
      <c r="TG143" s="32"/>
      <c r="TH143" s="32"/>
      <c r="TI143" s="32"/>
      <c r="TJ143" s="32"/>
      <c r="TK143" s="32"/>
      <c r="TL143" s="32"/>
      <c r="TM143" s="32"/>
      <c r="TN143" s="32"/>
      <c r="TO143" s="32"/>
      <c r="TP143" s="32"/>
      <c r="TQ143" s="32"/>
      <c r="TR143" s="32"/>
      <c r="TS143" s="32"/>
      <c r="TT143" s="32"/>
      <c r="TU143" s="32"/>
      <c r="TV143" s="32"/>
      <c r="TW143" s="32"/>
      <c r="TX143" s="32"/>
      <c r="TY143" s="32"/>
      <c r="TZ143" s="32"/>
      <c r="UA143" s="32"/>
      <c r="UB143" s="32"/>
      <c r="UC143" s="32"/>
      <c r="UD143" s="32"/>
      <c r="UE143" s="32"/>
      <c r="UF143" s="32"/>
      <c r="UG143" s="32"/>
      <c r="UH143" s="32"/>
      <c r="UI143" s="32"/>
      <c r="UJ143" s="32"/>
      <c r="UK143" s="32"/>
      <c r="UL143" s="32"/>
      <c r="UM143" s="32"/>
      <c r="UN143" s="32"/>
      <c r="UO143" s="32"/>
      <c r="UP143" s="32"/>
      <c r="UQ143" s="32"/>
      <c r="UR143" s="32"/>
      <c r="US143" s="32"/>
      <c r="UT143" s="32"/>
      <c r="UU143" s="32"/>
      <c r="UV143" s="32"/>
      <c r="UW143" s="32"/>
      <c r="UX143" s="32"/>
      <c r="UY143" s="32"/>
      <c r="UZ143" s="32"/>
      <c r="VA143" s="32"/>
      <c r="VB143" s="32"/>
      <c r="VC143" s="32"/>
      <c r="VD143" s="32"/>
      <c r="VE143" s="32"/>
      <c r="VF143" s="32"/>
      <c r="VG143" s="32"/>
      <c r="VH143" s="32"/>
      <c r="VI143" s="32"/>
      <c r="VJ143" s="32"/>
      <c r="VK143" s="32"/>
      <c r="VL143" s="32"/>
      <c r="VM143" s="32"/>
      <c r="VN143" s="32"/>
      <c r="VO143" s="32"/>
      <c r="VP143" s="32"/>
      <c r="VQ143" s="32"/>
      <c r="VR143" s="32"/>
      <c r="VS143" s="32"/>
      <c r="VT143" s="32"/>
      <c r="VU143" s="32"/>
      <c r="VV143" s="32"/>
      <c r="VW143" s="32"/>
      <c r="VX143" s="32"/>
      <c r="VY143" s="32"/>
      <c r="VZ143" s="32"/>
      <c r="WA143" s="32"/>
      <c r="WB143" s="32"/>
      <c r="WC143" s="32"/>
      <c r="WD143" s="32"/>
      <c r="WE143" s="32"/>
      <c r="WF143" s="32"/>
      <c r="WG143" s="32"/>
      <c r="WH143" s="32"/>
      <c r="WI143" s="32"/>
      <c r="WJ143" s="32"/>
      <c r="WK143" s="32"/>
      <c r="WL143" s="32"/>
      <c r="WM143" s="32"/>
      <c r="WN143" s="32"/>
      <c r="WO143" s="32"/>
      <c r="WP143" s="32"/>
      <c r="WQ143" s="32"/>
      <c r="WR143" s="32"/>
      <c r="WS143" s="32"/>
      <c r="WT143" s="32"/>
      <c r="WU143" s="32"/>
      <c r="WV143" s="32"/>
      <c r="WW143" s="32"/>
      <c r="WX143" s="32"/>
      <c r="WY143" s="32"/>
      <c r="WZ143" s="32"/>
      <c r="XA143" s="32"/>
      <c r="XB143" s="32"/>
      <c r="XC143" s="32"/>
      <c r="XD143" s="32"/>
      <c r="XE143" s="32"/>
      <c r="XF143" s="32"/>
      <c r="XG143" s="32"/>
      <c r="XH143" s="32"/>
      <c r="XI143" s="32"/>
      <c r="XJ143" s="32"/>
      <c r="XK143" s="32"/>
      <c r="XL143" s="32"/>
      <c r="XM143" s="32"/>
      <c r="XN143" s="32"/>
      <c r="XO143" s="32"/>
      <c r="XP143" s="32"/>
      <c r="XQ143" s="32"/>
      <c r="XR143" s="32"/>
      <c r="XS143" s="32"/>
      <c r="XT143" s="32"/>
      <c r="XU143" s="32"/>
      <c r="XV143" s="32"/>
      <c r="XW143" s="32"/>
      <c r="XX143" s="32"/>
      <c r="XY143" s="32"/>
      <c r="XZ143" s="32"/>
      <c r="YA143" s="32"/>
      <c r="YB143" s="32"/>
      <c r="YC143" s="32"/>
      <c r="YD143" s="32"/>
      <c r="YE143" s="32"/>
      <c r="YF143" s="32"/>
      <c r="YG143" s="32"/>
      <c r="YH143" s="32"/>
      <c r="YI143" s="32"/>
      <c r="YJ143" s="32"/>
      <c r="YK143" s="32"/>
      <c r="YL143" s="32"/>
      <c r="YM143" s="32"/>
      <c r="YN143" s="32"/>
      <c r="YO143" s="32"/>
      <c r="YP143" s="32"/>
      <c r="YQ143" s="32"/>
      <c r="YR143" s="32"/>
      <c r="YS143" s="32"/>
      <c r="YT143" s="32"/>
      <c r="YU143" s="32"/>
      <c r="YV143" s="32"/>
      <c r="YW143" s="32"/>
      <c r="YX143" s="32"/>
      <c r="YY143" s="32"/>
      <c r="YZ143" s="32"/>
      <c r="ZA143" s="32"/>
      <c r="ZB143" s="32"/>
      <c r="ZC143" s="32"/>
      <c r="ZD143" s="32"/>
      <c r="ZE143" s="32"/>
      <c r="ZF143" s="32"/>
      <c r="ZG143" s="32"/>
      <c r="ZH143" s="32"/>
      <c r="ZI143" s="32"/>
      <c r="ZJ143" s="32"/>
      <c r="ZK143" s="32"/>
      <c r="ZL143" s="32"/>
      <c r="ZM143" s="32"/>
      <c r="ZN143" s="32"/>
      <c r="ZO143" s="32"/>
      <c r="ZP143" s="32"/>
      <c r="ZQ143" s="32"/>
      <c r="ZR143" s="32"/>
      <c r="ZS143" s="32"/>
      <c r="ZT143" s="32"/>
      <c r="ZU143" s="32"/>
      <c r="ZV143" s="32"/>
      <c r="ZW143" s="32"/>
      <c r="ZX143" s="32"/>
      <c r="ZY143" s="32"/>
      <c r="ZZ143" s="32"/>
      <c r="AAA143" s="32"/>
      <c r="AAB143" s="32"/>
      <c r="AAC143" s="32"/>
      <c r="AAD143" s="32"/>
      <c r="AAE143" s="32"/>
      <c r="AAF143" s="32"/>
      <c r="AAG143" s="32"/>
      <c r="AAH143" s="32"/>
      <c r="AAI143" s="32"/>
      <c r="AAJ143" s="32"/>
      <c r="AAK143" s="32"/>
      <c r="AAL143" s="32"/>
      <c r="AAM143" s="32"/>
      <c r="AAN143" s="32"/>
      <c r="AAO143" s="32"/>
      <c r="AAP143" s="32"/>
      <c r="AAQ143" s="32"/>
      <c r="AAR143" s="32"/>
      <c r="AAS143" s="32"/>
      <c r="AAT143" s="32"/>
      <c r="AAU143" s="32"/>
      <c r="AAV143" s="32"/>
      <c r="AAW143" s="32"/>
      <c r="AAX143" s="32"/>
      <c r="AAY143" s="32"/>
      <c r="AAZ143" s="32"/>
      <c r="ABA143" s="32"/>
      <c r="ABB143" s="32"/>
      <c r="ABC143" s="32"/>
      <c r="ABD143" s="32"/>
      <c r="ABE143" s="32"/>
      <c r="ABF143" s="32"/>
      <c r="ABG143" s="32"/>
      <c r="ABH143" s="32"/>
      <c r="ABI143" s="32"/>
      <c r="ABJ143" s="32"/>
      <c r="ABK143" s="32"/>
      <c r="ABL143" s="32"/>
      <c r="ABM143" s="32"/>
      <c r="ABN143" s="32"/>
      <c r="ABO143" s="32"/>
      <c r="ABP143" s="32"/>
      <c r="ABQ143" s="32"/>
      <c r="ABR143" s="32"/>
      <c r="ABS143" s="32"/>
      <c r="ABT143" s="32"/>
      <c r="ABU143" s="32"/>
      <c r="ABV143" s="32"/>
      <c r="ABW143" s="32"/>
      <c r="ABX143" s="32"/>
      <c r="ABY143" s="32"/>
      <c r="ABZ143" s="32"/>
      <c r="ACA143" s="32"/>
      <c r="ACB143" s="32"/>
      <c r="ACC143" s="32"/>
      <c r="ACD143" s="32"/>
      <c r="ACE143" s="32"/>
      <c r="ACF143" s="32"/>
      <c r="ACG143" s="32"/>
      <c r="ACH143" s="32"/>
      <c r="ACI143" s="32"/>
      <c r="ACJ143" s="32"/>
      <c r="ACK143" s="32"/>
      <c r="ACL143" s="32"/>
      <c r="ACM143" s="32"/>
      <c r="ACN143" s="32"/>
      <c r="ACO143" s="32"/>
      <c r="ACP143" s="32"/>
      <c r="ACQ143" s="32"/>
      <c r="ACR143" s="32"/>
      <c r="ACS143" s="32"/>
      <c r="ACT143" s="32"/>
      <c r="ACU143" s="32"/>
      <c r="ACV143" s="32"/>
      <c r="ACW143" s="32"/>
      <c r="ACX143" s="32"/>
      <c r="ACY143" s="32"/>
      <c r="ACZ143" s="32"/>
      <c r="ADA143" s="32"/>
      <c r="ADB143" s="32"/>
      <c r="ADC143" s="32"/>
      <c r="ADD143" s="32"/>
      <c r="ADE143" s="32"/>
      <c r="ADF143" s="32"/>
      <c r="ADG143" s="32"/>
      <c r="ADH143" s="32"/>
      <c r="ADI143" s="32"/>
      <c r="ADJ143" s="32"/>
      <c r="ADK143" s="32"/>
      <c r="ADL143" s="32"/>
      <c r="ADM143" s="32"/>
      <c r="ADN143" s="32"/>
      <c r="ADO143" s="32"/>
      <c r="ADP143" s="32"/>
      <c r="ADQ143" s="32"/>
      <c r="ADR143" s="32"/>
      <c r="ADS143" s="32"/>
      <c r="ADT143" s="32"/>
      <c r="ADU143" s="32"/>
      <c r="ADV143" s="32"/>
      <c r="ADW143" s="32"/>
      <c r="ADX143" s="32"/>
      <c r="ADY143" s="32"/>
      <c r="ADZ143" s="32"/>
      <c r="AEA143" s="32"/>
      <c r="AEB143" s="32"/>
      <c r="AEC143" s="32"/>
      <c r="AED143" s="32"/>
      <c r="AEE143" s="32"/>
      <c r="AEF143" s="32"/>
      <c r="AEG143" s="32"/>
      <c r="AEH143" s="32"/>
      <c r="AEI143" s="32"/>
      <c r="AEJ143" s="32"/>
      <c r="AEK143" s="32"/>
      <c r="AEL143" s="32"/>
      <c r="AEM143" s="32"/>
      <c r="AEN143" s="32"/>
      <c r="AEO143" s="32"/>
      <c r="AEP143" s="32"/>
      <c r="AEQ143" s="32"/>
      <c r="AER143" s="32"/>
      <c r="AES143" s="32"/>
      <c r="AET143" s="32"/>
      <c r="AEU143" s="32"/>
      <c r="AEV143" s="32"/>
      <c r="AEW143" s="32"/>
      <c r="AEX143" s="32"/>
      <c r="AEY143" s="32"/>
      <c r="AEZ143" s="32"/>
      <c r="AFA143" s="32"/>
      <c r="AFB143" s="32"/>
      <c r="AFC143" s="32"/>
      <c r="AFD143" s="32"/>
      <c r="AFE143" s="32"/>
      <c r="AFF143" s="32"/>
      <c r="AFG143" s="32"/>
      <c r="AFH143" s="32"/>
      <c r="AFI143" s="32"/>
      <c r="AFJ143" s="32"/>
      <c r="AFK143" s="32"/>
      <c r="AFL143" s="32"/>
      <c r="AFM143" s="32"/>
      <c r="AFN143" s="32"/>
      <c r="AFO143" s="32"/>
      <c r="AFP143" s="32"/>
      <c r="AFQ143" s="32"/>
      <c r="AFR143" s="32"/>
      <c r="AFS143" s="32"/>
      <c r="AFT143" s="32"/>
      <c r="AFU143" s="32"/>
      <c r="AFV143" s="32"/>
      <c r="AFW143" s="32"/>
      <c r="AFX143" s="32"/>
      <c r="AFY143" s="32"/>
      <c r="AFZ143" s="32"/>
      <c r="AGA143" s="32"/>
      <c r="AGB143" s="32"/>
      <c r="AGC143" s="32"/>
      <c r="AGD143" s="32"/>
      <c r="AGE143" s="32"/>
      <c r="AGF143" s="32"/>
      <c r="AGG143" s="32"/>
      <c r="AGH143" s="32"/>
      <c r="AGI143" s="32"/>
      <c r="AGJ143" s="32"/>
      <c r="AGK143" s="32"/>
      <c r="AGL143" s="32"/>
      <c r="AGM143" s="32"/>
      <c r="AGN143" s="32"/>
      <c r="AGO143" s="32"/>
      <c r="AGP143" s="32"/>
      <c r="AGQ143" s="32"/>
      <c r="AGR143" s="32"/>
      <c r="AGS143" s="32"/>
      <c r="AGT143" s="32"/>
      <c r="AGU143" s="32"/>
      <c r="AGV143" s="32"/>
      <c r="AGW143" s="32"/>
      <c r="AGX143" s="32"/>
      <c r="AGY143" s="32"/>
      <c r="AGZ143" s="32"/>
      <c r="AHA143" s="32"/>
      <c r="AHB143" s="32"/>
      <c r="AHC143" s="32"/>
      <c r="AHD143" s="32"/>
      <c r="AHE143" s="32"/>
      <c r="AHF143" s="32"/>
      <c r="AHG143" s="32"/>
      <c r="AHH143" s="32"/>
      <c r="AHI143" s="32"/>
      <c r="AHJ143" s="32"/>
      <c r="AHK143" s="32"/>
      <c r="AHL143" s="32"/>
      <c r="AHM143" s="32"/>
      <c r="AHN143" s="32"/>
      <c r="AHO143" s="32"/>
      <c r="AHP143" s="32"/>
      <c r="AHQ143" s="32"/>
      <c r="AHR143" s="32"/>
      <c r="AHS143" s="32"/>
      <c r="AHT143" s="32"/>
      <c r="AHU143" s="32"/>
      <c r="AHV143" s="32"/>
      <c r="AHW143" s="32"/>
      <c r="AHX143" s="32"/>
      <c r="AHY143" s="32"/>
      <c r="AHZ143" s="32"/>
      <c r="AIA143" s="32"/>
      <c r="AIB143" s="32"/>
      <c r="AIC143" s="32"/>
      <c r="AID143" s="32"/>
      <c r="AIE143" s="32"/>
      <c r="AIF143" s="32"/>
      <c r="AIG143" s="32"/>
      <c r="AIH143" s="32"/>
      <c r="AII143" s="32"/>
      <c r="AIJ143" s="32"/>
      <c r="AIK143" s="32"/>
      <c r="AIL143" s="32"/>
      <c r="AIM143" s="32"/>
      <c r="AIN143" s="32"/>
      <c r="AIO143" s="32"/>
      <c r="AIP143" s="32"/>
      <c r="AIQ143" s="32"/>
      <c r="AIR143" s="32"/>
      <c r="AIS143" s="32"/>
      <c r="AIT143" s="32"/>
      <c r="AIU143" s="32"/>
      <c r="AIV143" s="32"/>
      <c r="AIW143" s="32"/>
      <c r="AIX143" s="32"/>
      <c r="AIY143" s="32"/>
      <c r="AIZ143" s="32"/>
      <c r="AJA143" s="32"/>
      <c r="AJB143" s="32"/>
      <c r="AJC143" s="32"/>
      <c r="AJD143" s="32"/>
      <c r="AJE143" s="32"/>
      <c r="AJF143" s="32"/>
      <c r="AJG143" s="32"/>
      <c r="AJH143" s="32"/>
      <c r="AJI143" s="32"/>
      <c r="AJJ143" s="32"/>
      <c r="AJK143" s="32"/>
      <c r="AJL143" s="32"/>
      <c r="AJM143" s="32"/>
      <c r="AJN143" s="32"/>
      <c r="AJO143" s="32"/>
      <c r="AJP143" s="32"/>
      <c r="AJQ143" s="32"/>
      <c r="AJR143" s="32"/>
      <c r="AJS143" s="32"/>
      <c r="AJT143" s="32"/>
      <c r="AJU143" s="32"/>
      <c r="AJV143" s="32"/>
      <c r="AJW143" s="32"/>
      <c r="AJX143" s="32"/>
      <c r="AJY143" s="32"/>
      <c r="AJZ143" s="32"/>
      <c r="AKA143" s="32"/>
      <c r="AKB143" s="32"/>
      <c r="AKC143" s="32"/>
      <c r="AKD143" s="32"/>
      <c r="AKE143" s="32"/>
      <c r="AKF143" s="32"/>
      <c r="AKG143" s="32"/>
      <c r="AKH143" s="32"/>
      <c r="AKI143" s="32"/>
      <c r="AKJ143" s="32"/>
      <c r="AKK143" s="32"/>
      <c r="AKL143" s="32"/>
      <c r="AKM143" s="32"/>
      <c r="AKN143" s="32"/>
      <c r="AKO143" s="32"/>
      <c r="AKP143" s="32"/>
      <c r="AKQ143" s="32"/>
      <c r="AKR143" s="32"/>
      <c r="AKS143" s="32"/>
      <c r="AKT143" s="32"/>
      <c r="AKU143" s="32"/>
      <c r="AKV143" s="32"/>
      <c r="AKW143" s="32"/>
      <c r="AKX143" s="32"/>
      <c r="AKY143" s="32"/>
      <c r="AKZ143" s="32"/>
      <c r="ALA143" s="32"/>
      <c r="ALB143" s="32"/>
      <c r="ALC143" s="32"/>
      <c r="ALD143" s="32"/>
      <c r="ALE143" s="32"/>
      <c r="ALF143" s="32"/>
      <c r="ALG143" s="32"/>
      <c r="ALH143" s="32"/>
      <c r="ALI143" s="32"/>
      <c r="ALJ143" s="32"/>
      <c r="ALK143" s="32"/>
      <c r="ALL143" s="32"/>
      <c r="ALM143" s="32"/>
      <c r="ALN143" s="32"/>
    </row>
    <row r="144" spans="1:1002" s="12" customFormat="1" ht="14.5" x14ac:dyDescent="0.35">
      <c r="A144" s="193"/>
      <c r="B144" s="194"/>
      <c r="C144" s="194"/>
      <c r="D144" s="194"/>
      <c r="E144" s="195"/>
      <c r="F144" s="110"/>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c r="IE144" s="32"/>
      <c r="IF144" s="32"/>
      <c r="IG144" s="32"/>
      <c r="IH144" s="32"/>
      <c r="II144" s="32"/>
      <c r="IJ144" s="32"/>
      <c r="IK144" s="32"/>
      <c r="IL144" s="32"/>
      <c r="IM144" s="32"/>
      <c r="IN144" s="32"/>
      <c r="IO144" s="32"/>
      <c r="IP144" s="32"/>
      <c r="IQ144" s="32"/>
      <c r="IR144" s="32"/>
      <c r="IS144" s="32"/>
      <c r="IT144" s="32"/>
      <c r="IU144" s="32"/>
      <c r="IV144" s="32"/>
      <c r="IW144" s="32"/>
      <c r="IX144" s="32"/>
      <c r="IY144" s="32"/>
      <c r="IZ144" s="32"/>
      <c r="JA144" s="32"/>
      <c r="JB144" s="32"/>
      <c r="JC144" s="32"/>
      <c r="JD144" s="32"/>
      <c r="JE144" s="32"/>
      <c r="JF144" s="32"/>
      <c r="JG144" s="32"/>
      <c r="JH144" s="32"/>
      <c r="JI144" s="32"/>
      <c r="JJ144" s="32"/>
      <c r="JK144" s="32"/>
      <c r="JL144" s="32"/>
      <c r="JM144" s="32"/>
      <c r="JN144" s="32"/>
      <c r="JO144" s="32"/>
      <c r="JP144" s="32"/>
      <c r="JQ144" s="32"/>
      <c r="JR144" s="32"/>
      <c r="JS144" s="32"/>
      <c r="JT144" s="32"/>
      <c r="JU144" s="32"/>
      <c r="JV144" s="32"/>
      <c r="JW144" s="32"/>
      <c r="JX144" s="32"/>
      <c r="JY144" s="32"/>
      <c r="JZ144" s="32"/>
      <c r="KA144" s="32"/>
      <c r="KB144" s="32"/>
      <c r="KC144" s="32"/>
      <c r="KD144" s="32"/>
      <c r="KE144" s="32"/>
      <c r="KF144" s="32"/>
      <c r="KG144" s="32"/>
      <c r="KH144" s="32"/>
      <c r="KI144" s="32"/>
      <c r="KJ144" s="32"/>
      <c r="KK144" s="32"/>
      <c r="KL144" s="32"/>
      <c r="KM144" s="32"/>
      <c r="KN144" s="32"/>
      <c r="KO144" s="32"/>
      <c r="KP144" s="32"/>
      <c r="KQ144" s="32"/>
      <c r="KR144" s="32"/>
      <c r="KS144" s="32"/>
      <c r="KT144" s="32"/>
      <c r="KU144" s="32"/>
      <c r="KV144" s="32"/>
      <c r="KW144" s="32"/>
      <c r="KX144" s="32"/>
      <c r="KY144" s="32"/>
      <c r="KZ144" s="32"/>
      <c r="LA144" s="32"/>
      <c r="LB144" s="32"/>
      <c r="LC144" s="32"/>
      <c r="LD144" s="32"/>
      <c r="LE144" s="32"/>
      <c r="LF144" s="32"/>
      <c r="LG144" s="32"/>
      <c r="LH144" s="32"/>
      <c r="LI144" s="32"/>
      <c r="LJ144" s="32"/>
      <c r="LK144" s="32"/>
      <c r="LL144" s="32"/>
      <c r="LM144" s="32"/>
      <c r="LN144" s="32"/>
      <c r="LO144" s="32"/>
      <c r="LP144" s="32"/>
      <c r="LQ144" s="32"/>
      <c r="LR144" s="32"/>
      <c r="LS144" s="32"/>
      <c r="LT144" s="32"/>
      <c r="LU144" s="32"/>
      <c r="LV144" s="32"/>
      <c r="LW144" s="32"/>
      <c r="LX144" s="32"/>
      <c r="LY144" s="32"/>
      <c r="LZ144" s="32"/>
      <c r="MA144" s="32"/>
      <c r="MB144" s="32"/>
      <c r="MC144" s="32"/>
      <c r="MD144" s="32"/>
      <c r="ME144" s="32"/>
      <c r="MF144" s="32"/>
      <c r="MG144" s="32"/>
      <c r="MH144" s="32"/>
      <c r="MI144" s="32"/>
      <c r="MJ144" s="32"/>
      <c r="MK144" s="32"/>
      <c r="ML144" s="32"/>
      <c r="MM144" s="32"/>
      <c r="MN144" s="32"/>
      <c r="MO144" s="32"/>
      <c r="MP144" s="32"/>
      <c r="MQ144" s="32"/>
      <c r="MR144" s="32"/>
      <c r="MS144" s="32"/>
      <c r="MT144" s="32"/>
      <c r="MU144" s="32"/>
      <c r="MV144" s="32"/>
      <c r="MW144" s="32"/>
      <c r="MX144" s="32"/>
      <c r="MY144" s="32"/>
      <c r="MZ144" s="32"/>
      <c r="NA144" s="32"/>
      <c r="NB144" s="32"/>
      <c r="NC144" s="32"/>
      <c r="ND144" s="32"/>
      <c r="NE144" s="32"/>
      <c r="NF144" s="32"/>
      <c r="NG144" s="32"/>
      <c r="NH144" s="32"/>
      <c r="NI144" s="32"/>
      <c r="NJ144" s="32"/>
      <c r="NK144" s="32"/>
      <c r="NL144" s="32"/>
      <c r="NM144" s="32"/>
      <c r="NN144" s="32"/>
      <c r="NO144" s="32"/>
      <c r="NP144" s="32"/>
      <c r="NQ144" s="32"/>
      <c r="NR144" s="32"/>
      <c r="NS144" s="32"/>
      <c r="NT144" s="32"/>
      <c r="NU144" s="32"/>
      <c r="NV144" s="32"/>
      <c r="NW144" s="32"/>
      <c r="NX144" s="32"/>
      <c r="NY144" s="32"/>
      <c r="NZ144" s="32"/>
      <c r="OA144" s="32"/>
      <c r="OB144" s="32"/>
      <c r="OC144" s="32"/>
      <c r="OD144" s="32"/>
      <c r="OE144" s="32"/>
      <c r="OF144" s="32"/>
      <c r="OG144" s="32"/>
      <c r="OH144" s="32"/>
      <c r="OI144" s="32"/>
      <c r="OJ144" s="32"/>
      <c r="OK144" s="32"/>
      <c r="OL144" s="32"/>
      <c r="OM144" s="32"/>
      <c r="ON144" s="32"/>
      <c r="OO144" s="32"/>
      <c r="OP144" s="32"/>
      <c r="OQ144" s="32"/>
      <c r="OR144" s="32"/>
      <c r="OS144" s="32"/>
      <c r="OT144" s="32"/>
      <c r="OU144" s="32"/>
      <c r="OV144" s="32"/>
      <c r="OW144" s="32"/>
      <c r="OX144" s="32"/>
      <c r="OY144" s="32"/>
      <c r="OZ144" s="32"/>
      <c r="PA144" s="32"/>
      <c r="PB144" s="32"/>
      <c r="PC144" s="32"/>
      <c r="PD144" s="32"/>
      <c r="PE144" s="32"/>
      <c r="PF144" s="32"/>
      <c r="PG144" s="32"/>
      <c r="PH144" s="32"/>
      <c r="PI144" s="32"/>
      <c r="PJ144" s="32"/>
      <c r="PK144" s="32"/>
      <c r="PL144" s="32"/>
      <c r="PM144" s="32"/>
      <c r="PN144" s="32"/>
      <c r="PO144" s="32"/>
      <c r="PP144" s="32"/>
      <c r="PQ144" s="32"/>
      <c r="PR144" s="32"/>
      <c r="PS144" s="32"/>
      <c r="PT144" s="32"/>
      <c r="PU144" s="32"/>
      <c r="PV144" s="32"/>
      <c r="PW144" s="32"/>
      <c r="PX144" s="32"/>
      <c r="PY144" s="32"/>
      <c r="PZ144" s="32"/>
      <c r="QA144" s="32"/>
      <c r="QB144" s="32"/>
      <c r="QC144" s="32"/>
      <c r="QD144" s="32"/>
      <c r="QE144" s="32"/>
      <c r="QF144" s="32"/>
      <c r="QG144" s="32"/>
      <c r="QH144" s="32"/>
      <c r="QI144" s="32"/>
      <c r="QJ144" s="32"/>
      <c r="QK144" s="32"/>
      <c r="QL144" s="32"/>
      <c r="QM144" s="32"/>
      <c r="QN144" s="32"/>
      <c r="QO144" s="32"/>
      <c r="QP144" s="32"/>
      <c r="QQ144" s="32"/>
      <c r="QR144" s="32"/>
      <c r="QS144" s="32"/>
      <c r="QT144" s="32"/>
      <c r="QU144" s="32"/>
      <c r="QV144" s="32"/>
      <c r="QW144" s="32"/>
      <c r="QX144" s="32"/>
      <c r="QY144" s="32"/>
      <c r="QZ144" s="32"/>
      <c r="RA144" s="32"/>
      <c r="RB144" s="32"/>
      <c r="RC144" s="32"/>
      <c r="RD144" s="32"/>
      <c r="RE144" s="32"/>
      <c r="RF144" s="32"/>
      <c r="RG144" s="32"/>
      <c r="RH144" s="32"/>
      <c r="RI144" s="32"/>
      <c r="RJ144" s="32"/>
      <c r="RK144" s="32"/>
      <c r="RL144" s="32"/>
      <c r="RM144" s="32"/>
      <c r="RN144" s="32"/>
      <c r="RO144" s="32"/>
      <c r="RP144" s="32"/>
      <c r="RQ144" s="32"/>
      <c r="RR144" s="32"/>
      <c r="RS144" s="32"/>
      <c r="RT144" s="32"/>
      <c r="RU144" s="32"/>
      <c r="RV144" s="32"/>
      <c r="RW144" s="32"/>
      <c r="RX144" s="32"/>
      <c r="RY144" s="32"/>
      <c r="RZ144" s="32"/>
      <c r="SA144" s="32"/>
      <c r="SB144" s="32"/>
      <c r="SC144" s="32"/>
      <c r="SD144" s="32"/>
      <c r="SE144" s="32"/>
      <c r="SF144" s="32"/>
      <c r="SG144" s="32"/>
      <c r="SH144" s="32"/>
      <c r="SI144" s="32"/>
      <c r="SJ144" s="32"/>
      <c r="SK144" s="32"/>
      <c r="SL144" s="32"/>
      <c r="SM144" s="32"/>
      <c r="SN144" s="32"/>
      <c r="SO144" s="32"/>
      <c r="SP144" s="32"/>
      <c r="SQ144" s="32"/>
      <c r="SR144" s="32"/>
      <c r="SS144" s="32"/>
      <c r="ST144" s="32"/>
      <c r="SU144" s="32"/>
      <c r="SV144" s="32"/>
      <c r="SW144" s="32"/>
      <c r="SX144" s="32"/>
      <c r="SY144" s="32"/>
      <c r="SZ144" s="32"/>
      <c r="TA144" s="32"/>
      <c r="TB144" s="32"/>
      <c r="TC144" s="32"/>
      <c r="TD144" s="32"/>
      <c r="TE144" s="32"/>
      <c r="TF144" s="32"/>
      <c r="TG144" s="32"/>
      <c r="TH144" s="32"/>
      <c r="TI144" s="32"/>
      <c r="TJ144" s="32"/>
      <c r="TK144" s="32"/>
      <c r="TL144" s="32"/>
      <c r="TM144" s="32"/>
      <c r="TN144" s="32"/>
      <c r="TO144" s="32"/>
      <c r="TP144" s="32"/>
      <c r="TQ144" s="32"/>
      <c r="TR144" s="32"/>
      <c r="TS144" s="32"/>
      <c r="TT144" s="32"/>
      <c r="TU144" s="32"/>
      <c r="TV144" s="32"/>
      <c r="TW144" s="32"/>
      <c r="TX144" s="32"/>
      <c r="TY144" s="32"/>
      <c r="TZ144" s="32"/>
      <c r="UA144" s="32"/>
      <c r="UB144" s="32"/>
      <c r="UC144" s="32"/>
      <c r="UD144" s="32"/>
      <c r="UE144" s="32"/>
      <c r="UF144" s="32"/>
      <c r="UG144" s="32"/>
      <c r="UH144" s="32"/>
      <c r="UI144" s="32"/>
      <c r="UJ144" s="32"/>
      <c r="UK144" s="32"/>
      <c r="UL144" s="32"/>
      <c r="UM144" s="32"/>
      <c r="UN144" s="32"/>
      <c r="UO144" s="32"/>
      <c r="UP144" s="32"/>
      <c r="UQ144" s="32"/>
      <c r="UR144" s="32"/>
      <c r="US144" s="32"/>
      <c r="UT144" s="32"/>
      <c r="UU144" s="32"/>
      <c r="UV144" s="32"/>
      <c r="UW144" s="32"/>
      <c r="UX144" s="32"/>
      <c r="UY144" s="32"/>
      <c r="UZ144" s="32"/>
      <c r="VA144" s="32"/>
      <c r="VB144" s="32"/>
      <c r="VC144" s="32"/>
      <c r="VD144" s="32"/>
      <c r="VE144" s="32"/>
      <c r="VF144" s="32"/>
      <c r="VG144" s="32"/>
      <c r="VH144" s="32"/>
      <c r="VI144" s="32"/>
      <c r="VJ144" s="32"/>
      <c r="VK144" s="32"/>
      <c r="VL144" s="32"/>
      <c r="VM144" s="32"/>
      <c r="VN144" s="32"/>
      <c r="VO144" s="32"/>
      <c r="VP144" s="32"/>
      <c r="VQ144" s="32"/>
      <c r="VR144" s="32"/>
      <c r="VS144" s="32"/>
      <c r="VT144" s="32"/>
      <c r="VU144" s="32"/>
      <c r="VV144" s="32"/>
      <c r="VW144" s="32"/>
      <c r="VX144" s="32"/>
      <c r="VY144" s="32"/>
      <c r="VZ144" s="32"/>
      <c r="WA144" s="32"/>
      <c r="WB144" s="32"/>
      <c r="WC144" s="32"/>
      <c r="WD144" s="32"/>
      <c r="WE144" s="32"/>
      <c r="WF144" s="32"/>
      <c r="WG144" s="32"/>
      <c r="WH144" s="32"/>
      <c r="WI144" s="32"/>
      <c r="WJ144" s="32"/>
      <c r="WK144" s="32"/>
      <c r="WL144" s="32"/>
      <c r="WM144" s="32"/>
      <c r="WN144" s="32"/>
      <c r="WO144" s="32"/>
      <c r="WP144" s="32"/>
      <c r="WQ144" s="32"/>
      <c r="WR144" s="32"/>
      <c r="WS144" s="32"/>
      <c r="WT144" s="32"/>
      <c r="WU144" s="32"/>
      <c r="WV144" s="32"/>
      <c r="WW144" s="32"/>
      <c r="WX144" s="32"/>
      <c r="WY144" s="32"/>
      <c r="WZ144" s="32"/>
      <c r="XA144" s="32"/>
      <c r="XB144" s="32"/>
      <c r="XC144" s="32"/>
      <c r="XD144" s="32"/>
      <c r="XE144" s="32"/>
      <c r="XF144" s="32"/>
      <c r="XG144" s="32"/>
      <c r="XH144" s="32"/>
      <c r="XI144" s="32"/>
      <c r="XJ144" s="32"/>
      <c r="XK144" s="32"/>
      <c r="XL144" s="32"/>
      <c r="XM144" s="32"/>
      <c r="XN144" s="32"/>
      <c r="XO144" s="32"/>
      <c r="XP144" s="32"/>
      <c r="XQ144" s="32"/>
      <c r="XR144" s="32"/>
      <c r="XS144" s="32"/>
      <c r="XT144" s="32"/>
      <c r="XU144" s="32"/>
      <c r="XV144" s="32"/>
      <c r="XW144" s="32"/>
      <c r="XX144" s="32"/>
      <c r="XY144" s="32"/>
      <c r="XZ144" s="32"/>
      <c r="YA144" s="32"/>
      <c r="YB144" s="32"/>
      <c r="YC144" s="32"/>
      <c r="YD144" s="32"/>
      <c r="YE144" s="32"/>
      <c r="YF144" s="32"/>
      <c r="YG144" s="32"/>
      <c r="YH144" s="32"/>
      <c r="YI144" s="32"/>
      <c r="YJ144" s="32"/>
      <c r="YK144" s="32"/>
      <c r="YL144" s="32"/>
      <c r="YM144" s="32"/>
      <c r="YN144" s="32"/>
      <c r="YO144" s="32"/>
      <c r="YP144" s="32"/>
      <c r="YQ144" s="32"/>
      <c r="YR144" s="32"/>
      <c r="YS144" s="32"/>
      <c r="YT144" s="32"/>
      <c r="YU144" s="32"/>
      <c r="YV144" s="32"/>
      <c r="YW144" s="32"/>
      <c r="YX144" s="32"/>
      <c r="YY144" s="32"/>
      <c r="YZ144" s="32"/>
      <c r="ZA144" s="32"/>
      <c r="ZB144" s="32"/>
      <c r="ZC144" s="32"/>
      <c r="ZD144" s="32"/>
      <c r="ZE144" s="32"/>
      <c r="ZF144" s="32"/>
      <c r="ZG144" s="32"/>
      <c r="ZH144" s="32"/>
      <c r="ZI144" s="32"/>
      <c r="ZJ144" s="32"/>
      <c r="ZK144" s="32"/>
      <c r="ZL144" s="32"/>
      <c r="ZM144" s="32"/>
      <c r="ZN144" s="32"/>
      <c r="ZO144" s="32"/>
      <c r="ZP144" s="32"/>
      <c r="ZQ144" s="32"/>
      <c r="ZR144" s="32"/>
      <c r="ZS144" s="32"/>
      <c r="ZT144" s="32"/>
      <c r="ZU144" s="32"/>
      <c r="ZV144" s="32"/>
      <c r="ZW144" s="32"/>
      <c r="ZX144" s="32"/>
      <c r="ZY144" s="32"/>
      <c r="ZZ144" s="32"/>
      <c r="AAA144" s="32"/>
      <c r="AAB144" s="32"/>
      <c r="AAC144" s="32"/>
      <c r="AAD144" s="32"/>
      <c r="AAE144" s="32"/>
      <c r="AAF144" s="32"/>
      <c r="AAG144" s="32"/>
      <c r="AAH144" s="32"/>
      <c r="AAI144" s="32"/>
      <c r="AAJ144" s="32"/>
      <c r="AAK144" s="32"/>
      <c r="AAL144" s="32"/>
      <c r="AAM144" s="32"/>
      <c r="AAN144" s="32"/>
      <c r="AAO144" s="32"/>
      <c r="AAP144" s="32"/>
      <c r="AAQ144" s="32"/>
      <c r="AAR144" s="32"/>
      <c r="AAS144" s="32"/>
      <c r="AAT144" s="32"/>
      <c r="AAU144" s="32"/>
      <c r="AAV144" s="32"/>
      <c r="AAW144" s="32"/>
      <c r="AAX144" s="32"/>
      <c r="AAY144" s="32"/>
      <c r="AAZ144" s="32"/>
      <c r="ABA144" s="32"/>
      <c r="ABB144" s="32"/>
      <c r="ABC144" s="32"/>
      <c r="ABD144" s="32"/>
      <c r="ABE144" s="32"/>
      <c r="ABF144" s="32"/>
      <c r="ABG144" s="32"/>
      <c r="ABH144" s="32"/>
      <c r="ABI144" s="32"/>
      <c r="ABJ144" s="32"/>
      <c r="ABK144" s="32"/>
      <c r="ABL144" s="32"/>
      <c r="ABM144" s="32"/>
      <c r="ABN144" s="32"/>
      <c r="ABO144" s="32"/>
      <c r="ABP144" s="32"/>
      <c r="ABQ144" s="32"/>
      <c r="ABR144" s="32"/>
      <c r="ABS144" s="32"/>
      <c r="ABT144" s="32"/>
      <c r="ABU144" s="32"/>
      <c r="ABV144" s="32"/>
      <c r="ABW144" s="32"/>
      <c r="ABX144" s="32"/>
      <c r="ABY144" s="32"/>
      <c r="ABZ144" s="32"/>
      <c r="ACA144" s="32"/>
      <c r="ACB144" s="32"/>
      <c r="ACC144" s="32"/>
      <c r="ACD144" s="32"/>
      <c r="ACE144" s="32"/>
      <c r="ACF144" s="32"/>
      <c r="ACG144" s="32"/>
      <c r="ACH144" s="32"/>
      <c r="ACI144" s="32"/>
      <c r="ACJ144" s="32"/>
      <c r="ACK144" s="32"/>
      <c r="ACL144" s="32"/>
      <c r="ACM144" s="32"/>
      <c r="ACN144" s="32"/>
      <c r="ACO144" s="32"/>
      <c r="ACP144" s="32"/>
      <c r="ACQ144" s="32"/>
      <c r="ACR144" s="32"/>
      <c r="ACS144" s="32"/>
      <c r="ACT144" s="32"/>
      <c r="ACU144" s="32"/>
      <c r="ACV144" s="32"/>
      <c r="ACW144" s="32"/>
      <c r="ACX144" s="32"/>
      <c r="ACY144" s="32"/>
      <c r="ACZ144" s="32"/>
      <c r="ADA144" s="32"/>
      <c r="ADB144" s="32"/>
      <c r="ADC144" s="32"/>
      <c r="ADD144" s="32"/>
      <c r="ADE144" s="32"/>
      <c r="ADF144" s="32"/>
      <c r="ADG144" s="32"/>
      <c r="ADH144" s="32"/>
      <c r="ADI144" s="32"/>
      <c r="ADJ144" s="32"/>
      <c r="ADK144" s="32"/>
      <c r="ADL144" s="32"/>
      <c r="ADM144" s="32"/>
      <c r="ADN144" s="32"/>
      <c r="ADO144" s="32"/>
      <c r="ADP144" s="32"/>
      <c r="ADQ144" s="32"/>
      <c r="ADR144" s="32"/>
      <c r="ADS144" s="32"/>
      <c r="ADT144" s="32"/>
      <c r="ADU144" s="32"/>
      <c r="ADV144" s="32"/>
      <c r="ADW144" s="32"/>
      <c r="ADX144" s="32"/>
      <c r="ADY144" s="32"/>
      <c r="ADZ144" s="32"/>
      <c r="AEA144" s="32"/>
      <c r="AEB144" s="32"/>
      <c r="AEC144" s="32"/>
      <c r="AED144" s="32"/>
      <c r="AEE144" s="32"/>
      <c r="AEF144" s="32"/>
      <c r="AEG144" s="32"/>
      <c r="AEH144" s="32"/>
      <c r="AEI144" s="32"/>
      <c r="AEJ144" s="32"/>
      <c r="AEK144" s="32"/>
      <c r="AEL144" s="32"/>
      <c r="AEM144" s="32"/>
      <c r="AEN144" s="32"/>
      <c r="AEO144" s="32"/>
      <c r="AEP144" s="32"/>
      <c r="AEQ144" s="32"/>
      <c r="AER144" s="32"/>
      <c r="AES144" s="32"/>
      <c r="AET144" s="32"/>
      <c r="AEU144" s="32"/>
      <c r="AEV144" s="32"/>
      <c r="AEW144" s="32"/>
      <c r="AEX144" s="32"/>
      <c r="AEY144" s="32"/>
      <c r="AEZ144" s="32"/>
      <c r="AFA144" s="32"/>
      <c r="AFB144" s="32"/>
      <c r="AFC144" s="32"/>
      <c r="AFD144" s="32"/>
      <c r="AFE144" s="32"/>
      <c r="AFF144" s="32"/>
      <c r="AFG144" s="32"/>
      <c r="AFH144" s="32"/>
      <c r="AFI144" s="32"/>
      <c r="AFJ144" s="32"/>
      <c r="AFK144" s="32"/>
      <c r="AFL144" s="32"/>
      <c r="AFM144" s="32"/>
      <c r="AFN144" s="32"/>
      <c r="AFO144" s="32"/>
      <c r="AFP144" s="32"/>
      <c r="AFQ144" s="32"/>
      <c r="AFR144" s="32"/>
      <c r="AFS144" s="32"/>
      <c r="AFT144" s="32"/>
      <c r="AFU144" s="32"/>
      <c r="AFV144" s="32"/>
      <c r="AFW144" s="32"/>
      <c r="AFX144" s="32"/>
      <c r="AFY144" s="32"/>
      <c r="AFZ144" s="32"/>
      <c r="AGA144" s="32"/>
      <c r="AGB144" s="32"/>
      <c r="AGC144" s="32"/>
      <c r="AGD144" s="32"/>
      <c r="AGE144" s="32"/>
      <c r="AGF144" s="32"/>
      <c r="AGG144" s="32"/>
      <c r="AGH144" s="32"/>
      <c r="AGI144" s="32"/>
      <c r="AGJ144" s="32"/>
      <c r="AGK144" s="32"/>
      <c r="AGL144" s="32"/>
      <c r="AGM144" s="32"/>
      <c r="AGN144" s="32"/>
      <c r="AGO144" s="32"/>
      <c r="AGP144" s="32"/>
      <c r="AGQ144" s="32"/>
      <c r="AGR144" s="32"/>
      <c r="AGS144" s="32"/>
      <c r="AGT144" s="32"/>
      <c r="AGU144" s="32"/>
      <c r="AGV144" s="32"/>
      <c r="AGW144" s="32"/>
      <c r="AGX144" s="32"/>
      <c r="AGY144" s="32"/>
      <c r="AGZ144" s="32"/>
      <c r="AHA144" s="32"/>
      <c r="AHB144" s="32"/>
      <c r="AHC144" s="32"/>
      <c r="AHD144" s="32"/>
      <c r="AHE144" s="32"/>
      <c r="AHF144" s="32"/>
      <c r="AHG144" s="32"/>
      <c r="AHH144" s="32"/>
      <c r="AHI144" s="32"/>
      <c r="AHJ144" s="32"/>
      <c r="AHK144" s="32"/>
      <c r="AHL144" s="32"/>
      <c r="AHM144" s="32"/>
      <c r="AHN144" s="32"/>
      <c r="AHO144" s="32"/>
      <c r="AHP144" s="32"/>
      <c r="AHQ144" s="32"/>
      <c r="AHR144" s="32"/>
      <c r="AHS144" s="32"/>
      <c r="AHT144" s="32"/>
      <c r="AHU144" s="32"/>
      <c r="AHV144" s="32"/>
      <c r="AHW144" s="32"/>
      <c r="AHX144" s="32"/>
      <c r="AHY144" s="32"/>
      <c r="AHZ144" s="32"/>
      <c r="AIA144" s="32"/>
      <c r="AIB144" s="32"/>
      <c r="AIC144" s="32"/>
      <c r="AID144" s="32"/>
      <c r="AIE144" s="32"/>
      <c r="AIF144" s="32"/>
      <c r="AIG144" s="32"/>
      <c r="AIH144" s="32"/>
      <c r="AII144" s="32"/>
      <c r="AIJ144" s="32"/>
      <c r="AIK144" s="32"/>
      <c r="AIL144" s="32"/>
      <c r="AIM144" s="32"/>
      <c r="AIN144" s="32"/>
      <c r="AIO144" s="32"/>
      <c r="AIP144" s="32"/>
      <c r="AIQ144" s="32"/>
      <c r="AIR144" s="32"/>
      <c r="AIS144" s="32"/>
      <c r="AIT144" s="32"/>
      <c r="AIU144" s="32"/>
      <c r="AIV144" s="32"/>
      <c r="AIW144" s="32"/>
      <c r="AIX144" s="32"/>
      <c r="AIY144" s="32"/>
      <c r="AIZ144" s="32"/>
      <c r="AJA144" s="32"/>
      <c r="AJB144" s="32"/>
      <c r="AJC144" s="32"/>
      <c r="AJD144" s="32"/>
      <c r="AJE144" s="32"/>
      <c r="AJF144" s="32"/>
      <c r="AJG144" s="32"/>
      <c r="AJH144" s="32"/>
      <c r="AJI144" s="32"/>
      <c r="AJJ144" s="32"/>
      <c r="AJK144" s="32"/>
      <c r="AJL144" s="32"/>
      <c r="AJM144" s="32"/>
      <c r="AJN144" s="32"/>
      <c r="AJO144" s="32"/>
      <c r="AJP144" s="32"/>
      <c r="AJQ144" s="32"/>
      <c r="AJR144" s="32"/>
      <c r="AJS144" s="32"/>
      <c r="AJT144" s="32"/>
      <c r="AJU144" s="32"/>
      <c r="AJV144" s="32"/>
      <c r="AJW144" s="32"/>
      <c r="AJX144" s="32"/>
      <c r="AJY144" s="32"/>
      <c r="AJZ144" s="32"/>
      <c r="AKA144" s="32"/>
      <c r="AKB144" s="32"/>
      <c r="AKC144" s="32"/>
      <c r="AKD144" s="32"/>
      <c r="AKE144" s="32"/>
      <c r="AKF144" s="32"/>
      <c r="AKG144" s="32"/>
      <c r="AKH144" s="32"/>
      <c r="AKI144" s="32"/>
      <c r="AKJ144" s="32"/>
      <c r="AKK144" s="32"/>
      <c r="AKL144" s="32"/>
      <c r="AKM144" s="32"/>
      <c r="AKN144" s="32"/>
      <c r="AKO144" s="32"/>
      <c r="AKP144" s="32"/>
      <c r="AKQ144" s="32"/>
      <c r="AKR144" s="32"/>
      <c r="AKS144" s="32"/>
      <c r="AKT144" s="32"/>
      <c r="AKU144" s="32"/>
      <c r="AKV144" s="32"/>
      <c r="AKW144" s="32"/>
      <c r="AKX144" s="32"/>
      <c r="AKY144" s="32"/>
      <c r="AKZ144" s="32"/>
      <c r="ALA144" s="32"/>
      <c r="ALB144" s="32"/>
      <c r="ALC144" s="32"/>
      <c r="ALD144" s="32"/>
      <c r="ALE144" s="32"/>
      <c r="ALF144" s="32"/>
      <c r="ALG144" s="32"/>
      <c r="ALH144" s="32"/>
      <c r="ALI144" s="32"/>
      <c r="ALJ144" s="32"/>
      <c r="ALK144" s="32"/>
      <c r="ALL144" s="32"/>
      <c r="ALM144" s="32"/>
      <c r="ALN144" s="32"/>
    </row>
    <row r="145" spans="1:1002" s="12" customFormat="1" ht="14.5" x14ac:dyDescent="0.35">
      <c r="A145" s="193"/>
      <c r="B145" s="194"/>
      <c r="C145" s="194"/>
      <c r="D145" s="194"/>
      <c r="E145" s="195"/>
      <c r="F145" s="110"/>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c r="IE145" s="32"/>
      <c r="IF145" s="32"/>
      <c r="IG145" s="32"/>
      <c r="IH145" s="32"/>
      <c r="II145" s="32"/>
      <c r="IJ145" s="32"/>
      <c r="IK145" s="32"/>
      <c r="IL145" s="32"/>
      <c r="IM145" s="32"/>
      <c r="IN145" s="32"/>
      <c r="IO145" s="32"/>
      <c r="IP145" s="32"/>
      <c r="IQ145" s="32"/>
      <c r="IR145" s="32"/>
      <c r="IS145" s="32"/>
      <c r="IT145" s="32"/>
      <c r="IU145" s="32"/>
      <c r="IV145" s="32"/>
      <c r="IW145" s="32"/>
      <c r="IX145" s="32"/>
      <c r="IY145" s="32"/>
      <c r="IZ145" s="32"/>
      <c r="JA145" s="32"/>
      <c r="JB145" s="32"/>
      <c r="JC145" s="32"/>
      <c r="JD145" s="32"/>
      <c r="JE145" s="32"/>
      <c r="JF145" s="32"/>
      <c r="JG145" s="32"/>
      <c r="JH145" s="32"/>
      <c r="JI145" s="32"/>
      <c r="JJ145" s="32"/>
      <c r="JK145" s="32"/>
      <c r="JL145" s="32"/>
      <c r="JM145" s="32"/>
      <c r="JN145" s="32"/>
      <c r="JO145" s="32"/>
      <c r="JP145" s="32"/>
      <c r="JQ145" s="32"/>
      <c r="JR145" s="32"/>
      <c r="JS145" s="32"/>
      <c r="JT145" s="32"/>
      <c r="JU145" s="32"/>
      <c r="JV145" s="32"/>
      <c r="JW145" s="32"/>
      <c r="JX145" s="32"/>
      <c r="JY145" s="32"/>
      <c r="JZ145" s="32"/>
      <c r="KA145" s="32"/>
      <c r="KB145" s="32"/>
      <c r="KC145" s="32"/>
      <c r="KD145" s="32"/>
      <c r="KE145" s="32"/>
      <c r="KF145" s="32"/>
      <c r="KG145" s="32"/>
      <c r="KH145" s="32"/>
      <c r="KI145" s="32"/>
      <c r="KJ145" s="32"/>
      <c r="KK145" s="32"/>
      <c r="KL145" s="32"/>
      <c r="KM145" s="32"/>
      <c r="KN145" s="32"/>
      <c r="KO145" s="32"/>
      <c r="KP145" s="32"/>
      <c r="KQ145" s="32"/>
      <c r="KR145" s="32"/>
      <c r="KS145" s="32"/>
      <c r="KT145" s="32"/>
      <c r="KU145" s="32"/>
      <c r="KV145" s="32"/>
      <c r="KW145" s="32"/>
      <c r="KX145" s="32"/>
      <c r="KY145" s="32"/>
      <c r="KZ145" s="32"/>
      <c r="LA145" s="32"/>
      <c r="LB145" s="32"/>
      <c r="LC145" s="32"/>
      <c r="LD145" s="32"/>
      <c r="LE145" s="32"/>
      <c r="LF145" s="32"/>
      <c r="LG145" s="32"/>
      <c r="LH145" s="32"/>
      <c r="LI145" s="32"/>
      <c r="LJ145" s="32"/>
      <c r="LK145" s="32"/>
      <c r="LL145" s="32"/>
      <c r="LM145" s="32"/>
      <c r="LN145" s="32"/>
      <c r="LO145" s="32"/>
      <c r="LP145" s="32"/>
      <c r="LQ145" s="32"/>
      <c r="LR145" s="32"/>
      <c r="LS145" s="32"/>
      <c r="LT145" s="32"/>
      <c r="LU145" s="32"/>
      <c r="LV145" s="32"/>
      <c r="LW145" s="32"/>
      <c r="LX145" s="32"/>
      <c r="LY145" s="32"/>
      <c r="LZ145" s="32"/>
      <c r="MA145" s="32"/>
      <c r="MB145" s="32"/>
      <c r="MC145" s="32"/>
      <c r="MD145" s="32"/>
      <c r="ME145" s="32"/>
      <c r="MF145" s="32"/>
      <c r="MG145" s="32"/>
      <c r="MH145" s="32"/>
      <c r="MI145" s="32"/>
      <c r="MJ145" s="32"/>
      <c r="MK145" s="32"/>
      <c r="ML145" s="32"/>
      <c r="MM145" s="32"/>
      <c r="MN145" s="32"/>
      <c r="MO145" s="32"/>
      <c r="MP145" s="32"/>
      <c r="MQ145" s="32"/>
      <c r="MR145" s="32"/>
      <c r="MS145" s="32"/>
      <c r="MT145" s="32"/>
      <c r="MU145" s="32"/>
      <c r="MV145" s="32"/>
      <c r="MW145" s="32"/>
      <c r="MX145" s="32"/>
      <c r="MY145" s="32"/>
      <c r="MZ145" s="32"/>
      <c r="NA145" s="32"/>
      <c r="NB145" s="32"/>
      <c r="NC145" s="32"/>
      <c r="ND145" s="32"/>
      <c r="NE145" s="32"/>
      <c r="NF145" s="32"/>
      <c r="NG145" s="32"/>
      <c r="NH145" s="32"/>
      <c r="NI145" s="32"/>
      <c r="NJ145" s="32"/>
      <c r="NK145" s="32"/>
      <c r="NL145" s="32"/>
      <c r="NM145" s="32"/>
      <c r="NN145" s="32"/>
      <c r="NO145" s="32"/>
      <c r="NP145" s="32"/>
      <c r="NQ145" s="32"/>
      <c r="NR145" s="32"/>
      <c r="NS145" s="32"/>
      <c r="NT145" s="32"/>
      <c r="NU145" s="32"/>
      <c r="NV145" s="32"/>
      <c r="NW145" s="32"/>
      <c r="NX145" s="32"/>
      <c r="NY145" s="32"/>
      <c r="NZ145" s="32"/>
      <c r="OA145" s="32"/>
      <c r="OB145" s="32"/>
      <c r="OC145" s="32"/>
      <c r="OD145" s="32"/>
      <c r="OE145" s="32"/>
      <c r="OF145" s="32"/>
      <c r="OG145" s="32"/>
      <c r="OH145" s="32"/>
      <c r="OI145" s="32"/>
      <c r="OJ145" s="32"/>
      <c r="OK145" s="32"/>
      <c r="OL145" s="32"/>
      <c r="OM145" s="32"/>
      <c r="ON145" s="32"/>
      <c r="OO145" s="32"/>
      <c r="OP145" s="32"/>
      <c r="OQ145" s="32"/>
      <c r="OR145" s="32"/>
      <c r="OS145" s="32"/>
      <c r="OT145" s="32"/>
      <c r="OU145" s="32"/>
      <c r="OV145" s="32"/>
      <c r="OW145" s="32"/>
      <c r="OX145" s="32"/>
      <c r="OY145" s="32"/>
      <c r="OZ145" s="32"/>
      <c r="PA145" s="32"/>
      <c r="PB145" s="32"/>
      <c r="PC145" s="32"/>
      <c r="PD145" s="32"/>
      <c r="PE145" s="32"/>
      <c r="PF145" s="32"/>
      <c r="PG145" s="32"/>
      <c r="PH145" s="32"/>
      <c r="PI145" s="32"/>
      <c r="PJ145" s="32"/>
      <c r="PK145" s="32"/>
      <c r="PL145" s="32"/>
      <c r="PM145" s="32"/>
      <c r="PN145" s="32"/>
      <c r="PO145" s="32"/>
      <c r="PP145" s="32"/>
      <c r="PQ145" s="32"/>
      <c r="PR145" s="32"/>
      <c r="PS145" s="32"/>
      <c r="PT145" s="32"/>
      <c r="PU145" s="32"/>
      <c r="PV145" s="32"/>
      <c r="PW145" s="32"/>
      <c r="PX145" s="32"/>
      <c r="PY145" s="32"/>
      <c r="PZ145" s="32"/>
      <c r="QA145" s="32"/>
      <c r="QB145" s="32"/>
      <c r="QC145" s="32"/>
      <c r="QD145" s="32"/>
      <c r="QE145" s="32"/>
      <c r="QF145" s="32"/>
      <c r="QG145" s="32"/>
      <c r="QH145" s="32"/>
      <c r="QI145" s="32"/>
      <c r="QJ145" s="32"/>
      <c r="QK145" s="32"/>
      <c r="QL145" s="32"/>
      <c r="QM145" s="32"/>
      <c r="QN145" s="32"/>
      <c r="QO145" s="32"/>
      <c r="QP145" s="32"/>
      <c r="QQ145" s="32"/>
      <c r="QR145" s="32"/>
      <c r="QS145" s="32"/>
      <c r="QT145" s="32"/>
      <c r="QU145" s="32"/>
      <c r="QV145" s="32"/>
      <c r="QW145" s="32"/>
      <c r="QX145" s="32"/>
      <c r="QY145" s="32"/>
      <c r="QZ145" s="32"/>
      <c r="RA145" s="32"/>
      <c r="RB145" s="32"/>
      <c r="RC145" s="32"/>
      <c r="RD145" s="32"/>
      <c r="RE145" s="32"/>
      <c r="RF145" s="32"/>
      <c r="RG145" s="32"/>
      <c r="RH145" s="32"/>
      <c r="RI145" s="32"/>
      <c r="RJ145" s="32"/>
      <c r="RK145" s="32"/>
      <c r="RL145" s="32"/>
      <c r="RM145" s="32"/>
      <c r="RN145" s="32"/>
      <c r="RO145" s="32"/>
      <c r="RP145" s="32"/>
      <c r="RQ145" s="32"/>
      <c r="RR145" s="32"/>
      <c r="RS145" s="32"/>
      <c r="RT145" s="32"/>
      <c r="RU145" s="32"/>
      <c r="RV145" s="32"/>
      <c r="RW145" s="32"/>
      <c r="RX145" s="32"/>
      <c r="RY145" s="32"/>
      <c r="RZ145" s="32"/>
      <c r="SA145" s="32"/>
      <c r="SB145" s="32"/>
      <c r="SC145" s="32"/>
      <c r="SD145" s="32"/>
      <c r="SE145" s="32"/>
      <c r="SF145" s="32"/>
      <c r="SG145" s="32"/>
      <c r="SH145" s="32"/>
      <c r="SI145" s="32"/>
      <c r="SJ145" s="32"/>
      <c r="SK145" s="32"/>
      <c r="SL145" s="32"/>
      <c r="SM145" s="32"/>
      <c r="SN145" s="32"/>
      <c r="SO145" s="32"/>
      <c r="SP145" s="32"/>
      <c r="SQ145" s="32"/>
      <c r="SR145" s="32"/>
      <c r="SS145" s="32"/>
      <c r="ST145" s="32"/>
      <c r="SU145" s="32"/>
      <c r="SV145" s="32"/>
      <c r="SW145" s="32"/>
      <c r="SX145" s="32"/>
      <c r="SY145" s="32"/>
      <c r="SZ145" s="32"/>
      <c r="TA145" s="32"/>
      <c r="TB145" s="32"/>
      <c r="TC145" s="32"/>
      <c r="TD145" s="32"/>
      <c r="TE145" s="32"/>
      <c r="TF145" s="32"/>
      <c r="TG145" s="32"/>
      <c r="TH145" s="32"/>
      <c r="TI145" s="32"/>
      <c r="TJ145" s="32"/>
      <c r="TK145" s="32"/>
      <c r="TL145" s="32"/>
      <c r="TM145" s="32"/>
      <c r="TN145" s="32"/>
      <c r="TO145" s="32"/>
      <c r="TP145" s="32"/>
      <c r="TQ145" s="32"/>
      <c r="TR145" s="32"/>
      <c r="TS145" s="32"/>
      <c r="TT145" s="32"/>
      <c r="TU145" s="32"/>
      <c r="TV145" s="32"/>
      <c r="TW145" s="32"/>
      <c r="TX145" s="32"/>
      <c r="TY145" s="32"/>
      <c r="TZ145" s="32"/>
      <c r="UA145" s="32"/>
      <c r="UB145" s="32"/>
      <c r="UC145" s="32"/>
      <c r="UD145" s="32"/>
      <c r="UE145" s="32"/>
      <c r="UF145" s="32"/>
      <c r="UG145" s="32"/>
      <c r="UH145" s="32"/>
      <c r="UI145" s="32"/>
      <c r="UJ145" s="32"/>
      <c r="UK145" s="32"/>
      <c r="UL145" s="32"/>
      <c r="UM145" s="32"/>
      <c r="UN145" s="32"/>
      <c r="UO145" s="32"/>
      <c r="UP145" s="32"/>
      <c r="UQ145" s="32"/>
      <c r="UR145" s="32"/>
      <c r="US145" s="32"/>
      <c r="UT145" s="32"/>
      <c r="UU145" s="32"/>
      <c r="UV145" s="32"/>
      <c r="UW145" s="32"/>
      <c r="UX145" s="32"/>
      <c r="UY145" s="32"/>
      <c r="UZ145" s="32"/>
      <c r="VA145" s="32"/>
      <c r="VB145" s="32"/>
      <c r="VC145" s="32"/>
      <c r="VD145" s="32"/>
      <c r="VE145" s="32"/>
      <c r="VF145" s="32"/>
      <c r="VG145" s="32"/>
      <c r="VH145" s="32"/>
      <c r="VI145" s="32"/>
      <c r="VJ145" s="32"/>
      <c r="VK145" s="32"/>
      <c r="VL145" s="32"/>
      <c r="VM145" s="32"/>
      <c r="VN145" s="32"/>
      <c r="VO145" s="32"/>
      <c r="VP145" s="32"/>
      <c r="VQ145" s="32"/>
      <c r="VR145" s="32"/>
      <c r="VS145" s="32"/>
      <c r="VT145" s="32"/>
      <c r="VU145" s="32"/>
      <c r="VV145" s="32"/>
      <c r="VW145" s="32"/>
      <c r="VX145" s="32"/>
      <c r="VY145" s="32"/>
      <c r="VZ145" s="32"/>
      <c r="WA145" s="32"/>
      <c r="WB145" s="32"/>
      <c r="WC145" s="32"/>
      <c r="WD145" s="32"/>
      <c r="WE145" s="32"/>
      <c r="WF145" s="32"/>
      <c r="WG145" s="32"/>
      <c r="WH145" s="32"/>
      <c r="WI145" s="32"/>
      <c r="WJ145" s="32"/>
      <c r="WK145" s="32"/>
      <c r="WL145" s="32"/>
      <c r="WM145" s="32"/>
      <c r="WN145" s="32"/>
      <c r="WO145" s="32"/>
      <c r="WP145" s="32"/>
      <c r="WQ145" s="32"/>
      <c r="WR145" s="32"/>
      <c r="WS145" s="32"/>
      <c r="WT145" s="32"/>
      <c r="WU145" s="32"/>
      <c r="WV145" s="32"/>
      <c r="WW145" s="32"/>
      <c r="WX145" s="32"/>
      <c r="WY145" s="32"/>
      <c r="WZ145" s="32"/>
      <c r="XA145" s="32"/>
      <c r="XB145" s="32"/>
      <c r="XC145" s="32"/>
      <c r="XD145" s="32"/>
      <c r="XE145" s="32"/>
      <c r="XF145" s="32"/>
      <c r="XG145" s="32"/>
      <c r="XH145" s="32"/>
      <c r="XI145" s="32"/>
      <c r="XJ145" s="32"/>
      <c r="XK145" s="32"/>
      <c r="XL145" s="32"/>
      <c r="XM145" s="32"/>
      <c r="XN145" s="32"/>
      <c r="XO145" s="32"/>
      <c r="XP145" s="32"/>
      <c r="XQ145" s="32"/>
      <c r="XR145" s="32"/>
      <c r="XS145" s="32"/>
      <c r="XT145" s="32"/>
      <c r="XU145" s="32"/>
      <c r="XV145" s="32"/>
      <c r="XW145" s="32"/>
      <c r="XX145" s="32"/>
      <c r="XY145" s="32"/>
      <c r="XZ145" s="32"/>
      <c r="YA145" s="32"/>
      <c r="YB145" s="32"/>
      <c r="YC145" s="32"/>
      <c r="YD145" s="32"/>
      <c r="YE145" s="32"/>
      <c r="YF145" s="32"/>
      <c r="YG145" s="32"/>
      <c r="YH145" s="32"/>
      <c r="YI145" s="32"/>
      <c r="YJ145" s="32"/>
      <c r="YK145" s="32"/>
      <c r="YL145" s="32"/>
      <c r="YM145" s="32"/>
      <c r="YN145" s="32"/>
      <c r="YO145" s="32"/>
      <c r="YP145" s="32"/>
      <c r="YQ145" s="32"/>
      <c r="YR145" s="32"/>
      <c r="YS145" s="32"/>
      <c r="YT145" s="32"/>
      <c r="YU145" s="32"/>
      <c r="YV145" s="32"/>
      <c r="YW145" s="32"/>
      <c r="YX145" s="32"/>
      <c r="YY145" s="32"/>
      <c r="YZ145" s="32"/>
      <c r="ZA145" s="32"/>
      <c r="ZB145" s="32"/>
      <c r="ZC145" s="32"/>
      <c r="ZD145" s="32"/>
      <c r="ZE145" s="32"/>
      <c r="ZF145" s="32"/>
      <c r="ZG145" s="32"/>
      <c r="ZH145" s="32"/>
      <c r="ZI145" s="32"/>
      <c r="ZJ145" s="32"/>
      <c r="ZK145" s="32"/>
      <c r="ZL145" s="32"/>
      <c r="ZM145" s="32"/>
      <c r="ZN145" s="32"/>
      <c r="ZO145" s="32"/>
      <c r="ZP145" s="32"/>
      <c r="ZQ145" s="32"/>
      <c r="ZR145" s="32"/>
      <c r="ZS145" s="32"/>
      <c r="ZT145" s="32"/>
      <c r="ZU145" s="32"/>
      <c r="ZV145" s="32"/>
      <c r="ZW145" s="32"/>
      <c r="ZX145" s="32"/>
      <c r="ZY145" s="32"/>
      <c r="ZZ145" s="32"/>
      <c r="AAA145" s="32"/>
      <c r="AAB145" s="32"/>
      <c r="AAC145" s="32"/>
      <c r="AAD145" s="32"/>
      <c r="AAE145" s="32"/>
      <c r="AAF145" s="32"/>
      <c r="AAG145" s="32"/>
      <c r="AAH145" s="32"/>
      <c r="AAI145" s="32"/>
      <c r="AAJ145" s="32"/>
      <c r="AAK145" s="32"/>
      <c r="AAL145" s="32"/>
      <c r="AAM145" s="32"/>
      <c r="AAN145" s="32"/>
      <c r="AAO145" s="32"/>
      <c r="AAP145" s="32"/>
      <c r="AAQ145" s="32"/>
      <c r="AAR145" s="32"/>
      <c r="AAS145" s="32"/>
      <c r="AAT145" s="32"/>
      <c r="AAU145" s="32"/>
      <c r="AAV145" s="32"/>
      <c r="AAW145" s="32"/>
      <c r="AAX145" s="32"/>
      <c r="AAY145" s="32"/>
      <c r="AAZ145" s="32"/>
      <c r="ABA145" s="32"/>
      <c r="ABB145" s="32"/>
      <c r="ABC145" s="32"/>
      <c r="ABD145" s="32"/>
      <c r="ABE145" s="32"/>
      <c r="ABF145" s="32"/>
      <c r="ABG145" s="32"/>
      <c r="ABH145" s="32"/>
      <c r="ABI145" s="32"/>
      <c r="ABJ145" s="32"/>
      <c r="ABK145" s="32"/>
      <c r="ABL145" s="32"/>
      <c r="ABM145" s="32"/>
      <c r="ABN145" s="32"/>
      <c r="ABO145" s="32"/>
      <c r="ABP145" s="32"/>
      <c r="ABQ145" s="32"/>
      <c r="ABR145" s="32"/>
      <c r="ABS145" s="32"/>
      <c r="ABT145" s="32"/>
      <c r="ABU145" s="32"/>
      <c r="ABV145" s="32"/>
      <c r="ABW145" s="32"/>
      <c r="ABX145" s="32"/>
      <c r="ABY145" s="32"/>
      <c r="ABZ145" s="32"/>
      <c r="ACA145" s="32"/>
      <c r="ACB145" s="32"/>
      <c r="ACC145" s="32"/>
      <c r="ACD145" s="32"/>
      <c r="ACE145" s="32"/>
      <c r="ACF145" s="32"/>
      <c r="ACG145" s="32"/>
      <c r="ACH145" s="32"/>
      <c r="ACI145" s="32"/>
      <c r="ACJ145" s="32"/>
      <c r="ACK145" s="32"/>
      <c r="ACL145" s="32"/>
      <c r="ACM145" s="32"/>
      <c r="ACN145" s="32"/>
      <c r="ACO145" s="32"/>
      <c r="ACP145" s="32"/>
      <c r="ACQ145" s="32"/>
      <c r="ACR145" s="32"/>
      <c r="ACS145" s="32"/>
      <c r="ACT145" s="32"/>
      <c r="ACU145" s="32"/>
      <c r="ACV145" s="32"/>
      <c r="ACW145" s="32"/>
      <c r="ACX145" s="32"/>
      <c r="ACY145" s="32"/>
      <c r="ACZ145" s="32"/>
      <c r="ADA145" s="32"/>
      <c r="ADB145" s="32"/>
      <c r="ADC145" s="32"/>
      <c r="ADD145" s="32"/>
      <c r="ADE145" s="32"/>
      <c r="ADF145" s="32"/>
      <c r="ADG145" s="32"/>
      <c r="ADH145" s="32"/>
      <c r="ADI145" s="32"/>
      <c r="ADJ145" s="32"/>
      <c r="ADK145" s="32"/>
      <c r="ADL145" s="32"/>
      <c r="ADM145" s="32"/>
      <c r="ADN145" s="32"/>
      <c r="ADO145" s="32"/>
      <c r="ADP145" s="32"/>
      <c r="ADQ145" s="32"/>
      <c r="ADR145" s="32"/>
      <c r="ADS145" s="32"/>
      <c r="ADT145" s="32"/>
      <c r="ADU145" s="32"/>
      <c r="ADV145" s="32"/>
      <c r="ADW145" s="32"/>
      <c r="ADX145" s="32"/>
      <c r="ADY145" s="32"/>
      <c r="ADZ145" s="32"/>
      <c r="AEA145" s="32"/>
      <c r="AEB145" s="32"/>
      <c r="AEC145" s="32"/>
      <c r="AED145" s="32"/>
      <c r="AEE145" s="32"/>
      <c r="AEF145" s="32"/>
      <c r="AEG145" s="32"/>
      <c r="AEH145" s="32"/>
      <c r="AEI145" s="32"/>
      <c r="AEJ145" s="32"/>
      <c r="AEK145" s="32"/>
      <c r="AEL145" s="32"/>
      <c r="AEM145" s="32"/>
      <c r="AEN145" s="32"/>
      <c r="AEO145" s="32"/>
      <c r="AEP145" s="32"/>
      <c r="AEQ145" s="32"/>
      <c r="AER145" s="32"/>
      <c r="AES145" s="32"/>
      <c r="AET145" s="32"/>
      <c r="AEU145" s="32"/>
      <c r="AEV145" s="32"/>
      <c r="AEW145" s="32"/>
      <c r="AEX145" s="32"/>
      <c r="AEY145" s="32"/>
      <c r="AEZ145" s="32"/>
      <c r="AFA145" s="32"/>
      <c r="AFB145" s="32"/>
      <c r="AFC145" s="32"/>
      <c r="AFD145" s="32"/>
      <c r="AFE145" s="32"/>
      <c r="AFF145" s="32"/>
      <c r="AFG145" s="32"/>
      <c r="AFH145" s="32"/>
      <c r="AFI145" s="32"/>
      <c r="AFJ145" s="32"/>
      <c r="AFK145" s="32"/>
      <c r="AFL145" s="32"/>
      <c r="AFM145" s="32"/>
      <c r="AFN145" s="32"/>
      <c r="AFO145" s="32"/>
      <c r="AFP145" s="32"/>
      <c r="AFQ145" s="32"/>
      <c r="AFR145" s="32"/>
      <c r="AFS145" s="32"/>
      <c r="AFT145" s="32"/>
      <c r="AFU145" s="32"/>
      <c r="AFV145" s="32"/>
      <c r="AFW145" s="32"/>
      <c r="AFX145" s="32"/>
      <c r="AFY145" s="32"/>
      <c r="AFZ145" s="32"/>
      <c r="AGA145" s="32"/>
      <c r="AGB145" s="32"/>
      <c r="AGC145" s="32"/>
      <c r="AGD145" s="32"/>
      <c r="AGE145" s="32"/>
      <c r="AGF145" s="32"/>
      <c r="AGG145" s="32"/>
      <c r="AGH145" s="32"/>
      <c r="AGI145" s="32"/>
      <c r="AGJ145" s="32"/>
      <c r="AGK145" s="32"/>
      <c r="AGL145" s="32"/>
      <c r="AGM145" s="32"/>
      <c r="AGN145" s="32"/>
      <c r="AGO145" s="32"/>
      <c r="AGP145" s="32"/>
      <c r="AGQ145" s="32"/>
      <c r="AGR145" s="32"/>
      <c r="AGS145" s="32"/>
      <c r="AGT145" s="32"/>
      <c r="AGU145" s="32"/>
      <c r="AGV145" s="32"/>
      <c r="AGW145" s="32"/>
      <c r="AGX145" s="32"/>
      <c r="AGY145" s="32"/>
      <c r="AGZ145" s="32"/>
      <c r="AHA145" s="32"/>
      <c r="AHB145" s="32"/>
      <c r="AHC145" s="32"/>
      <c r="AHD145" s="32"/>
      <c r="AHE145" s="32"/>
      <c r="AHF145" s="32"/>
      <c r="AHG145" s="32"/>
      <c r="AHH145" s="32"/>
      <c r="AHI145" s="32"/>
      <c r="AHJ145" s="32"/>
      <c r="AHK145" s="32"/>
      <c r="AHL145" s="32"/>
      <c r="AHM145" s="32"/>
      <c r="AHN145" s="32"/>
      <c r="AHO145" s="32"/>
      <c r="AHP145" s="32"/>
      <c r="AHQ145" s="32"/>
      <c r="AHR145" s="32"/>
      <c r="AHS145" s="32"/>
      <c r="AHT145" s="32"/>
      <c r="AHU145" s="32"/>
      <c r="AHV145" s="32"/>
      <c r="AHW145" s="32"/>
      <c r="AHX145" s="32"/>
      <c r="AHY145" s="32"/>
      <c r="AHZ145" s="32"/>
      <c r="AIA145" s="32"/>
      <c r="AIB145" s="32"/>
      <c r="AIC145" s="32"/>
      <c r="AID145" s="32"/>
      <c r="AIE145" s="32"/>
      <c r="AIF145" s="32"/>
      <c r="AIG145" s="32"/>
      <c r="AIH145" s="32"/>
      <c r="AII145" s="32"/>
      <c r="AIJ145" s="32"/>
      <c r="AIK145" s="32"/>
      <c r="AIL145" s="32"/>
      <c r="AIM145" s="32"/>
      <c r="AIN145" s="32"/>
      <c r="AIO145" s="32"/>
      <c r="AIP145" s="32"/>
      <c r="AIQ145" s="32"/>
      <c r="AIR145" s="32"/>
      <c r="AIS145" s="32"/>
      <c r="AIT145" s="32"/>
      <c r="AIU145" s="32"/>
      <c r="AIV145" s="32"/>
      <c r="AIW145" s="32"/>
      <c r="AIX145" s="32"/>
      <c r="AIY145" s="32"/>
      <c r="AIZ145" s="32"/>
      <c r="AJA145" s="32"/>
      <c r="AJB145" s="32"/>
      <c r="AJC145" s="32"/>
      <c r="AJD145" s="32"/>
      <c r="AJE145" s="32"/>
      <c r="AJF145" s="32"/>
      <c r="AJG145" s="32"/>
      <c r="AJH145" s="32"/>
      <c r="AJI145" s="32"/>
      <c r="AJJ145" s="32"/>
      <c r="AJK145" s="32"/>
      <c r="AJL145" s="32"/>
      <c r="AJM145" s="32"/>
      <c r="AJN145" s="32"/>
      <c r="AJO145" s="32"/>
      <c r="AJP145" s="32"/>
      <c r="AJQ145" s="32"/>
      <c r="AJR145" s="32"/>
      <c r="AJS145" s="32"/>
      <c r="AJT145" s="32"/>
      <c r="AJU145" s="32"/>
      <c r="AJV145" s="32"/>
      <c r="AJW145" s="32"/>
      <c r="AJX145" s="32"/>
      <c r="AJY145" s="32"/>
      <c r="AJZ145" s="32"/>
      <c r="AKA145" s="32"/>
      <c r="AKB145" s="32"/>
      <c r="AKC145" s="32"/>
      <c r="AKD145" s="32"/>
      <c r="AKE145" s="32"/>
      <c r="AKF145" s="32"/>
      <c r="AKG145" s="32"/>
      <c r="AKH145" s="32"/>
      <c r="AKI145" s="32"/>
      <c r="AKJ145" s="32"/>
      <c r="AKK145" s="32"/>
      <c r="AKL145" s="32"/>
      <c r="AKM145" s="32"/>
      <c r="AKN145" s="32"/>
      <c r="AKO145" s="32"/>
      <c r="AKP145" s="32"/>
      <c r="AKQ145" s="32"/>
      <c r="AKR145" s="32"/>
      <c r="AKS145" s="32"/>
      <c r="AKT145" s="32"/>
      <c r="AKU145" s="32"/>
      <c r="AKV145" s="32"/>
      <c r="AKW145" s="32"/>
      <c r="AKX145" s="32"/>
      <c r="AKY145" s="32"/>
      <c r="AKZ145" s="32"/>
      <c r="ALA145" s="32"/>
      <c r="ALB145" s="32"/>
      <c r="ALC145" s="32"/>
      <c r="ALD145" s="32"/>
      <c r="ALE145" s="32"/>
      <c r="ALF145" s="32"/>
      <c r="ALG145" s="32"/>
      <c r="ALH145" s="32"/>
      <c r="ALI145" s="32"/>
      <c r="ALJ145" s="32"/>
      <c r="ALK145" s="32"/>
      <c r="ALL145" s="32"/>
      <c r="ALM145" s="32"/>
      <c r="ALN145" s="32"/>
    </row>
    <row r="146" spans="1:1002" s="12" customFormat="1" ht="14.5" x14ac:dyDescent="0.35">
      <c r="A146" s="193"/>
      <c r="B146" s="194"/>
      <c r="C146" s="194"/>
      <c r="D146" s="194"/>
      <c r="E146" s="195"/>
      <c r="F146" s="110"/>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c r="GN146" s="32"/>
      <c r="GO146" s="32"/>
      <c r="GP146" s="32"/>
      <c r="GQ146" s="32"/>
      <c r="GR146" s="32"/>
      <c r="GS146" s="32"/>
      <c r="GT146" s="32"/>
      <c r="GU146" s="32"/>
      <c r="GV146" s="32"/>
      <c r="GW146" s="32"/>
      <c r="GX146" s="32"/>
      <c r="GY146" s="32"/>
      <c r="GZ146" s="32"/>
      <c r="HA146" s="32"/>
      <c r="HB146" s="32"/>
      <c r="HC146" s="32"/>
      <c r="HD146" s="32"/>
      <c r="HE146" s="32"/>
      <c r="HF146" s="32"/>
      <c r="HG146" s="32"/>
      <c r="HH146" s="32"/>
      <c r="HI146" s="32"/>
      <c r="HJ146" s="32"/>
      <c r="HK146" s="32"/>
      <c r="HL146" s="32"/>
      <c r="HM146" s="32"/>
      <c r="HN146" s="32"/>
      <c r="HO146" s="32"/>
      <c r="HP146" s="32"/>
      <c r="HQ146" s="32"/>
      <c r="HR146" s="32"/>
      <c r="HS146" s="32"/>
      <c r="HT146" s="32"/>
      <c r="HU146" s="32"/>
      <c r="HV146" s="32"/>
      <c r="HW146" s="32"/>
      <c r="HX146" s="32"/>
      <c r="HY146" s="32"/>
      <c r="HZ146" s="32"/>
      <c r="IA146" s="32"/>
      <c r="IB146" s="32"/>
      <c r="IC146" s="32"/>
      <c r="ID146" s="32"/>
      <c r="IE146" s="32"/>
      <c r="IF146" s="32"/>
      <c r="IG146" s="32"/>
      <c r="IH146" s="32"/>
      <c r="II146" s="32"/>
      <c r="IJ146" s="32"/>
      <c r="IK146" s="32"/>
      <c r="IL146" s="32"/>
      <c r="IM146" s="32"/>
      <c r="IN146" s="32"/>
      <c r="IO146" s="32"/>
      <c r="IP146" s="32"/>
      <c r="IQ146" s="32"/>
      <c r="IR146" s="32"/>
      <c r="IS146" s="32"/>
      <c r="IT146" s="32"/>
      <c r="IU146" s="32"/>
      <c r="IV146" s="32"/>
      <c r="IW146" s="32"/>
      <c r="IX146" s="32"/>
      <c r="IY146" s="32"/>
      <c r="IZ146" s="32"/>
      <c r="JA146" s="32"/>
      <c r="JB146" s="32"/>
      <c r="JC146" s="32"/>
      <c r="JD146" s="32"/>
      <c r="JE146" s="32"/>
      <c r="JF146" s="32"/>
      <c r="JG146" s="32"/>
      <c r="JH146" s="32"/>
      <c r="JI146" s="32"/>
      <c r="JJ146" s="32"/>
      <c r="JK146" s="32"/>
      <c r="JL146" s="32"/>
      <c r="JM146" s="32"/>
      <c r="JN146" s="32"/>
      <c r="JO146" s="32"/>
      <c r="JP146" s="32"/>
      <c r="JQ146" s="32"/>
      <c r="JR146" s="32"/>
      <c r="JS146" s="32"/>
      <c r="JT146" s="32"/>
      <c r="JU146" s="32"/>
      <c r="JV146" s="32"/>
      <c r="JW146" s="32"/>
      <c r="JX146" s="32"/>
      <c r="JY146" s="32"/>
      <c r="JZ146" s="32"/>
      <c r="KA146" s="32"/>
      <c r="KB146" s="32"/>
      <c r="KC146" s="32"/>
      <c r="KD146" s="32"/>
      <c r="KE146" s="32"/>
      <c r="KF146" s="32"/>
      <c r="KG146" s="32"/>
      <c r="KH146" s="32"/>
      <c r="KI146" s="32"/>
      <c r="KJ146" s="32"/>
      <c r="KK146" s="32"/>
      <c r="KL146" s="32"/>
      <c r="KM146" s="32"/>
      <c r="KN146" s="32"/>
      <c r="KO146" s="32"/>
      <c r="KP146" s="32"/>
      <c r="KQ146" s="32"/>
      <c r="KR146" s="32"/>
      <c r="KS146" s="32"/>
      <c r="KT146" s="32"/>
      <c r="KU146" s="32"/>
      <c r="KV146" s="32"/>
      <c r="KW146" s="32"/>
      <c r="KX146" s="32"/>
      <c r="KY146" s="32"/>
      <c r="KZ146" s="32"/>
      <c r="LA146" s="32"/>
      <c r="LB146" s="32"/>
      <c r="LC146" s="32"/>
      <c r="LD146" s="32"/>
      <c r="LE146" s="32"/>
      <c r="LF146" s="32"/>
      <c r="LG146" s="32"/>
      <c r="LH146" s="32"/>
      <c r="LI146" s="32"/>
      <c r="LJ146" s="32"/>
      <c r="LK146" s="32"/>
      <c r="LL146" s="32"/>
      <c r="LM146" s="32"/>
      <c r="LN146" s="32"/>
      <c r="LO146" s="32"/>
      <c r="LP146" s="32"/>
      <c r="LQ146" s="32"/>
      <c r="LR146" s="32"/>
      <c r="LS146" s="32"/>
      <c r="LT146" s="32"/>
      <c r="LU146" s="32"/>
      <c r="LV146" s="32"/>
      <c r="LW146" s="32"/>
      <c r="LX146" s="32"/>
      <c r="LY146" s="32"/>
      <c r="LZ146" s="32"/>
      <c r="MA146" s="32"/>
      <c r="MB146" s="32"/>
      <c r="MC146" s="32"/>
      <c r="MD146" s="32"/>
      <c r="ME146" s="32"/>
      <c r="MF146" s="32"/>
      <c r="MG146" s="32"/>
      <c r="MH146" s="32"/>
      <c r="MI146" s="32"/>
      <c r="MJ146" s="32"/>
      <c r="MK146" s="32"/>
      <c r="ML146" s="32"/>
      <c r="MM146" s="32"/>
      <c r="MN146" s="32"/>
      <c r="MO146" s="32"/>
      <c r="MP146" s="32"/>
      <c r="MQ146" s="32"/>
      <c r="MR146" s="32"/>
      <c r="MS146" s="32"/>
      <c r="MT146" s="32"/>
      <c r="MU146" s="32"/>
      <c r="MV146" s="32"/>
      <c r="MW146" s="32"/>
      <c r="MX146" s="32"/>
      <c r="MY146" s="32"/>
      <c r="MZ146" s="32"/>
      <c r="NA146" s="32"/>
      <c r="NB146" s="32"/>
      <c r="NC146" s="32"/>
      <c r="ND146" s="32"/>
      <c r="NE146" s="32"/>
      <c r="NF146" s="32"/>
      <c r="NG146" s="32"/>
      <c r="NH146" s="32"/>
      <c r="NI146" s="32"/>
      <c r="NJ146" s="32"/>
      <c r="NK146" s="32"/>
      <c r="NL146" s="32"/>
      <c r="NM146" s="32"/>
      <c r="NN146" s="32"/>
      <c r="NO146" s="32"/>
      <c r="NP146" s="32"/>
      <c r="NQ146" s="32"/>
      <c r="NR146" s="32"/>
      <c r="NS146" s="32"/>
      <c r="NT146" s="32"/>
      <c r="NU146" s="32"/>
      <c r="NV146" s="32"/>
      <c r="NW146" s="32"/>
      <c r="NX146" s="32"/>
      <c r="NY146" s="32"/>
      <c r="NZ146" s="32"/>
      <c r="OA146" s="32"/>
      <c r="OB146" s="32"/>
      <c r="OC146" s="32"/>
      <c r="OD146" s="32"/>
      <c r="OE146" s="32"/>
      <c r="OF146" s="32"/>
      <c r="OG146" s="32"/>
      <c r="OH146" s="32"/>
      <c r="OI146" s="32"/>
      <c r="OJ146" s="32"/>
      <c r="OK146" s="32"/>
      <c r="OL146" s="32"/>
      <c r="OM146" s="32"/>
      <c r="ON146" s="32"/>
      <c r="OO146" s="32"/>
      <c r="OP146" s="32"/>
      <c r="OQ146" s="32"/>
      <c r="OR146" s="32"/>
      <c r="OS146" s="32"/>
      <c r="OT146" s="32"/>
      <c r="OU146" s="32"/>
      <c r="OV146" s="32"/>
      <c r="OW146" s="32"/>
      <c r="OX146" s="32"/>
      <c r="OY146" s="32"/>
      <c r="OZ146" s="32"/>
      <c r="PA146" s="32"/>
      <c r="PB146" s="32"/>
      <c r="PC146" s="32"/>
      <c r="PD146" s="32"/>
      <c r="PE146" s="32"/>
      <c r="PF146" s="32"/>
      <c r="PG146" s="32"/>
      <c r="PH146" s="32"/>
      <c r="PI146" s="32"/>
      <c r="PJ146" s="32"/>
      <c r="PK146" s="32"/>
      <c r="PL146" s="32"/>
      <c r="PM146" s="32"/>
      <c r="PN146" s="32"/>
      <c r="PO146" s="32"/>
      <c r="PP146" s="32"/>
      <c r="PQ146" s="32"/>
      <c r="PR146" s="32"/>
      <c r="PS146" s="32"/>
      <c r="PT146" s="32"/>
      <c r="PU146" s="32"/>
      <c r="PV146" s="32"/>
      <c r="PW146" s="32"/>
      <c r="PX146" s="32"/>
      <c r="PY146" s="32"/>
      <c r="PZ146" s="32"/>
      <c r="QA146" s="32"/>
      <c r="QB146" s="32"/>
      <c r="QC146" s="32"/>
      <c r="QD146" s="32"/>
      <c r="QE146" s="32"/>
      <c r="QF146" s="32"/>
      <c r="QG146" s="32"/>
      <c r="QH146" s="32"/>
      <c r="QI146" s="32"/>
      <c r="QJ146" s="32"/>
      <c r="QK146" s="32"/>
      <c r="QL146" s="32"/>
      <c r="QM146" s="32"/>
      <c r="QN146" s="32"/>
      <c r="QO146" s="32"/>
      <c r="QP146" s="32"/>
      <c r="QQ146" s="32"/>
      <c r="QR146" s="32"/>
      <c r="QS146" s="32"/>
      <c r="QT146" s="32"/>
      <c r="QU146" s="32"/>
      <c r="QV146" s="32"/>
      <c r="QW146" s="32"/>
      <c r="QX146" s="32"/>
      <c r="QY146" s="32"/>
      <c r="QZ146" s="32"/>
      <c r="RA146" s="32"/>
      <c r="RB146" s="32"/>
      <c r="RC146" s="32"/>
      <c r="RD146" s="32"/>
      <c r="RE146" s="32"/>
      <c r="RF146" s="32"/>
      <c r="RG146" s="32"/>
      <c r="RH146" s="32"/>
      <c r="RI146" s="32"/>
      <c r="RJ146" s="32"/>
      <c r="RK146" s="32"/>
      <c r="RL146" s="32"/>
      <c r="RM146" s="32"/>
      <c r="RN146" s="32"/>
      <c r="RO146" s="32"/>
      <c r="RP146" s="32"/>
      <c r="RQ146" s="32"/>
      <c r="RR146" s="32"/>
      <c r="RS146" s="32"/>
      <c r="RT146" s="32"/>
      <c r="RU146" s="32"/>
      <c r="RV146" s="32"/>
      <c r="RW146" s="32"/>
      <c r="RX146" s="32"/>
      <c r="RY146" s="32"/>
      <c r="RZ146" s="32"/>
      <c r="SA146" s="32"/>
      <c r="SB146" s="32"/>
      <c r="SC146" s="32"/>
      <c r="SD146" s="32"/>
      <c r="SE146" s="32"/>
      <c r="SF146" s="32"/>
      <c r="SG146" s="32"/>
      <c r="SH146" s="32"/>
      <c r="SI146" s="32"/>
      <c r="SJ146" s="32"/>
      <c r="SK146" s="32"/>
      <c r="SL146" s="32"/>
      <c r="SM146" s="32"/>
      <c r="SN146" s="32"/>
      <c r="SO146" s="32"/>
      <c r="SP146" s="32"/>
      <c r="SQ146" s="32"/>
      <c r="SR146" s="32"/>
      <c r="SS146" s="32"/>
      <c r="ST146" s="32"/>
      <c r="SU146" s="32"/>
      <c r="SV146" s="32"/>
      <c r="SW146" s="32"/>
      <c r="SX146" s="32"/>
      <c r="SY146" s="32"/>
      <c r="SZ146" s="32"/>
      <c r="TA146" s="32"/>
      <c r="TB146" s="32"/>
      <c r="TC146" s="32"/>
      <c r="TD146" s="32"/>
      <c r="TE146" s="32"/>
      <c r="TF146" s="32"/>
      <c r="TG146" s="32"/>
      <c r="TH146" s="32"/>
      <c r="TI146" s="32"/>
      <c r="TJ146" s="32"/>
      <c r="TK146" s="32"/>
      <c r="TL146" s="32"/>
      <c r="TM146" s="32"/>
      <c r="TN146" s="32"/>
      <c r="TO146" s="32"/>
      <c r="TP146" s="32"/>
      <c r="TQ146" s="32"/>
      <c r="TR146" s="32"/>
      <c r="TS146" s="32"/>
      <c r="TT146" s="32"/>
      <c r="TU146" s="32"/>
      <c r="TV146" s="32"/>
      <c r="TW146" s="32"/>
      <c r="TX146" s="32"/>
      <c r="TY146" s="32"/>
      <c r="TZ146" s="32"/>
      <c r="UA146" s="32"/>
      <c r="UB146" s="32"/>
      <c r="UC146" s="32"/>
      <c r="UD146" s="32"/>
      <c r="UE146" s="32"/>
      <c r="UF146" s="32"/>
      <c r="UG146" s="32"/>
      <c r="UH146" s="32"/>
      <c r="UI146" s="32"/>
      <c r="UJ146" s="32"/>
      <c r="UK146" s="32"/>
      <c r="UL146" s="32"/>
      <c r="UM146" s="32"/>
      <c r="UN146" s="32"/>
      <c r="UO146" s="32"/>
      <c r="UP146" s="32"/>
      <c r="UQ146" s="32"/>
      <c r="UR146" s="32"/>
      <c r="US146" s="32"/>
      <c r="UT146" s="32"/>
      <c r="UU146" s="32"/>
      <c r="UV146" s="32"/>
      <c r="UW146" s="32"/>
      <c r="UX146" s="32"/>
      <c r="UY146" s="32"/>
      <c r="UZ146" s="32"/>
      <c r="VA146" s="32"/>
      <c r="VB146" s="32"/>
      <c r="VC146" s="32"/>
      <c r="VD146" s="32"/>
      <c r="VE146" s="32"/>
      <c r="VF146" s="32"/>
      <c r="VG146" s="32"/>
      <c r="VH146" s="32"/>
      <c r="VI146" s="32"/>
      <c r="VJ146" s="32"/>
      <c r="VK146" s="32"/>
      <c r="VL146" s="32"/>
      <c r="VM146" s="32"/>
      <c r="VN146" s="32"/>
      <c r="VO146" s="32"/>
      <c r="VP146" s="32"/>
      <c r="VQ146" s="32"/>
      <c r="VR146" s="32"/>
      <c r="VS146" s="32"/>
      <c r="VT146" s="32"/>
      <c r="VU146" s="32"/>
      <c r="VV146" s="32"/>
      <c r="VW146" s="32"/>
      <c r="VX146" s="32"/>
      <c r="VY146" s="32"/>
      <c r="VZ146" s="32"/>
      <c r="WA146" s="32"/>
      <c r="WB146" s="32"/>
      <c r="WC146" s="32"/>
      <c r="WD146" s="32"/>
      <c r="WE146" s="32"/>
      <c r="WF146" s="32"/>
      <c r="WG146" s="32"/>
      <c r="WH146" s="32"/>
      <c r="WI146" s="32"/>
      <c r="WJ146" s="32"/>
      <c r="WK146" s="32"/>
      <c r="WL146" s="32"/>
      <c r="WM146" s="32"/>
      <c r="WN146" s="32"/>
      <c r="WO146" s="32"/>
      <c r="WP146" s="32"/>
      <c r="WQ146" s="32"/>
      <c r="WR146" s="32"/>
      <c r="WS146" s="32"/>
      <c r="WT146" s="32"/>
      <c r="WU146" s="32"/>
      <c r="WV146" s="32"/>
      <c r="WW146" s="32"/>
      <c r="WX146" s="32"/>
      <c r="WY146" s="32"/>
      <c r="WZ146" s="32"/>
      <c r="XA146" s="32"/>
      <c r="XB146" s="32"/>
      <c r="XC146" s="32"/>
      <c r="XD146" s="32"/>
      <c r="XE146" s="32"/>
      <c r="XF146" s="32"/>
      <c r="XG146" s="32"/>
      <c r="XH146" s="32"/>
      <c r="XI146" s="32"/>
      <c r="XJ146" s="32"/>
      <c r="XK146" s="32"/>
      <c r="XL146" s="32"/>
      <c r="XM146" s="32"/>
      <c r="XN146" s="32"/>
      <c r="XO146" s="32"/>
      <c r="XP146" s="32"/>
      <c r="XQ146" s="32"/>
      <c r="XR146" s="32"/>
      <c r="XS146" s="32"/>
      <c r="XT146" s="32"/>
      <c r="XU146" s="32"/>
      <c r="XV146" s="32"/>
      <c r="XW146" s="32"/>
      <c r="XX146" s="32"/>
      <c r="XY146" s="32"/>
      <c r="XZ146" s="32"/>
      <c r="YA146" s="32"/>
      <c r="YB146" s="32"/>
      <c r="YC146" s="32"/>
      <c r="YD146" s="32"/>
      <c r="YE146" s="32"/>
      <c r="YF146" s="32"/>
      <c r="YG146" s="32"/>
      <c r="YH146" s="32"/>
      <c r="YI146" s="32"/>
      <c r="YJ146" s="32"/>
      <c r="YK146" s="32"/>
      <c r="YL146" s="32"/>
      <c r="YM146" s="32"/>
      <c r="YN146" s="32"/>
      <c r="YO146" s="32"/>
      <c r="YP146" s="32"/>
      <c r="YQ146" s="32"/>
      <c r="YR146" s="32"/>
      <c r="YS146" s="32"/>
      <c r="YT146" s="32"/>
      <c r="YU146" s="32"/>
      <c r="YV146" s="32"/>
      <c r="YW146" s="32"/>
      <c r="YX146" s="32"/>
      <c r="YY146" s="32"/>
      <c r="YZ146" s="32"/>
      <c r="ZA146" s="32"/>
      <c r="ZB146" s="32"/>
      <c r="ZC146" s="32"/>
      <c r="ZD146" s="32"/>
      <c r="ZE146" s="32"/>
      <c r="ZF146" s="32"/>
      <c r="ZG146" s="32"/>
      <c r="ZH146" s="32"/>
      <c r="ZI146" s="32"/>
      <c r="ZJ146" s="32"/>
      <c r="ZK146" s="32"/>
      <c r="ZL146" s="32"/>
      <c r="ZM146" s="32"/>
      <c r="ZN146" s="32"/>
      <c r="ZO146" s="32"/>
      <c r="ZP146" s="32"/>
      <c r="ZQ146" s="32"/>
      <c r="ZR146" s="32"/>
      <c r="ZS146" s="32"/>
      <c r="ZT146" s="32"/>
      <c r="ZU146" s="32"/>
      <c r="ZV146" s="32"/>
      <c r="ZW146" s="32"/>
      <c r="ZX146" s="32"/>
      <c r="ZY146" s="32"/>
      <c r="ZZ146" s="32"/>
      <c r="AAA146" s="32"/>
      <c r="AAB146" s="32"/>
      <c r="AAC146" s="32"/>
      <c r="AAD146" s="32"/>
      <c r="AAE146" s="32"/>
      <c r="AAF146" s="32"/>
      <c r="AAG146" s="32"/>
      <c r="AAH146" s="32"/>
      <c r="AAI146" s="32"/>
      <c r="AAJ146" s="32"/>
      <c r="AAK146" s="32"/>
      <c r="AAL146" s="32"/>
      <c r="AAM146" s="32"/>
      <c r="AAN146" s="32"/>
      <c r="AAO146" s="32"/>
      <c r="AAP146" s="32"/>
      <c r="AAQ146" s="32"/>
      <c r="AAR146" s="32"/>
      <c r="AAS146" s="32"/>
      <c r="AAT146" s="32"/>
      <c r="AAU146" s="32"/>
      <c r="AAV146" s="32"/>
      <c r="AAW146" s="32"/>
      <c r="AAX146" s="32"/>
      <c r="AAY146" s="32"/>
      <c r="AAZ146" s="32"/>
      <c r="ABA146" s="32"/>
      <c r="ABB146" s="32"/>
      <c r="ABC146" s="32"/>
      <c r="ABD146" s="32"/>
      <c r="ABE146" s="32"/>
      <c r="ABF146" s="32"/>
      <c r="ABG146" s="32"/>
      <c r="ABH146" s="32"/>
      <c r="ABI146" s="32"/>
      <c r="ABJ146" s="32"/>
      <c r="ABK146" s="32"/>
      <c r="ABL146" s="32"/>
      <c r="ABM146" s="32"/>
      <c r="ABN146" s="32"/>
      <c r="ABO146" s="32"/>
      <c r="ABP146" s="32"/>
      <c r="ABQ146" s="32"/>
      <c r="ABR146" s="32"/>
      <c r="ABS146" s="32"/>
      <c r="ABT146" s="32"/>
      <c r="ABU146" s="32"/>
      <c r="ABV146" s="32"/>
      <c r="ABW146" s="32"/>
      <c r="ABX146" s="32"/>
      <c r="ABY146" s="32"/>
      <c r="ABZ146" s="32"/>
      <c r="ACA146" s="32"/>
      <c r="ACB146" s="32"/>
      <c r="ACC146" s="32"/>
      <c r="ACD146" s="32"/>
      <c r="ACE146" s="32"/>
      <c r="ACF146" s="32"/>
      <c r="ACG146" s="32"/>
      <c r="ACH146" s="32"/>
      <c r="ACI146" s="32"/>
      <c r="ACJ146" s="32"/>
      <c r="ACK146" s="32"/>
      <c r="ACL146" s="32"/>
      <c r="ACM146" s="32"/>
      <c r="ACN146" s="32"/>
      <c r="ACO146" s="32"/>
      <c r="ACP146" s="32"/>
      <c r="ACQ146" s="32"/>
      <c r="ACR146" s="32"/>
      <c r="ACS146" s="32"/>
      <c r="ACT146" s="32"/>
      <c r="ACU146" s="32"/>
      <c r="ACV146" s="32"/>
      <c r="ACW146" s="32"/>
      <c r="ACX146" s="32"/>
      <c r="ACY146" s="32"/>
      <c r="ACZ146" s="32"/>
      <c r="ADA146" s="32"/>
      <c r="ADB146" s="32"/>
      <c r="ADC146" s="32"/>
      <c r="ADD146" s="32"/>
      <c r="ADE146" s="32"/>
      <c r="ADF146" s="32"/>
      <c r="ADG146" s="32"/>
      <c r="ADH146" s="32"/>
      <c r="ADI146" s="32"/>
      <c r="ADJ146" s="32"/>
      <c r="ADK146" s="32"/>
      <c r="ADL146" s="32"/>
      <c r="ADM146" s="32"/>
      <c r="ADN146" s="32"/>
      <c r="ADO146" s="32"/>
      <c r="ADP146" s="32"/>
      <c r="ADQ146" s="32"/>
      <c r="ADR146" s="32"/>
      <c r="ADS146" s="32"/>
      <c r="ADT146" s="32"/>
      <c r="ADU146" s="32"/>
      <c r="ADV146" s="32"/>
      <c r="ADW146" s="32"/>
      <c r="ADX146" s="32"/>
      <c r="ADY146" s="32"/>
      <c r="ADZ146" s="32"/>
      <c r="AEA146" s="32"/>
      <c r="AEB146" s="32"/>
      <c r="AEC146" s="32"/>
      <c r="AED146" s="32"/>
      <c r="AEE146" s="32"/>
      <c r="AEF146" s="32"/>
      <c r="AEG146" s="32"/>
      <c r="AEH146" s="32"/>
      <c r="AEI146" s="32"/>
      <c r="AEJ146" s="32"/>
      <c r="AEK146" s="32"/>
      <c r="AEL146" s="32"/>
      <c r="AEM146" s="32"/>
      <c r="AEN146" s="32"/>
      <c r="AEO146" s="32"/>
      <c r="AEP146" s="32"/>
      <c r="AEQ146" s="32"/>
      <c r="AER146" s="32"/>
      <c r="AES146" s="32"/>
      <c r="AET146" s="32"/>
      <c r="AEU146" s="32"/>
      <c r="AEV146" s="32"/>
      <c r="AEW146" s="32"/>
      <c r="AEX146" s="32"/>
      <c r="AEY146" s="32"/>
      <c r="AEZ146" s="32"/>
      <c r="AFA146" s="32"/>
      <c r="AFB146" s="32"/>
      <c r="AFC146" s="32"/>
      <c r="AFD146" s="32"/>
      <c r="AFE146" s="32"/>
      <c r="AFF146" s="32"/>
      <c r="AFG146" s="32"/>
      <c r="AFH146" s="32"/>
      <c r="AFI146" s="32"/>
      <c r="AFJ146" s="32"/>
      <c r="AFK146" s="32"/>
      <c r="AFL146" s="32"/>
      <c r="AFM146" s="32"/>
      <c r="AFN146" s="32"/>
      <c r="AFO146" s="32"/>
      <c r="AFP146" s="32"/>
      <c r="AFQ146" s="32"/>
      <c r="AFR146" s="32"/>
      <c r="AFS146" s="32"/>
      <c r="AFT146" s="32"/>
      <c r="AFU146" s="32"/>
      <c r="AFV146" s="32"/>
      <c r="AFW146" s="32"/>
      <c r="AFX146" s="32"/>
      <c r="AFY146" s="32"/>
      <c r="AFZ146" s="32"/>
      <c r="AGA146" s="32"/>
      <c r="AGB146" s="32"/>
      <c r="AGC146" s="32"/>
      <c r="AGD146" s="32"/>
      <c r="AGE146" s="32"/>
      <c r="AGF146" s="32"/>
      <c r="AGG146" s="32"/>
      <c r="AGH146" s="32"/>
      <c r="AGI146" s="32"/>
      <c r="AGJ146" s="32"/>
      <c r="AGK146" s="32"/>
      <c r="AGL146" s="32"/>
      <c r="AGM146" s="32"/>
      <c r="AGN146" s="32"/>
      <c r="AGO146" s="32"/>
      <c r="AGP146" s="32"/>
      <c r="AGQ146" s="32"/>
      <c r="AGR146" s="32"/>
      <c r="AGS146" s="32"/>
      <c r="AGT146" s="32"/>
      <c r="AGU146" s="32"/>
      <c r="AGV146" s="32"/>
      <c r="AGW146" s="32"/>
      <c r="AGX146" s="32"/>
      <c r="AGY146" s="32"/>
      <c r="AGZ146" s="32"/>
      <c r="AHA146" s="32"/>
      <c r="AHB146" s="32"/>
      <c r="AHC146" s="32"/>
      <c r="AHD146" s="32"/>
      <c r="AHE146" s="32"/>
      <c r="AHF146" s="32"/>
      <c r="AHG146" s="32"/>
      <c r="AHH146" s="32"/>
      <c r="AHI146" s="32"/>
      <c r="AHJ146" s="32"/>
      <c r="AHK146" s="32"/>
      <c r="AHL146" s="32"/>
      <c r="AHM146" s="32"/>
      <c r="AHN146" s="32"/>
      <c r="AHO146" s="32"/>
      <c r="AHP146" s="32"/>
      <c r="AHQ146" s="32"/>
      <c r="AHR146" s="32"/>
      <c r="AHS146" s="32"/>
      <c r="AHT146" s="32"/>
      <c r="AHU146" s="32"/>
      <c r="AHV146" s="32"/>
      <c r="AHW146" s="32"/>
      <c r="AHX146" s="32"/>
      <c r="AHY146" s="32"/>
      <c r="AHZ146" s="32"/>
      <c r="AIA146" s="32"/>
      <c r="AIB146" s="32"/>
      <c r="AIC146" s="32"/>
      <c r="AID146" s="32"/>
      <c r="AIE146" s="32"/>
      <c r="AIF146" s="32"/>
      <c r="AIG146" s="32"/>
      <c r="AIH146" s="32"/>
      <c r="AII146" s="32"/>
      <c r="AIJ146" s="32"/>
      <c r="AIK146" s="32"/>
      <c r="AIL146" s="32"/>
      <c r="AIM146" s="32"/>
      <c r="AIN146" s="32"/>
      <c r="AIO146" s="32"/>
      <c r="AIP146" s="32"/>
      <c r="AIQ146" s="32"/>
      <c r="AIR146" s="32"/>
      <c r="AIS146" s="32"/>
      <c r="AIT146" s="32"/>
      <c r="AIU146" s="32"/>
      <c r="AIV146" s="32"/>
      <c r="AIW146" s="32"/>
      <c r="AIX146" s="32"/>
      <c r="AIY146" s="32"/>
      <c r="AIZ146" s="32"/>
      <c r="AJA146" s="32"/>
      <c r="AJB146" s="32"/>
      <c r="AJC146" s="32"/>
      <c r="AJD146" s="32"/>
      <c r="AJE146" s="32"/>
      <c r="AJF146" s="32"/>
      <c r="AJG146" s="32"/>
      <c r="AJH146" s="32"/>
      <c r="AJI146" s="32"/>
      <c r="AJJ146" s="32"/>
      <c r="AJK146" s="32"/>
      <c r="AJL146" s="32"/>
      <c r="AJM146" s="32"/>
      <c r="AJN146" s="32"/>
      <c r="AJO146" s="32"/>
      <c r="AJP146" s="32"/>
      <c r="AJQ146" s="32"/>
      <c r="AJR146" s="32"/>
      <c r="AJS146" s="32"/>
      <c r="AJT146" s="32"/>
      <c r="AJU146" s="32"/>
      <c r="AJV146" s="32"/>
      <c r="AJW146" s="32"/>
      <c r="AJX146" s="32"/>
      <c r="AJY146" s="32"/>
      <c r="AJZ146" s="32"/>
      <c r="AKA146" s="32"/>
      <c r="AKB146" s="32"/>
      <c r="AKC146" s="32"/>
      <c r="AKD146" s="32"/>
      <c r="AKE146" s="32"/>
      <c r="AKF146" s="32"/>
      <c r="AKG146" s="32"/>
      <c r="AKH146" s="32"/>
      <c r="AKI146" s="32"/>
      <c r="AKJ146" s="32"/>
      <c r="AKK146" s="32"/>
      <c r="AKL146" s="32"/>
      <c r="AKM146" s="32"/>
      <c r="AKN146" s="32"/>
      <c r="AKO146" s="32"/>
      <c r="AKP146" s="32"/>
      <c r="AKQ146" s="32"/>
      <c r="AKR146" s="32"/>
      <c r="AKS146" s="32"/>
      <c r="AKT146" s="32"/>
      <c r="AKU146" s="32"/>
      <c r="AKV146" s="32"/>
      <c r="AKW146" s="32"/>
      <c r="AKX146" s="32"/>
      <c r="AKY146" s="32"/>
      <c r="AKZ146" s="32"/>
      <c r="ALA146" s="32"/>
      <c r="ALB146" s="32"/>
      <c r="ALC146" s="32"/>
      <c r="ALD146" s="32"/>
      <c r="ALE146" s="32"/>
      <c r="ALF146" s="32"/>
      <c r="ALG146" s="32"/>
      <c r="ALH146" s="32"/>
      <c r="ALI146" s="32"/>
      <c r="ALJ146" s="32"/>
      <c r="ALK146" s="32"/>
      <c r="ALL146" s="32"/>
      <c r="ALM146" s="32"/>
      <c r="ALN146" s="32"/>
    </row>
    <row r="147" spans="1:1002" s="12" customFormat="1" ht="14.5" x14ac:dyDescent="0.35">
      <c r="A147" s="196"/>
      <c r="B147" s="197"/>
      <c r="C147" s="197"/>
      <c r="D147" s="197"/>
      <c r="E147" s="198"/>
      <c r="F147" s="110"/>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c r="FO147" s="32"/>
      <c r="FP147" s="32"/>
      <c r="FQ147" s="32"/>
      <c r="FR147" s="32"/>
      <c r="FS147" s="32"/>
      <c r="FT147" s="32"/>
      <c r="FU147" s="32"/>
      <c r="FV147" s="32"/>
      <c r="FW147" s="32"/>
      <c r="FX147" s="32"/>
      <c r="FY147" s="32"/>
      <c r="FZ147" s="32"/>
      <c r="GA147" s="32"/>
      <c r="GB147" s="32"/>
      <c r="GC147" s="32"/>
      <c r="GD147" s="32"/>
      <c r="GE147" s="32"/>
      <c r="GF147" s="32"/>
      <c r="GG147" s="32"/>
      <c r="GH147" s="32"/>
      <c r="GI147" s="32"/>
      <c r="GJ147" s="32"/>
      <c r="GK147" s="32"/>
      <c r="GL147" s="32"/>
      <c r="GM147" s="32"/>
      <c r="GN147" s="32"/>
      <c r="GO147" s="32"/>
      <c r="GP147" s="32"/>
      <c r="GQ147" s="32"/>
      <c r="GR147" s="32"/>
      <c r="GS147" s="32"/>
      <c r="GT147" s="32"/>
      <c r="GU147" s="32"/>
      <c r="GV147" s="32"/>
      <c r="GW147" s="32"/>
      <c r="GX147" s="32"/>
      <c r="GY147" s="32"/>
      <c r="GZ147" s="32"/>
      <c r="HA147" s="32"/>
      <c r="HB147" s="32"/>
      <c r="HC147" s="32"/>
      <c r="HD147" s="32"/>
      <c r="HE147" s="32"/>
      <c r="HF147" s="32"/>
      <c r="HG147" s="32"/>
      <c r="HH147" s="32"/>
      <c r="HI147" s="32"/>
      <c r="HJ147" s="32"/>
      <c r="HK147" s="32"/>
      <c r="HL147" s="32"/>
      <c r="HM147" s="32"/>
      <c r="HN147" s="32"/>
      <c r="HO147" s="32"/>
      <c r="HP147" s="32"/>
      <c r="HQ147" s="32"/>
      <c r="HR147" s="32"/>
      <c r="HS147" s="32"/>
      <c r="HT147" s="32"/>
      <c r="HU147" s="32"/>
      <c r="HV147" s="32"/>
      <c r="HW147" s="32"/>
      <c r="HX147" s="32"/>
      <c r="HY147" s="32"/>
      <c r="HZ147" s="32"/>
      <c r="IA147" s="32"/>
      <c r="IB147" s="32"/>
      <c r="IC147" s="32"/>
      <c r="ID147" s="32"/>
      <c r="IE147" s="32"/>
      <c r="IF147" s="32"/>
      <c r="IG147" s="32"/>
      <c r="IH147" s="32"/>
      <c r="II147" s="32"/>
      <c r="IJ147" s="32"/>
      <c r="IK147" s="32"/>
      <c r="IL147" s="32"/>
      <c r="IM147" s="32"/>
      <c r="IN147" s="32"/>
      <c r="IO147" s="32"/>
      <c r="IP147" s="32"/>
      <c r="IQ147" s="32"/>
      <c r="IR147" s="32"/>
      <c r="IS147" s="32"/>
      <c r="IT147" s="32"/>
      <c r="IU147" s="32"/>
      <c r="IV147" s="32"/>
      <c r="IW147" s="32"/>
      <c r="IX147" s="32"/>
      <c r="IY147" s="32"/>
      <c r="IZ147" s="32"/>
      <c r="JA147" s="32"/>
      <c r="JB147" s="32"/>
      <c r="JC147" s="32"/>
      <c r="JD147" s="32"/>
      <c r="JE147" s="32"/>
      <c r="JF147" s="32"/>
      <c r="JG147" s="32"/>
      <c r="JH147" s="32"/>
      <c r="JI147" s="32"/>
      <c r="JJ147" s="32"/>
      <c r="JK147" s="32"/>
      <c r="JL147" s="32"/>
      <c r="JM147" s="32"/>
      <c r="JN147" s="32"/>
      <c r="JO147" s="32"/>
      <c r="JP147" s="32"/>
      <c r="JQ147" s="32"/>
      <c r="JR147" s="32"/>
      <c r="JS147" s="32"/>
      <c r="JT147" s="32"/>
      <c r="JU147" s="32"/>
      <c r="JV147" s="32"/>
      <c r="JW147" s="32"/>
      <c r="JX147" s="32"/>
      <c r="JY147" s="32"/>
      <c r="JZ147" s="32"/>
      <c r="KA147" s="32"/>
      <c r="KB147" s="32"/>
      <c r="KC147" s="32"/>
      <c r="KD147" s="32"/>
      <c r="KE147" s="32"/>
      <c r="KF147" s="32"/>
      <c r="KG147" s="32"/>
      <c r="KH147" s="32"/>
      <c r="KI147" s="32"/>
      <c r="KJ147" s="32"/>
      <c r="KK147" s="32"/>
      <c r="KL147" s="32"/>
      <c r="KM147" s="32"/>
      <c r="KN147" s="32"/>
      <c r="KO147" s="32"/>
      <c r="KP147" s="32"/>
      <c r="KQ147" s="32"/>
      <c r="KR147" s="32"/>
      <c r="KS147" s="32"/>
      <c r="KT147" s="32"/>
      <c r="KU147" s="32"/>
      <c r="KV147" s="32"/>
      <c r="KW147" s="32"/>
      <c r="KX147" s="32"/>
      <c r="KY147" s="32"/>
      <c r="KZ147" s="32"/>
      <c r="LA147" s="32"/>
      <c r="LB147" s="32"/>
      <c r="LC147" s="32"/>
      <c r="LD147" s="32"/>
      <c r="LE147" s="32"/>
      <c r="LF147" s="32"/>
      <c r="LG147" s="32"/>
      <c r="LH147" s="32"/>
      <c r="LI147" s="32"/>
      <c r="LJ147" s="32"/>
      <c r="LK147" s="32"/>
      <c r="LL147" s="32"/>
      <c r="LM147" s="32"/>
      <c r="LN147" s="32"/>
      <c r="LO147" s="32"/>
      <c r="LP147" s="32"/>
      <c r="LQ147" s="32"/>
      <c r="LR147" s="32"/>
      <c r="LS147" s="32"/>
      <c r="LT147" s="32"/>
      <c r="LU147" s="32"/>
      <c r="LV147" s="32"/>
      <c r="LW147" s="32"/>
      <c r="LX147" s="32"/>
      <c r="LY147" s="32"/>
      <c r="LZ147" s="32"/>
      <c r="MA147" s="32"/>
      <c r="MB147" s="32"/>
      <c r="MC147" s="32"/>
      <c r="MD147" s="32"/>
      <c r="ME147" s="32"/>
      <c r="MF147" s="32"/>
      <c r="MG147" s="32"/>
      <c r="MH147" s="32"/>
      <c r="MI147" s="32"/>
      <c r="MJ147" s="32"/>
      <c r="MK147" s="32"/>
      <c r="ML147" s="32"/>
      <c r="MM147" s="32"/>
      <c r="MN147" s="32"/>
      <c r="MO147" s="32"/>
      <c r="MP147" s="32"/>
      <c r="MQ147" s="32"/>
      <c r="MR147" s="32"/>
      <c r="MS147" s="32"/>
      <c r="MT147" s="32"/>
      <c r="MU147" s="32"/>
      <c r="MV147" s="32"/>
      <c r="MW147" s="32"/>
      <c r="MX147" s="32"/>
      <c r="MY147" s="32"/>
      <c r="MZ147" s="32"/>
      <c r="NA147" s="32"/>
      <c r="NB147" s="32"/>
      <c r="NC147" s="32"/>
      <c r="ND147" s="32"/>
      <c r="NE147" s="32"/>
      <c r="NF147" s="32"/>
      <c r="NG147" s="32"/>
      <c r="NH147" s="32"/>
      <c r="NI147" s="32"/>
      <c r="NJ147" s="32"/>
      <c r="NK147" s="32"/>
      <c r="NL147" s="32"/>
      <c r="NM147" s="32"/>
      <c r="NN147" s="32"/>
      <c r="NO147" s="32"/>
      <c r="NP147" s="32"/>
      <c r="NQ147" s="32"/>
      <c r="NR147" s="32"/>
      <c r="NS147" s="32"/>
      <c r="NT147" s="32"/>
      <c r="NU147" s="32"/>
      <c r="NV147" s="32"/>
      <c r="NW147" s="32"/>
      <c r="NX147" s="32"/>
      <c r="NY147" s="32"/>
      <c r="NZ147" s="32"/>
      <c r="OA147" s="32"/>
      <c r="OB147" s="32"/>
      <c r="OC147" s="32"/>
      <c r="OD147" s="32"/>
      <c r="OE147" s="32"/>
      <c r="OF147" s="32"/>
      <c r="OG147" s="32"/>
      <c r="OH147" s="32"/>
      <c r="OI147" s="32"/>
      <c r="OJ147" s="32"/>
      <c r="OK147" s="32"/>
      <c r="OL147" s="32"/>
      <c r="OM147" s="32"/>
      <c r="ON147" s="32"/>
      <c r="OO147" s="32"/>
      <c r="OP147" s="32"/>
      <c r="OQ147" s="32"/>
      <c r="OR147" s="32"/>
      <c r="OS147" s="32"/>
      <c r="OT147" s="32"/>
      <c r="OU147" s="32"/>
      <c r="OV147" s="32"/>
      <c r="OW147" s="32"/>
      <c r="OX147" s="32"/>
      <c r="OY147" s="32"/>
      <c r="OZ147" s="32"/>
      <c r="PA147" s="32"/>
      <c r="PB147" s="32"/>
      <c r="PC147" s="32"/>
      <c r="PD147" s="32"/>
      <c r="PE147" s="32"/>
      <c r="PF147" s="32"/>
      <c r="PG147" s="32"/>
      <c r="PH147" s="32"/>
      <c r="PI147" s="32"/>
      <c r="PJ147" s="32"/>
      <c r="PK147" s="32"/>
      <c r="PL147" s="32"/>
      <c r="PM147" s="32"/>
      <c r="PN147" s="32"/>
      <c r="PO147" s="32"/>
      <c r="PP147" s="32"/>
      <c r="PQ147" s="32"/>
      <c r="PR147" s="32"/>
      <c r="PS147" s="32"/>
      <c r="PT147" s="32"/>
      <c r="PU147" s="32"/>
      <c r="PV147" s="32"/>
      <c r="PW147" s="32"/>
      <c r="PX147" s="32"/>
      <c r="PY147" s="32"/>
      <c r="PZ147" s="32"/>
      <c r="QA147" s="32"/>
      <c r="QB147" s="32"/>
      <c r="QC147" s="32"/>
      <c r="QD147" s="32"/>
      <c r="QE147" s="32"/>
      <c r="QF147" s="32"/>
      <c r="QG147" s="32"/>
      <c r="QH147" s="32"/>
      <c r="QI147" s="32"/>
      <c r="QJ147" s="32"/>
      <c r="QK147" s="32"/>
      <c r="QL147" s="32"/>
      <c r="QM147" s="32"/>
      <c r="QN147" s="32"/>
      <c r="QO147" s="32"/>
      <c r="QP147" s="32"/>
      <c r="QQ147" s="32"/>
      <c r="QR147" s="32"/>
      <c r="QS147" s="32"/>
      <c r="QT147" s="32"/>
      <c r="QU147" s="32"/>
      <c r="QV147" s="32"/>
      <c r="QW147" s="32"/>
      <c r="QX147" s="32"/>
      <c r="QY147" s="32"/>
      <c r="QZ147" s="32"/>
      <c r="RA147" s="32"/>
      <c r="RB147" s="32"/>
      <c r="RC147" s="32"/>
      <c r="RD147" s="32"/>
      <c r="RE147" s="32"/>
      <c r="RF147" s="32"/>
      <c r="RG147" s="32"/>
      <c r="RH147" s="32"/>
      <c r="RI147" s="32"/>
      <c r="RJ147" s="32"/>
      <c r="RK147" s="32"/>
      <c r="RL147" s="32"/>
      <c r="RM147" s="32"/>
      <c r="RN147" s="32"/>
      <c r="RO147" s="32"/>
      <c r="RP147" s="32"/>
      <c r="RQ147" s="32"/>
      <c r="RR147" s="32"/>
      <c r="RS147" s="32"/>
      <c r="RT147" s="32"/>
      <c r="RU147" s="32"/>
      <c r="RV147" s="32"/>
      <c r="RW147" s="32"/>
      <c r="RX147" s="32"/>
      <c r="RY147" s="32"/>
      <c r="RZ147" s="32"/>
      <c r="SA147" s="32"/>
      <c r="SB147" s="32"/>
      <c r="SC147" s="32"/>
      <c r="SD147" s="32"/>
      <c r="SE147" s="32"/>
      <c r="SF147" s="32"/>
      <c r="SG147" s="32"/>
      <c r="SH147" s="32"/>
      <c r="SI147" s="32"/>
      <c r="SJ147" s="32"/>
      <c r="SK147" s="32"/>
      <c r="SL147" s="32"/>
      <c r="SM147" s="32"/>
      <c r="SN147" s="32"/>
      <c r="SO147" s="32"/>
      <c r="SP147" s="32"/>
      <c r="SQ147" s="32"/>
      <c r="SR147" s="32"/>
      <c r="SS147" s="32"/>
      <c r="ST147" s="32"/>
      <c r="SU147" s="32"/>
      <c r="SV147" s="32"/>
      <c r="SW147" s="32"/>
      <c r="SX147" s="32"/>
      <c r="SY147" s="32"/>
      <c r="SZ147" s="32"/>
      <c r="TA147" s="32"/>
      <c r="TB147" s="32"/>
      <c r="TC147" s="32"/>
      <c r="TD147" s="32"/>
      <c r="TE147" s="32"/>
      <c r="TF147" s="32"/>
      <c r="TG147" s="32"/>
      <c r="TH147" s="32"/>
      <c r="TI147" s="32"/>
      <c r="TJ147" s="32"/>
      <c r="TK147" s="32"/>
      <c r="TL147" s="32"/>
      <c r="TM147" s="32"/>
      <c r="TN147" s="32"/>
      <c r="TO147" s="32"/>
      <c r="TP147" s="32"/>
      <c r="TQ147" s="32"/>
      <c r="TR147" s="32"/>
      <c r="TS147" s="32"/>
      <c r="TT147" s="32"/>
      <c r="TU147" s="32"/>
      <c r="TV147" s="32"/>
      <c r="TW147" s="32"/>
      <c r="TX147" s="32"/>
      <c r="TY147" s="32"/>
      <c r="TZ147" s="32"/>
      <c r="UA147" s="32"/>
      <c r="UB147" s="32"/>
      <c r="UC147" s="32"/>
      <c r="UD147" s="32"/>
      <c r="UE147" s="32"/>
      <c r="UF147" s="32"/>
      <c r="UG147" s="32"/>
      <c r="UH147" s="32"/>
      <c r="UI147" s="32"/>
      <c r="UJ147" s="32"/>
      <c r="UK147" s="32"/>
      <c r="UL147" s="32"/>
      <c r="UM147" s="32"/>
      <c r="UN147" s="32"/>
      <c r="UO147" s="32"/>
      <c r="UP147" s="32"/>
      <c r="UQ147" s="32"/>
      <c r="UR147" s="32"/>
      <c r="US147" s="32"/>
      <c r="UT147" s="32"/>
      <c r="UU147" s="32"/>
      <c r="UV147" s="32"/>
      <c r="UW147" s="32"/>
      <c r="UX147" s="32"/>
      <c r="UY147" s="32"/>
      <c r="UZ147" s="32"/>
      <c r="VA147" s="32"/>
      <c r="VB147" s="32"/>
      <c r="VC147" s="32"/>
      <c r="VD147" s="32"/>
      <c r="VE147" s="32"/>
      <c r="VF147" s="32"/>
      <c r="VG147" s="32"/>
      <c r="VH147" s="32"/>
      <c r="VI147" s="32"/>
      <c r="VJ147" s="32"/>
      <c r="VK147" s="32"/>
      <c r="VL147" s="32"/>
      <c r="VM147" s="32"/>
      <c r="VN147" s="32"/>
      <c r="VO147" s="32"/>
      <c r="VP147" s="32"/>
      <c r="VQ147" s="32"/>
      <c r="VR147" s="32"/>
      <c r="VS147" s="32"/>
      <c r="VT147" s="32"/>
      <c r="VU147" s="32"/>
      <c r="VV147" s="32"/>
      <c r="VW147" s="32"/>
      <c r="VX147" s="32"/>
      <c r="VY147" s="32"/>
      <c r="VZ147" s="32"/>
      <c r="WA147" s="32"/>
      <c r="WB147" s="32"/>
      <c r="WC147" s="32"/>
      <c r="WD147" s="32"/>
      <c r="WE147" s="32"/>
      <c r="WF147" s="32"/>
      <c r="WG147" s="32"/>
      <c r="WH147" s="32"/>
      <c r="WI147" s="32"/>
      <c r="WJ147" s="32"/>
      <c r="WK147" s="32"/>
      <c r="WL147" s="32"/>
      <c r="WM147" s="32"/>
      <c r="WN147" s="32"/>
      <c r="WO147" s="32"/>
      <c r="WP147" s="32"/>
      <c r="WQ147" s="32"/>
      <c r="WR147" s="32"/>
      <c r="WS147" s="32"/>
      <c r="WT147" s="32"/>
      <c r="WU147" s="32"/>
      <c r="WV147" s="32"/>
      <c r="WW147" s="32"/>
      <c r="WX147" s="32"/>
      <c r="WY147" s="32"/>
      <c r="WZ147" s="32"/>
      <c r="XA147" s="32"/>
      <c r="XB147" s="32"/>
      <c r="XC147" s="32"/>
      <c r="XD147" s="32"/>
      <c r="XE147" s="32"/>
      <c r="XF147" s="32"/>
      <c r="XG147" s="32"/>
      <c r="XH147" s="32"/>
      <c r="XI147" s="32"/>
      <c r="XJ147" s="32"/>
      <c r="XK147" s="32"/>
      <c r="XL147" s="32"/>
      <c r="XM147" s="32"/>
      <c r="XN147" s="32"/>
      <c r="XO147" s="32"/>
      <c r="XP147" s="32"/>
      <c r="XQ147" s="32"/>
      <c r="XR147" s="32"/>
      <c r="XS147" s="32"/>
      <c r="XT147" s="32"/>
      <c r="XU147" s="32"/>
      <c r="XV147" s="32"/>
      <c r="XW147" s="32"/>
      <c r="XX147" s="32"/>
      <c r="XY147" s="32"/>
      <c r="XZ147" s="32"/>
      <c r="YA147" s="32"/>
      <c r="YB147" s="32"/>
      <c r="YC147" s="32"/>
      <c r="YD147" s="32"/>
      <c r="YE147" s="32"/>
      <c r="YF147" s="32"/>
      <c r="YG147" s="32"/>
      <c r="YH147" s="32"/>
      <c r="YI147" s="32"/>
      <c r="YJ147" s="32"/>
      <c r="YK147" s="32"/>
      <c r="YL147" s="32"/>
      <c r="YM147" s="32"/>
      <c r="YN147" s="32"/>
      <c r="YO147" s="32"/>
      <c r="YP147" s="32"/>
      <c r="YQ147" s="32"/>
      <c r="YR147" s="32"/>
      <c r="YS147" s="32"/>
      <c r="YT147" s="32"/>
      <c r="YU147" s="32"/>
      <c r="YV147" s="32"/>
      <c r="YW147" s="32"/>
      <c r="YX147" s="32"/>
      <c r="YY147" s="32"/>
      <c r="YZ147" s="32"/>
      <c r="ZA147" s="32"/>
      <c r="ZB147" s="32"/>
      <c r="ZC147" s="32"/>
      <c r="ZD147" s="32"/>
      <c r="ZE147" s="32"/>
      <c r="ZF147" s="32"/>
      <c r="ZG147" s="32"/>
      <c r="ZH147" s="32"/>
      <c r="ZI147" s="32"/>
      <c r="ZJ147" s="32"/>
      <c r="ZK147" s="32"/>
      <c r="ZL147" s="32"/>
      <c r="ZM147" s="32"/>
      <c r="ZN147" s="32"/>
      <c r="ZO147" s="32"/>
      <c r="ZP147" s="32"/>
      <c r="ZQ147" s="32"/>
      <c r="ZR147" s="32"/>
      <c r="ZS147" s="32"/>
      <c r="ZT147" s="32"/>
      <c r="ZU147" s="32"/>
      <c r="ZV147" s="32"/>
      <c r="ZW147" s="32"/>
      <c r="ZX147" s="32"/>
      <c r="ZY147" s="32"/>
      <c r="ZZ147" s="32"/>
      <c r="AAA147" s="32"/>
      <c r="AAB147" s="32"/>
      <c r="AAC147" s="32"/>
      <c r="AAD147" s="32"/>
      <c r="AAE147" s="32"/>
      <c r="AAF147" s="32"/>
      <c r="AAG147" s="32"/>
      <c r="AAH147" s="32"/>
      <c r="AAI147" s="32"/>
      <c r="AAJ147" s="32"/>
      <c r="AAK147" s="32"/>
      <c r="AAL147" s="32"/>
      <c r="AAM147" s="32"/>
      <c r="AAN147" s="32"/>
      <c r="AAO147" s="32"/>
      <c r="AAP147" s="32"/>
      <c r="AAQ147" s="32"/>
      <c r="AAR147" s="32"/>
      <c r="AAS147" s="32"/>
      <c r="AAT147" s="32"/>
      <c r="AAU147" s="32"/>
      <c r="AAV147" s="32"/>
      <c r="AAW147" s="32"/>
      <c r="AAX147" s="32"/>
      <c r="AAY147" s="32"/>
      <c r="AAZ147" s="32"/>
      <c r="ABA147" s="32"/>
      <c r="ABB147" s="32"/>
      <c r="ABC147" s="32"/>
      <c r="ABD147" s="32"/>
      <c r="ABE147" s="32"/>
      <c r="ABF147" s="32"/>
      <c r="ABG147" s="32"/>
      <c r="ABH147" s="32"/>
      <c r="ABI147" s="32"/>
      <c r="ABJ147" s="32"/>
      <c r="ABK147" s="32"/>
      <c r="ABL147" s="32"/>
      <c r="ABM147" s="32"/>
      <c r="ABN147" s="32"/>
      <c r="ABO147" s="32"/>
      <c r="ABP147" s="32"/>
      <c r="ABQ147" s="32"/>
      <c r="ABR147" s="32"/>
      <c r="ABS147" s="32"/>
      <c r="ABT147" s="32"/>
      <c r="ABU147" s="32"/>
      <c r="ABV147" s="32"/>
      <c r="ABW147" s="32"/>
      <c r="ABX147" s="32"/>
      <c r="ABY147" s="32"/>
      <c r="ABZ147" s="32"/>
      <c r="ACA147" s="32"/>
      <c r="ACB147" s="32"/>
      <c r="ACC147" s="32"/>
      <c r="ACD147" s="32"/>
      <c r="ACE147" s="32"/>
      <c r="ACF147" s="32"/>
      <c r="ACG147" s="32"/>
      <c r="ACH147" s="32"/>
      <c r="ACI147" s="32"/>
      <c r="ACJ147" s="32"/>
      <c r="ACK147" s="32"/>
      <c r="ACL147" s="32"/>
      <c r="ACM147" s="32"/>
      <c r="ACN147" s="32"/>
      <c r="ACO147" s="32"/>
      <c r="ACP147" s="32"/>
      <c r="ACQ147" s="32"/>
      <c r="ACR147" s="32"/>
      <c r="ACS147" s="32"/>
      <c r="ACT147" s="32"/>
      <c r="ACU147" s="32"/>
      <c r="ACV147" s="32"/>
      <c r="ACW147" s="32"/>
      <c r="ACX147" s="32"/>
      <c r="ACY147" s="32"/>
      <c r="ACZ147" s="32"/>
      <c r="ADA147" s="32"/>
      <c r="ADB147" s="32"/>
      <c r="ADC147" s="32"/>
      <c r="ADD147" s="32"/>
      <c r="ADE147" s="32"/>
      <c r="ADF147" s="32"/>
      <c r="ADG147" s="32"/>
      <c r="ADH147" s="32"/>
      <c r="ADI147" s="32"/>
      <c r="ADJ147" s="32"/>
      <c r="ADK147" s="32"/>
      <c r="ADL147" s="32"/>
      <c r="ADM147" s="32"/>
      <c r="ADN147" s="32"/>
      <c r="ADO147" s="32"/>
      <c r="ADP147" s="32"/>
      <c r="ADQ147" s="32"/>
      <c r="ADR147" s="32"/>
      <c r="ADS147" s="32"/>
      <c r="ADT147" s="32"/>
      <c r="ADU147" s="32"/>
      <c r="ADV147" s="32"/>
      <c r="ADW147" s="32"/>
      <c r="ADX147" s="32"/>
      <c r="ADY147" s="32"/>
      <c r="ADZ147" s="32"/>
      <c r="AEA147" s="32"/>
      <c r="AEB147" s="32"/>
      <c r="AEC147" s="32"/>
      <c r="AED147" s="32"/>
      <c r="AEE147" s="32"/>
      <c r="AEF147" s="32"/>
      <c r="AEG147" s="32"/>
      <c r="AEH147" s="32"/>
      <c r="AEI147" s="32"/>
      <c r="AEJ147" s="32"/>
      <c r="AEK147" s="32"/>
      <c r="AEL147" s="32"/>
      <c r="AEM147" s="32"/>
      <c r="AEN147" s="32"/>
      <c r="AEO147" s="32"/>
      <c r="AEP147" s="32"/>
      <c r="AEQ147" s="32"/>
      <c r="AER147" s="32"/>
      <c r="AES147" s="32"/>
      <c r="AET147" s="32"/>
      <c r="AEU147" s="32"/>
      <c r="AEV147" s="32"/>
      <c r="AEW147" s="32"/>
      <c r="AEX147" s="32"/>
      <c r="AEY147" s="32"/>
      <c r="AEZ147" s="32"/>
      <c r="AFA147" s="32"/>
      <c r="AFB147" s="32"/>
      <c r="AFC147" s="32"/>
      <c r="AFD147" s="32"/>
      <c r="AFE147" s="32"/>
      <c r="AFF147" s="32"/>
      <c r="AFG147" s="32"/>
      <c r="AFH147" s="32"/>
      <c r="AFI147" s="32"/>
      <c r="AFJ147" s="32"/>
      <c r="AFK147" s="32"/>
      <c r="AFL147" s="32"/>
      <c r="AFM147" s="32"/>
      <c r="AFN147" s="32"/>
      <c r="AFO147" s="32"/>
      <c r="AFP147" s="32"/>
      <c r="AFQ147" s="32"/>
      <c r="AFR147" s="32"/>
      <c r="AFS147" s="32"/>
      <c r="AFT147" s="32"/>
      <c r="AFU147" s="32"/>
      <c r="AFV147" s="32"/>
      <c r="AFW147" s="32"/>
      <c r="AFX147" s="32"/>
      <c r="AFY147" s="32"/>
      <c r="AFZ147" s="32"/>
      <c r="AGA147" s="32"/>
      <c r="AGB147" s="32"/>
      <c r="AGC147" s="32"/>
      <c r="AGD147" s="32"/>
      <c r="AGE147" s="32"/>
      <c r="AGF147" s="32"/>
      <c r="AGG147" s="32"/>
      <c r="AGH147" s="32"/>
      <c r="AGI147" s="32"/>
      <c r="AGJ147" s="32"/>
      <c r="AGK147" s="32"/>
      <c r="AGL147" s="32"/>
      <c r="AGM147" s="32"/>
      <c r="AGN147" s="32"/>
      <c r="AGO147" s="32"/>
      <c r="AGP147" s="32"/>
      <c r="AGQ147" s="32"/>
      <c r="AGR147" s="32"/>
      <c r="AGS147" s="32"/>
      <c r="AGT147" s="32"/>
      <c r="AGU147" s="32"/>
      <c r="AGV147" s="32"/>
      <c r="AGW147" s="32"/>
      <c r="AGX147" s="32"/>
      <c r="AGY147" s="32"/>
      <c r="AGZ147" s="32"/>
      <c r="AHA147" s="32"/>
      <c r="AHB147" s="32"/>
      <c r="AHC147" s="32"/>
      <c r="AHD147" s="32"/>
      <c r="AHE147" s="32"/>
      <c r="AHF147" s="32"/>
      <c r="AHG147" s="32"/>
      <c r="AHH147" s="32"/>
      <c r="AHI147" s="32"/>
      <c r="AHJ147" s="32"/>
      <c r="AHK147" s="32"/>
      <c r="AHL147" s="32"/>
      <c r="AHM147" s="32"/>
      <c r="AHN147" s="32"/>
      <c r="AHO147" s="32"/>
      <c r="AHP147" s="32"/>
      <c r="AHQ147" s="32"/>
      <c r="AHR147" s="32"/>
      <c r="AHS147" s="32"/>
      <c r="AHT147" s="32"/>
      <c r="AHU147" s="32"/>
      <c r="AHV147" s="32"/>
      <c r="AHW147" s="32"/>
      <c r="AHX147" s="32"/>
      <c r="AHY147" s="32"/>
      <c r="AHZ147" s="32"/>
      <c r="AIA147" s="32"/>
      <c r="AIB147" s="32"/>
      <c r="AIC147" s="32"/>
      <c r="AID147" s="32"/>
      <c r="AIE147" s="32"/>
      <c r="AIF147" s="32"/>
      <c r="AIG147" s="32"/>
      <c r="AIH147" s="32"/>
      <c r="AII147" s="32"/>
      <c r="AIJ147" s="32"/>
      <c r="AIK147" s="32"/>
      <c r="AIL147" s="32"/>
      <c r="AIM147" s="32"/>
      <c r="AIN147" s="32"/>
      <c r="AIO147" s="32"/>
      <c r="AIP147" s="32"/>
      <c r="AIQ147" s="32"/>
      <c r="AIR147" s="32"/>
      <c r="AIS147" s="32"/>
      <c r="AIT147" s="32"/>
      <c r="AIU147" s="32"/>
      <c r="AIV147" s="32"/>
      <c r="AIW147" s="32"/>
      <c r="AIX147" s="32"/>
      <c r="AIY147" s="32"/>
      <c r="AIZ147" s="32"/>
      <c r="AJA147" s="32"/>
      <c r="AJB147" s="32"/>
      <c r="AJC147" s="32"/>
      <c r="AJD147" s="32"/>
      <c r="AJE147" s="32"/>
      <c r="AJF147" s="32"/>
      <c r="AJG147" s="32"/>
      <c r="AJH147" s="32"/>
      <c r="AJI147" s="32"/>
      <c r="AJJ147" s="32"/>
      <c r="AJK147" s="32"/>
      <c r="AJL147" s="32"/>
      <c r="AJM147" s="32"/>
      <c r="AJN147" s="32"/>
      <c r="AJO147" s="32"/>
      <c r="AJP147" s="32"/>
      <c r="AJQ147" s="32"/>
      <c r="AJR147" s="32"/>
      <c r="AJS147" s="32"/>
      <c r="AJT147" s="32"/>
      <c r="AJU147" s="32"/>
      <c r="AJV147" s="32"/>
      <c r="AJW147" s="32"/>
      <c r="AJX147" s="32"/>
      <c r="AJY147" s="32"/>
      <c r="AJZ147" s="32"/>
      <c r="AKA147" s="32"/>
      <c r="AKB147" s="32"/>
      <c r="AKC147" s="32"/>
      <c r="AKD147" s="32"/>
      <c r="AKE147" s="32"/>
      <c r="AKF147" s="32"/>
      <c r="AKG147" s="32"/>
      <c r="AKH147" s="32"/>
      <c r="AKI147" s="32"/>
      <c r="AKJ147" s="32"/>
      <c r="AKK147" s="32"/>
      <c r="AKL147" s="32"/>
      <c r="AKM147" s="32"/>
      <c r="AKN147" s="32"/>
      <c r="AKO147" s="32"/>
      <c r="AKP147" s="32"/>
      <c r="AKQ147" s="32"/>
      <c r="AKR147" s="32"/>
      <c r="AKS147" s="32"/>
      <c r="AKT147" s="32"/>
      <c r="AKU147" s="32"/>
      <c r="AKV147" s="32"/>
      <c r="AKW147" s="32"/>
      <c r="AKX147" s="32"/>
      <c r="AKY147" s="32"/>
      <c r="AKZ147" s="32"/>
      <c r="ALA147" s="32"/>
      <c r="ALB147" s="32"/>
      <c r="ALC147" s="32"/>
      <c r="ALD147" s="32"/>
      <c r="ALE147" s="32"/>
      <c r="ALF147" s="32"/>
      <c r="ALG147" s="32"/>
      <c r="ALH147" s="32"/>
      <c r="ALI147" s="32"/>
      <c r="ALJ147" s="32"/>
      <c r="ALK147" s="32"/>
      <c r="ALL147" s="32"/>
      <c r="ALM147" s="32"/>
      <c r="ALN147" s="32"/>
    </row>
    <row r="148" spans="1:1002" s="12" customFormat="1" ht="14.5" x14ac:dyDescent="0.35">
      <c r="A148" s="200"/>
      <c r="B148" s="201"/>
      <c r="C148" s="201"/>
      <c r="D148" s="201"/>
      <c r="E148" s="202"/>
      <c r="F148" s="110"/>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c r="GN148" s="32"/>
      <c r="GO148" s="32"/>
      <c r="GP148" s="32"/>
      <c r="GQ148" s="32"/>
      <c r="GR148" s="32"/>
      <c r="GS148" s="32"/>
      <c r="GT148" s="32"/>
      <c r="GU148" s="32"/>
      <c r="GV148" s="32"/>
      <c r="GW148" s="32"/>
      <c r="GX148" s="32"/>
      <c r="GY148" s="32"/>
      <c r="GZ148" s="32"/>
      <c r="HA148" s="32"/>
      <c r="HB148" s="32"/>
      <c r="HC148" s="32"/>
      <c r="HD148" s="32"/>
      <c r="HE148" s="32"/>
      <c r="HF148" s="32"/>
      <c r="HG148" s="32"/>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c r="IE148" s="32"/>
      <c r="IF148" s="32"/>
      <c r="IG148" s="32"/>
      <c r="IH148" s="32"/>
      <c r="II148" s="32"/>
      <c r="IJ148" s="32"/>
      <c r="IK148" s="32"/>
      <c r="IL148" s="32"/>
      <c r="IM148" s="32"/>
      <c r="IN148" s="32"/>
      <c r="IO148" s="32"/>
      <c r="IP148" s="32"/>
      <c r="IQ148" s="32"/>
      <c r="IR148" s="32"/>
      <c r="IS148" s="32"/>
      <c r="IT148" s="32"/>
      <c r="IU148" s="32"/>
      <c r="IV148" s="32"/>
      <c r="IW148" s="32"/>
      <c r="IX148" s="32"/>
      <c r="IY148" s="32"/>
      <c r="IZ148" s="32"/>
      <c r="JA148" s="32"/>
      <c r="JB148" s="32"/>
      <c r="JC148" s="32"/>
      <c r="JD148" s="32"/>
      <c r="JE148" s="32"/>
      <c r="JF148" s="32"/>
      <c r="JG148" s="32"/>
      <c r="JH148" s="32"/>
      <c r="JI148" s="32"/>
      <c r="JJ148" s="32"/>
      <c r="JK148" s="32"/>
      <c r="JL148" s="32"/>
      <c r="JM148" s="32"/>
      <c r="JN148" s="32"/>
      <c r="JO148" s="32"/>
      <c r="JP148" s="32"/>
      <c r="JQ148" s="32"/>
      <c r="JR148" s="32"/>
      <c r="JS148" s="32"/>
      <c r="JT148" s="32"/>
      <c r="JU148" s="32"/>
      <c r="JV148" s="32"/>
      <c r="JW148" s="32"/>
      <c r="JX148" s="32"/>
      <c r="JY148" s="32"/>
      <c r="JZ148" s="32"/>
      <c r="KA148" s="32"/>
      <c r="KB148" s="32"/>
      <c r="KC148" s="32"/>
      <c r="KD148" s="32"/>
      <c r="KE148" s="32"/>
      <c r="KF148" s="32"/>
      <c r="KG148" s="32"/>
      <c r="KH148" s="32"/>
      <c r="KI148" s="32"/>
      <c r="KJ148" s="32"/>
      <c r="KK148" s="32"/>
      <c r="KL148" s="32"/>
      <c r="KM148" s="32"/>
      <c r="KN148" s="32"/>
      <c r="KO148" s="32"/>
      <c r="KP148" s="32"/>
      <c r="KQ148" s="32"/>
      <c r="KR148" s="32"/>
      <c r="KS148" s="32"/>
      <c r="KT148" s="32"/>
      <c r="KU148" s="32"/>
      <c r="KV148" s="32"/>
      <c r="KW148" s="32"/>
      <c r="KX148" s="32"/>
      <c r="KY148" s="32"/>
      <c r="KZ148" s="32"/>
      <c r="LA148" s="32"/>
      <c r="LB148" s="32"/>
      <c r="LC148" s="32"/>
      <c r="LD148" s="32"/>
      <c r="LE148" s="32"/>
      <c r="LF148" s="32"/>
      <c r="LG148" s="32"/>
      <c r="LH148" s="32"/>
      <c r="LI148" s="32"/>
      <c r="LJ148" s="32"/>
      <c r="LK148" s="32"/>
      <c r="LL148" s="32"/>
      <c r="LM148" s="32"/>
      <c r="LN148" s="32"/>
      <c r="LO148" s="32"/>
      <c r="LP148" s="32"/>
      <c r="LQ148" s="32"/>
      <c r="LR148" s="32"/>
      <c r="LS148" s="32"/>
      <c r="LT148" s="32"/>
      <c r="LU148" s="32"/>
      <c r="LV148" s="32"/>
      <c r="LW148" s="32"/>
      <c r="LX148" s="32"/>
      <c r="LY148" s="32"/>
      <c r="LZ148" s="32"/>
      <c r="MA148" s="32"/>
      <c r="MB148" s="32"/>
      <c r="MC148" s="32"/>
      <c r="MD148" s="32"/>
      <c r="ME148" s="32"/>
      <c r="MF148" s="32"/>
      <c r="MG148" s="32"/>
      <c r="MH148" s="32"/>
      <c r="MI148" s="32"/>
      <c r="MJ148" s="32"/>
      <c r="MK148" s="32"/>
      <c r="ML148" s="32"/>
      <c r="MM148" s="32"/>
      <c r="MN148" s="32"/>
      <c r="MO148" s="32"/>
      <c r="MP148" s="32"/>
      <c r="MQ148" s="32"/>
      <c r="MR148" s="32"/>
      <c r="MS148" s="32"/>
      <c r="MT148" s="32"/>
      <c r="MU148" s="32"/>
      <c r="MV148" s="32"/>
      <c r="MW148" s="32"/>
      <c r="MX148" s="32"/>
      <c r="MY148" s="32"/>
      <c r="MZ148" s="32"/>
      <c r="NA148" s="32"/>
      <c r="NB148" s="32"/>
      <c r="NC148" s="32"/>
      <c r="ND148" s="32"/>
      <c r="NE148" s="32"/>
      <c r="NF148" s="32"/>
      <c r="NG148" s="32"/>
      <c r="NH148" s="32"/>
      <c r="NI148" s="32"/>
      <c r="NJ148" s="32"/>
      <c r="NK148" s="32"/>
      <c r="NL148" s="32"/>
      <c r="NM148" s="32"/>
      <c r="NN148" s="32"/>
      <c r="NO148" s="32"/>
      <c r="NP148" s="32"/>
      <c r="NQ148" s="32"/>
      <c r="NR148" s="32"/>
      <c r="NS148" s="32"/>
      <c r="NT148" s="32"/>
      <c r="NU148" s="32"/>
      <c r="NV148" s="32"/>
      <c r="NW148" s="32"/>
      <c r="NX148" s="32"/>
      <c r="NY148" s="32"/>
      <c r="NZ148" s="32"/>
      <c r="OA148" s="32"/>
      <c r="OB148" s="32"/>
      <c r="OC148" s="32"/>
      <c r="OD148" s="32"/>
      <c r="OE148" s="32"/>
      <c r="OF148" s="32"/>
      <c r="OG148" s="32"/>
      <c r="OH148" s="32"/>
      <c r="OI148" s="32"/>
      <c r="OJ148" s="32"/>
      <c r="OK148" s="32"/>
      <c r="OL148" s="32"/>
      <c r="OM148" s="32"/>
      <c r="ON148" s="32"/>
      <c r="OO148" s="32"/>
      <c r="OP148" s="32"/>
      <c r="OQ148" s="32"/>
      <c r="OR148" s="32"/>
      <c r="OS148" s="32"/>
      <c r="OT148" s="32"/>
      <c r="OU148" s="32"/>
      <c r="OV148" s="32"/>
      <c r="OW148" s="32"/>
      <c r="OX148" s="32"/>
      <c r="OY148" s="32"/>
      <c r="OZ148" s="32"/>
      <c r="PA148" s="32"/>
      <c r="PB148" s="32"/>
      <c r="PC148" s="32"/>
      <c r="PD148" s="32"/>
      <c r="PE148" s="32"/>
      <c r="PF148" s="32"/>
      <c r="PG148" s="32"/>
      <c r="PH148" s="32"/>
      <c r="PI148" s="32"/>
      <c r="PJ148" s="32"/>
      <c r="PK148" s="32"/>
      <c r="PL148" s="32"/>
      <c r="PM148" s="32"/>
      <c r="PN148" s="32"/>
      <c r="PO148" s="32"/>
      <c r="PP148" s="32"/>
      <c r="PQ148" s="32"/>
      <c r="PR148" s="32"/>
      <c r="PS148" s="32"/>
      <c r="PT148" s="32"/>
      <c r="PU148" s="32"/>
      <c r="PV148" s="32"/>
      <c r="PW148" s="32"/>
      <c r="PX148" s="32"/>
      <c r="PY148" s="32"/>
      <c r="PZ148" s="32"/>
      <c r="QA148" s="32"/>
      <c r="QB148" s="32"/>
      <c r="QC148" s="32"/>
      <c r="QD148" s="32"/>
      <c r="QE148" s="32"/>
      <c r="QF148" s="32"/>
      <c r="QG148" s="32"/>
      <c r="QH148" s="32"/>
      <c r="QI148" s="32"/>
      <c r="QJ148" s="32"/>
      <c r="QK148" s="32"/>
      <c r="QL148" s="32"/>
      <c r="QM148" s="32"/>
      <c r="QN148" s="32"/>
      <c r="QO148" s="32"/>
      <c r="QP148" s="32"/>
      <c r="QQ148" s="32"/>
      <c r="QR148" s="32"/>
      <c r="QS148" s="32"/>
      <c r="QT148" s="32"/>
      <c r="QU148" s="32"/>
      <c r="QV148" s="32"/>
      <c r="QW148" s="32"/>
      <c r="QX148" s="32"/>
      <c r="QY148" s="32"/>
      <c r="QZ148" s="32"/>
      <c r="RA148" s="32"/>
      <c r="RB148" s="32"/>
      <c r="RC148" s="32"/>
      <c r="RD148" s="32"/>
      <c r="RE148" s="32"/>
      <c r="RF148" s="32"/>
      <c r="RG148" s="32"/>
      <c r="RH148" s="32"/>
      <c r="RI148" s="32"/>
      <c r="RJ148" s="32"/>
      <c r="RK148" s="32"/>
      <c r="RL148" s="32"/>
      <c r="RM148" s="32"/>
      <c r="RN148" s="32"/>
      <c r="RO148" s="32"/>
      <c r="RP148" s="32"/>
      <c r="RQ148" s="32"/>
      <c r="RR148" s="32"/>
      <c r="RS148" s="32"/>
      <c r="RT148" s="32"/>
      <c r="RU148" s="32"/>
      <c r="RV148" s="32"/>
      <c r="RW148" s="32"/>
      <c r="RX148" s="32"/>
      <c r="RY148" s="32"/>
      <c r="RZ148" s="32"/>
      <c r="SA148" s="32"/>
      <c r="SB148" s="32"/>
      <c r="SC148" s="32"/>
      <c r="SD148" s="32"/>
      <c r="SE148" s="32"/>
      <c r="SF148" s="32"/>
      <c r="SG148" s="32"/>
      <c r="SH148" s="32"/>
      <c r="SI148" s="32"/>
      <c r="SJ148" s="32"/>
      <c r="SK148" s="32"/>
      <c r="SL148" s="32"/>
      <c r="SM148" s="32"/>
      <c r="SN148" s="32"/>
      <c r="SO148" s="32"/>
      <c r="SP148" s="32"/>
      <c r="SQ148" s="32"/>
      <c r="SR148" s="32"/>
      <c r="SS148" s="32"/>
      <c r="ST148" s="32"/>
      <c r="SU148" s="32"/>
      <c r="SV148" s="32"/>
      <c r="SW148" s="32"/>
      <c r="SX148" s="32"/>
      <c r="SY148" s="32"/>
      <c r="SZ148" s="32"/>
      <c r="TA148" s="32"/>
      <c r="TB148" s="32"/>
      <c r="TC148" s="32"/>
      <c r="TD148" s="32"/>
      <c r="TE148" s="32"/>
      <c r="TF148" s="32"/>
      <c r="TG148" s="32"/>
      <c r="TH148" s="32"/>
      <c r="TI148" s="32"/>
      <c r="TJ148" s="32"/>
      <c r="TK148" s="32"/>
      <c r="TL148" s="32"/>
      <c r="TM148" s="32"/>
      <c r="TN148" s="32"/>
      <c r="TO148" s="32"/>
      <c r="TP148" s="32"/>
      <c r="TQ148" s="32"/>
      <c r="TR148" s="32"/>
      <c r="TS148" s="32"/>
      <c r="TT148" s="32"/>
      <c r="TU148" s="32"/>
      <c r="TV148" s="32"/>
      <c r="TW148" s="32"/>
      <c r="TX148" s="32"/>
      <c r="TY148" s="32"/>
      <c r="TZ148" s="32"/>
      <c r="UA148" s="32"/>
      <c r="UB148" s="32"/>
      <c r="UC148" s="32"/>
      <c r="UD148" s="32"/>
      <c r="UE148" s="32"/>
      <c r="UF148" s="32"/>
      <c r="UG148" s="32"/>
      <c r="UH148" s="32"/>
      <c r="UI148" s="32"/>
      <c r="UJ148" s="32"/>
      <c r="UK148" s="32"/>
      <c r="UL148" s="32"/>
      <c r="UM148" s="32"/>
      <c r="UN148" s="32"/>
      <c r="UO148" s="32"/>
      <c r="UP148" s="32"/>
      <c r="UQ148" s="32"/>
      <c r="UR148" s="32"/>
      <c r="US148" s="32"/>
      <c r="UT148" s="32"/>
      <c r="UU148" s="32"/>
      <c r="UV148" s="32"/>
      <c r="UW148" s="32"/>
      <c r="UX148" s="32"/>
      <c r="UY148" s="32"/>
      <c r="UZ148" s="32"/>
      <c r="VA148" s="32"/>
      <c r="VB148" s="32"/>
      <c r="VC148" s="32"/>
      <c r="VD148" s="32"/>
      <c r="VE148" s="32"/>
      <c r="VF148" s="32"/>
      <c r="VG148" s="32"/>
      <c r="VH148" s="32"/>
      <c r="VI148" s="32"/>
      <c r="VJ148" s="32"/>
      <c r="VK148" s="32"/>
      <c r="VL148" s="32"/>
      <c r="VM148" s="32"/>
      <c r="VN148" s="32"/>
      <c r="VO148" s="32"/>
      <c r="VP148" s="32"/>
      <c r="VQ148" s="32"/>
      <c r="VR148" s="32"/>
      <c r="VS148" s="32"/>
      <c r="VT148" s="32"/>
      <c r="VU148" s="32"/>
      <c r="VV148" s="32"/>
      <c r="VW148" s="32"/>
      <c r="VX148" s="32"/>
      <c r="VY148" s="32"/>
      <c r="VZ148" s="32"/>
      <c r="WA148" s="32"/>
      <c r="WB148" s="32"/>
      <c r="WC148" s="32"/>
      <c r="WD148" s="32"/>
      <c r="WE148" s="32"/>
      <c r="WF148" s="32"/>
      <c r="WG148" s="32"/>
      <c r="WH148" s="32"/>
      <c r="WI148" s="32"/>
      <c r="WJ148" s="32"/>
      <c r="WK148" s="32"/>
      <c r="WL148" s="32"/>
      <c r="WM148" s="32"/>
      <c r="WN148" s="32"/>
      <c r="WO148" s="32"/>
      <c r="WP148" s="32"/>
      <c r="WQ148" s="32"/>
      <c r="WR148" s="32"/>
      <c r="WS148" s="32"/>
      <c r="WT148" s="32"/>
      <c r="WU148" s="32"/>
      <c r="WV148" s="32"/>
      <c r="WW148" s="32"/>
      <c r="WX148" s="32"/>
      <c r="WY148" s="32"/>
      <c r="WZ148" s="32"/>
      <c r="XA148" s="32"/>
      <c r="XB148" s="32"/>
      <c r="XC148" s="32"/>
      <c r="XD148" s="32"/>
      <c r="XE148" s="32"/>
      <c r="XF148" s="32"/>
      <c r="XG148" s="32"/>
      <c r="XH148" s="32"/>
      <c r="XI148" s="32"/>
      <c r="XJ148" s="32"/>
      <c r="XK148" s="32"/>
      <c r="XL148" s="32"/>
      <c r="XM148" s="32"/>
      <c r="XN148" s="32"/>
      <c r="XO148" s="32"/>
      <c r="XP148" s="32"/>
      <c r="XQ148" s="32"/>
      <c r="XR148" s="32"/>
      <c r="XS148" s="32"/>
      <c r="XT148" s="32"/>
      <c r="XU148" s="32"/>
      <c r="XV148" s="32"/>
      <c r="XW148" s="32"/>
      <c r="XX148" s="32"/>
      <c r="XY148" s="32"/>
      <c r="XZ148" s="32"/>
      <c r="YA148" s="32"/>
      <c r="YB148" s="32"/>
      <c r="YC148" s="32"/>
      <c r="YD148" s="32"/>
      <c r="YE148" s="32"/>
      <c r="YF148" s="32"/>
      <c r="YG148" s="32"/>
      <c r="YH148" s="32"/>
      <c r="YI148" s="32"/>
      <c r="YJ148" s="32"/>
      <c r="YK148" s="32"/>
      <c r="YL148" s="32"/>
      <c r="YM148" s="32"/>
      <c r="YN148" s="32"/>
      <c r="YO148" s="32"/>
      <c r="YP148" s="32"/>
      <c r="YQ148" s="32"/>
      <c r="YR148" s="32"/>
      <c r="YS148" s="32"/>
      <c r="YT148" s="32"/>
      <c r="YU148" s="32"/>
      <c r="YV148" s="32"/>
      <c r="YW148" s="32"/>
      <c r="YX148" s="32"/>
      <c r="YY148" s="32"/>
      <c r="YZ148" s="32"/>
      <c r="ZA148" s="32"/>
      <c r="ZB148" s="32"/>
      <c r="ZC148" s="32"/>
      <c r="ZD148" s="32"/>
      <c r="ZE148" s="32"/>
      <c r="ZF148" s="32"/>
      <c r="ZG148" s="32"/>
      <c r="ZH148" s="32"/>
      <c r="ZI148" s="32"/>
      <c r="ZJ148" s="32"/>
      <c r="ZK148" s="32"/>
      <c r="ZL148" s="32"/>
      <c r="ZM148" s="32"/>
      <c r="ZN148" s="32"/>
      <c r="ZO148" s="32"/>
      <c r="ZP148" s="32"/>
      <c r="ZQ148" s="32"/>
      <c r="ZR148" s="32"/>
      <c r="ZS148" s="32"/>
      <c r="ZT148" s="32"/>
      <c r="ZU148" s="32"/>
      <c r="ZV148" s="32"/>
      <c r="ZW148" s="32"/>
      <c r="ZX148" s="32"/>
      <c r="ZY148" s="32"/>
      <c r="ZZ148" s="32"/>
      <c r="AAA148" s="32"/>
      <c r="AAB148" s="32"/>
      <c r="AAC148" s="32"/>
      <c r="AAD148" s="32"/>
      <c r="AAE148" s="32"/>
      <c r="AAF148" s="32"/>
      <c r="AAG148" s="32"/>
      <c r="AAH148" s="32"/>
      <c r="AAI148" s="32"/>
      <c r="AAJ148" s="32"/>
      <c r="AAK148" s="32"/>
      <c r="AAL148" s="32"/>
      <c r="AAM148" s="32"/>
      <c r="AAN148" s="32"/>
      <c r="AAO148" s="32"/>
      <c r="AAP148" s="32"/>
      <c r="AAQ148" s="32"/>
      <c r="AAR148" s="32"/>
      <c r="AAS148" s="32"/>
      <c r="AAT148" s="32"/>
      <c r="AAU148" s="32"/>
      <c r="AAV148" s="32"/>
      <c r="AAW148" s="32"/>
      <c r="AAX148" s="32"/>
      <c r="AAY148" s="32"/>
      <c r="AAZ148" s="32"/>
      <c r="ABA148" s="32"/>
      <c r="ABB148" s="32"/>
      <c r="ABC148" s="32"/>
      <c r="ABD148" s="32"/>
      <c r="ABE148" s="32"/>
      <c r="ABF148" s="32"/>
      <c r="ABG148" s="32"/>
      <c r="ABH148" s="32"/>
      <c r="ABI148" s="32"/>
      <c r="ABJ148" s="32"/>
      <c r="ABK148" s="32"/>
      <c r="ABL148" s="32"/>
      <c r="ABM148" s="32"/>
      <c r="ABN148" s="32"/>
      <c r="ABO148" s="32"/>
      <c r="ABP148" s="32"/>
      <c r="ABQ148" s="32"/>
      <c r="ABR148" s="32"/>
      <c r="ABS148" s="32"/>
      <c r="ABT148" s="32"/>
      <c r="ABU148" s="32"/>
      <c r="ABV148" s="32"/>
      <c r="ABW148" s="32"/>
      <c r="ABX148" s="32"/>
      <c r="ABY148" s="32"/>
      <c r="ABZ148" s="32"/>
      <c r="ACA148" s="32"/>
      <c r="ACB148" s="32"/>
      <c r="ACC148" s="32"/>
      <c r="ACD148" s="32"/>
      <c r="ACE148" s="32"/>
      <c r="ACF148" s="32"/>
      <c r="ACG148" s="32"/>
      <c r="ACH148" s="32"/>
      <c r="ACI148" s="32"/>
      <c r="ACJ148" s="32"/>
      <c r="ACK148" s="32"/>
      <c r="ACL148" s="32"/>
      <c r="ACM148" s="32"/>
      <c r="ACN148" s="32"/>
      <c r="ACO148" s="32"/>
      <c r="ACP148" s="32"/>
      <c r="ACQ148" s="32"/>
      <c r="ACR148" s="32"/>
      <c r="ACS148" s="32"/>
      <c r="ACT148" s="32"/>
      <c r="ACU148" s="32"/>
      <c r="ACV148" s="32"/>
      <c r="ACW148" s="32"/>
      <c r="ACX148" s="32"/>
      <c r="ACY148" s="32"/>
      <c r="ACZ148" s="32"/>
      <c r="ADA148" s="32"/>
      <c r="ADB148" s="32"/>
      <c r="ADC148" s="32"/>
      <c r="ADD148" s="32"/>
      <c r="ADE148" s="32"/>
      <c r="ADF148" s="32"/>
      <c r="ADG148" s="32"/>
      <c r="ADH148" s="32"/>
      <c r="ADI148" s="32"/>
      <c r="ADJ148" s="32"/>
      <c r="ADK148" s="32"/>
      <c r="ADL148" s="32"/>
      <c r="ADM148" s="32"/>
      <c r="ADN148" s="32"/>
      <c r="ADO148" s="32"/>
      <c r="ADP148" s="32"/>
      <c r="ADQ148" s="32"/>
      <c r="ADR148" s="32"/>
      <c r="ADS148" s="32"/>
      <c r="ADT148" s="32"/>
      <c r="ADU148" s="32"/>
      <c r="ADV148" s="32"/>
      <c r="ADW148" s="32"/>
      <c r="ADX148" s="32"/>
      <c r="ADY148" s="32"/>
      <c r="ADZ148" s="32"/>
      <c r="AEA148" s="32"/>
      <c r="AEB148" s="32"/>
      <c r="AEC148" s="32"/>
      <c r="AED148" s="32"/>
      <c r="AEE148" s="32"/>
      <c r="AEF148" s="32"/>
      <c r="AEG148" s="32"/>
      <c r="AEH148" s="32"/>
      <c r="AEI148" s="32"/>
      <c r="AEJ148" s="32"/>
      <c r="AEK148" s="32"/>
      <c r="AEL148" s="32"/>
      <c r="AEM148" s="32"/>
      <c r="AEN148" s="32"/>
      <c r="AEO148" s="32"/>
      <c r="AEP148" s="32"/>
      <c r="AEQ148" s="32"/>
      <c r="AER148" s="32"/>
      <c r="AES148" s="32"/>
      <c r="AET148" s="32"/>
      <c r="AEU148" s="32"/>
      <c r="AEV148" s="32"/>
      <c r="AEW148" s="32"/>
      <c r="AEX148" s="32"/>
      <c r="AEY148" s="32"/>
      <c r="AEZ148" s="32"/>
      <c r="AFA148" s="32"/>
      <c r="AFB148" s="32"/>
      <c r="AFC148" s="32"/>
      <c r="AFD148" s="32"/>
      <c r="AFE148" s="32"/>
      <c r="AFF148" s="32"/>
      <c r="AFG148" s="32"/>
      <c r="AFH148" s="32"/>
      <c r="AFI148" s="32"/>
      <c r="AFJ148" s="32"/>
      <c r="AFK148" s="32"/>
      <c r="AFL148" s="32"/>
      <c r="AFM148" s="32"/>
      <c r="AFN148" s="32"/>
      <c r="AFO148" s="32"/>
      <c r="AFP148" s="32"/>
      <c r="AFQ148" s="32"/>
      <c r="AFR148" s="32"/>
      <c r="AFS148" s="32"/>
      <c r="AFT148" s="32"/>
      <c r="AFU148" s="32"/>
      <c r="AFV148" s="32"/>
      <c r="AFW148" s="32"/>
      <c r="AFX148" s="32"/>
      <c r="AFY148" s="32"/>
      <c r="AFZ148" s="32"/>
      <c r="AGA148" s="32"/>
      <c r="AGB148" s="32"/>
      <c r="AGC148" s="32"/>
      <c r="AGD148" s="32"/>
      <c r="AGE148" s="32"/>
      <c r="AGF148" s="32"/>
      <c r="AGG148" s="32"/>
      <c r="AGH148" s="32"/>
      <c r="AGI148" s="32"/>
      <c r="AGJ148" s="32"/>
      <c r="AGK148" s="32"/>
      <c r="AGL148" s="32"/>
      <c r="AGM148" s="32"/>
      <c r="AGN148" s="32"/>
      <c r="AGO148" s="32"/>
      <c r="AGP148" s="32"/>
      <c r="AGQ148" s="32"/>
      <c r="AGR148" s="32"/>
      <c r="AGS148" s="32"/>
      <c r="AGT148" s="32"/>
      <c r="AGU148" s="32"/>
      <c r="AGV148" s="32"/>
      <c r="AGW148" s="32"/>
      <c r="AGX148" s="32"/>
      <c r="AGY148" s="32"/>
      <c r="AGZ148" s="32"/>
      <c r="AHA148" s="32"/>
      <c r="AHB148" s="32"/>
      <c r="AHC148" s="32"/>
      <c r="AHD148" s="32"/>
      <c r="AHE148" s="32"/>
      <c r="AHF148" s="32"/>
      <c r="AHG148" s="32"/>
      <c r="AHH148" s="32"/>
      <c r="AHI148" s="32"/>
      <c r="AHJ148" s="32"/>
      <c r="AHK148" s="32"/>
      <c r="AHL148" s="32"/>
      <c r="AHM148" s="32"/>
      <c r="AHN148" s="32"/>
      <c r="AHO148" s="32"/>
      <c r="AHP148" s="32"/>
      <c r="AHQ148" s="32"/>
      <c r="AHR148" s="32"/>
      <c r="AHS148" s="32"/>
      <c r="AHT148" s="32"/>
      <c r="AHU148" s="32"/>
      <c r="AHV148" s="32"/>
      <c r="AHW148" s="32"/>
      <c r="AHX148" s="32"/>
      <c r="AHY148" s="32"/>
      <c r="AHZ148" s="32"/>
      <c r="AIA148" s="32"/>
      <c r="AIB148" s="32"/>
      <c r="AIC148" s="32"/>
      <c r="AID148" s="32"/>
      <c r="AIE148" s="32"/>
      <c r="AIF148" s="32"/>
      <c r="AIG148" s="32"/>
      <c r="AIH148" s="32"/>
      <c r="AII148" s="32"/>
      <c r="AIJ148" s="32"/>
      <c r="AIK148" s="32"/>
      <c r="AIL148" s="32"/>
      <c r="AIM148" s="32"/>
      <c r="AIN148" s="32"/>
      <c r="AIO148" s="32"/>
      <c r="AIP148" s="32"/>
      <c r="AIQ148" s="32"/>
      <c r="AIR148" s="32"/>
      <c r="AIS148" s="32"/>
      <c r="AIT148" s="32"/>
      <c r="AIU148" s="32"/>
      <c r="AIV148" s="32"/>
      <c r="AIW148" s="32"/>
      <c r="AIX148" s="32"/>
      <c r="AIY148" s="32"/>
      <c r="AIZ148" s="32"/>
      <c r="AJA148" s="32"/>
      <c r="AJB148" s="32"/>
      <c r="AJC148" s="32"/>
      <c r="AJD148" s="32"/>
      <c r="AJE148" s="32"/>
      <c r="AJF148" s="32"/>
      <c r="AJG148" s="32"/>
      <c r="AJH148" s="32"/>
      <c r="AJI148" s="32"/>
      <c r="AJJ148" s="32"/>
      <c r="AJK148" s="32"/>
      <c r="AJL148" s="32"/>
      <c r="AJM148" s="32"/>
      <c r="AJN148" s="32"/>
      <c r="AJO148" s="32"/>
      <c r="AJP148" s="32"/>
      <c r="AJQ148" s="32"/>
      <c r="AJR148" s="32"/>
      <c r="AJS148" s="32"/>
      <c r="AJT148" s="32"/>
      <c r="AJU148" s="32"/>
      <c r="AJV148" s="32"/>
      <c r="AJW148" s="32"/>
      <c r="AJX148" s="32"/>
      <c r="AJY148" s="32"/>
      <c r="AJZ148" s="32"/>
      <c r="AKA148" s="32"/>
      <c r="AKB148" s="32"/>
      <c r="AKC148" s="32"/>
      <c r="AKD148" s="32"/>
      <c r="AKE148" s="32"/>
      <c r="AKF148" s="32"/>
      <c r="AKG148" s="32"/>
      <c r="AKH148" s="32"/>
      <c r="AKI148" s="32"/>
      <c r="AKJ148" s="32"/>
      <c r="AKK148" s="32"/>
      <c r="AKL148" s="32"/>
      <c r="AKM148" s="32"/>
      <c r="AKN148" s="32"/>
      <c r="AKO148" s="32"/>
      <c r="AKP148" s="32"/>
      <c r="AKQ148" s="32"/>
      <c r="AKR148" s="32"/>
      <c r="AKS148" s="32"/>
      <c r="AKT148" s="32"/>
      <c r="AKU148" s="32"/>
      <c r="AKV148" s="32"/>
      <c r="AKW148" s="32"/>
      <c r="AKX148" s="32"/>
      <c r="AKY148" s="32"/>
      <c r="AKZ148" s="32"/>
      <c r="ALA148" s="32"/>
      <c r="ALB148" s="32"/>
      <c r="ALC148" s="32"/>
      <c r="ALD148" s="32"/>
      <c r="ALE148" s="32"/>
      <c r="ALF148" s="32"/>
      <c r="ALG148" s="32"/>
      <c r="ALH148" s="32"/>
      <c r="ALI148" s="32"/>
      <c r="ALJ148" s="32"/>
      <c r="ALK148" s="32"/>
      <c r="ALL148" s="32"/>
      <c r="ALM148" s="32"/>
      <c r="ALN148" s="32"/>
    </row>
    <row r="149" spans="1:1002" s="12" customFormat="1" ht="14.5" x14ac:dyDescent="0.35">
      <c r="A149" s="43" t="s">
        <v>376</v>
      </c>
      <c r="B149" s="4" t="s">
        <v>231</v>
      </c>
      <c r="C149" s="49">
        <v>1</v>
      </c>
      <c r="D149" s="4" t="s">
        <v>46</v>
      </c>
      <c r="E149" s="78" t="s">
        <v>259</v>
      </c>
      <c r="F149" s="11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c r="RJ149" s="6"/>
      <c r="RK149" s="6"/>
      <c r="RL149" s="6"/>
      <c r="RM149" s="6"/>
      <c r="RN149" s="6"/>
      <c r="RO149" s="6"/>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6"/>
      <c r="UA149" s="6"/>
      <c r="UB149" s="6"/>
      <c r="UC149" s="6"/>
      <c r="UD149" s="6"/>
      <c r="UE149" s="6"/>
      <c r="UF149" s="6"/>
      <c r="UG149" s="6"/>
      <c r="UH149" s="6"/>
      <c r="UI149" s="6"/>
      <c r="UJ149" s="6"/>
      <c r="UK149" s="6"/>
      <c r="UL149" s="6"/>
      <c r="UM149" s="6"/>
      <c r="UN149" s="6"/>
      <c r="UO149" s="6"/>
      <c r="UP149" s="6"/>
      <c r="UQ149" s="6"/>
      <c r="UR149" s="6"/>
      <c r="US149" s="6"/>
      <c r="UT149" s="6"/>
      <c r="UU149" s="6"/>
      <c r="UV149" s="6"/>
      <c r="UW149" s="6"/>
      <c r="UX149" s="6"/>
      <c r="UY149" s="6"/>
      <c r="UZ149" s="6"/>
      <c r="VA149" s="6"/>
      <c r="VB149" s="6"/>
      <c r="VC149" s="6"/>
      <c r="VD149" s="6"/>
      <c r="VE149" s="6"/>
      <c r="VF149" s="6"/>
      <c r="VG149" s="6"/>
      <c r="VH149" s="6"/>
      <c r="VI149" s="6"/>
      <c r="VJ149" s="6"/>
      <c r="VK149" s="6"/>
      <c r="VL149" s="6"/>
      <c r="VM149" s="6"/>
      <c r="VN149" s="6"/>
      <c r="VO149" s="6"/>
      <c r="VP149" s="6"/>
      <c r="VQ149" s="6"/>
      <c r="VR149" s="6"/>
      <c r="VS149" s="6"/>
      <c r="VT149" s="6"/>
      <c r="VU149" s="6"/>
      <c r="VV149" s="6"/>
      <c r="VW149" s="6"/>
      <c r="VX149" s="6"/>
      <c r="VY149" s="6"/>
      <c r="VZ149" s="6"/>
      <c r="WA149" s="6"/>
      <c r="WB149" s="6"/>
      <c r="WC149" s="6"/>
      <c r="WD149" s="6"/>
      <c r="WE149" s="6"/>
      <c r="WF149" s="6"/>
      <c r="WG149" s="6"/>
      <c r="WH149" s="6"/>
      <c r="WI149" s="6"/>
      <c r="WJ149" s="6"/>
      <c r="WK149" s="6"/>
      <c r="WL149" s="6"/>
      <c r="WM149" s="6"/>
      <c r="WN149" s="6"/>
      <c r="WO149" s="6"/>
      <c r="WP149" s="6"/>
      <c r="WQ149" s="6"/>
      <c r="WR149" s="6"/>
      <c r="WS149" s="6"/>
      <c r="WT149" s="6"/>
      <c r="WU149" s="6"/>
      <c r="WV149" s="6"/>
      <c r="WW149" s="6"/>
      <c r="WX149" s="6"/>
      <c r="WY149" s="6"/>
      <c r="WZ149" s="6"/>
      <c r="XA149" s="6"/>
      <c r="XB149" s="6"/>
      <c r="XC149" s="6"/>
      <c r="XD149" s="6"/>
      <c r="XE149" s="6"/>
      <c r="XF149" s="6"/>
      <c r="XG149" s="6"/>
      <c r="XH149" s="6"/>
      <c r="XI149" s="6"/>
      <c r="XJ149" s="6"/>
      <c r="XK149" s="6"/>
      <c r="XL149" s="6"/>
      <c r="XM149" s="6"/>
      <c r="XN149" s="6"/>
      <c r="XO149" s="6"/>
      <c r="XP149" s="6"/>
      <c r="XQ149" s="6"/>
      <c r="XR149" s="6"/>
      <c r="XS149" s="6"/>
      <c r="XT149" s="6"/>
      <c r="XU149" s="6"/>
      <c r="XV149" s="6"/>
      <c r="XW149" s="6"/>
      <c r="XX149" s="6"/>
      <c r="XY149" s="6"/>
      <c r="XZ149" s="6"/>
      <c r="YA149" s="6"/>
      <c r="YB149" s="6"/>
      <c r="YC149" s="6"/>
      <c r="YD149" s="6"/>
      <c r="YE149" s="6"/>
      <c r="YF149" s="6"/>
      <c r="YG149" s="6"/>
      <c r="YH149" s="6"/>
      <c r="YI149" s="6"/>
      <c r="YJ149" s="6"/>
      <c r="YK149" s="6"/>
      <c r="YL149" s="6"/>
      <c r="YM149" s="6"/>
      <c r="YN149" s="6"/>
      <c r="YO149" s="6"/>
      <c r="YP149" s="6"/>
      <c r="YQ149" s="6"/>
      <c r="YR149" s="6"/>
      <c r="YS149" s="6"/>
      <c r="YT149" s="6"/>
      <c r="YU149" s="6"/>
      <c r="YV149" s="6"/>
      <c r="YW149" s="6"/>
      <c r="YX149" s="6"/>
      <c r="YY149" s="6"/>
      <c r="YZ149" s="6"/>
      <c r="ZA149" s="6"/>
      <c r="ZB149" s="6"/>
      <c r="ZC149" s="6"/>
      <c r="ZD149" s="6"/>
      <c r="ZE149" s="6"/>
      <c r="ZF149" s="6"/>
      <c r="ZG149" s="6"/>
      <c r="ZH149" s="6"/>
      <c r="ZI149" s="6"/>
      <c r="ZJ149" s="6"/>
      <c r="ZK149" s="6"/>
      <c r="ZL149" s="6"/>
      <c r="ZM149" s="6"/>
      <c r="ZN149" s="6"/>
      <c r="ZO149" s="6"/>
      <c r="ZP149" s="6"/>
      <c r="ZQ149" s="6"/>
      <c r="ZR149" s="6"/>
      <c r="ZS149" s="6"/>
      <c r="ZT149" s="6"/>
      <c r="ZU149" s="6"/>
      <c r="ZV149" s="6"/>
      <c r="ZW149" s="6"/>
      <c r="ZX149" s="6"/>
      <c r="ZY149" s="6"/>
      <c r="ZZ149" s="6"/>
      <c r="AAA149" s="6"/>
      <c r="AAB149" s="6"/>
      <c r="AAC149" s="6"/>
      <c r="AAD149" s="6"/>
      <c r="AAE149" s="6"/>
      <c r="AAF149" s="6"/>
      <c r="AAG149" s="6"/>
      <c r="AAH149" s="6"/>
      <c r="AAI149" s="6"/>
      <c r="AAJ149" s="6"/>
      <c r="AAK149" s="6"/>
      <c r="AAL149" s="6"/>
      <c r="AAM149" s="6"/>
      <c r="AAN149" s="6"/>
      <c r="AAO149" s="6"/>
      <c r="AAP149" s="6"/>
      <c r="AAQ149" s="6"/>
      <c r="AAR149" s="6"/>
      <c r="AAS149" s="6"/>
      <c r="AAT149" s="6"/>
      <c r="AAU149" s="6"/>
      <c r="AAV149" s="6"/>
      <c r="AAW149" s="6"/>
      <c r="AAX149" s="6"/>
      <c r="AAY149" s="6"/>
      <c r="AAZ149" s="6"/>
      <c r="ABA149" s="6"/>
      <c r="ABB149" s="6"/>
      <c r="ABC149" s="6"/>
      <c r="ABD149" s="6"/>
      <c r="ABE149" s="6"/>
      <c r="ABF149" s="6"/>
      <c r="ABG149" s="6"/>
      <c r="ABH149" s="6"/>
      <c r="ABI149" s="6"/>
      <c r="ABJ149" s="6"/>
      <c r="ABK149" s="6"/>
      <c r="ABL149" s="6"/>
      <c r="ABM149" s="6"/>
      <c r="ABN149" s="6"/>
      <c r="ABO149" s="6"/>
      <c r="ABP149" s="6"/>
      <c r="ABQ149" s="6"/>
      <c r="ABR149" s="6"/>
      <c r="ABS149" s="6"/>
      <c r="ABT149" s="6"/>
      <c r="ABU149" s="6"/>
      <c r="ABV149" s="6"/>
      <c r="ABW149" s="6"/>
      <c r="ABX149" s="6"/>
      <c r="ABY149" s="6"/>
      <c r="ABZ149" s="6"/>
      <c r="ACA149" s="6"/>
      <c r="ACB149" s="6"/>
      <c r="ACC149" s="6"/>
      <c r="ACD149" s="6"/>
      <c r="ACE149" s="6"/>
      <c r="ACF149" s="6"/>
      <c r="ACG149" s="6"/>
      <c r="ACH149" s="6"/>
      <c r="ACI149" s="6"/>
      <c r="ACJ149" s="6"/>
      <c r="ACK149" s="6"/>
      <c r="ACL149" s="6"/>
      <c r="ACM149" s="6"/>
      <c r="ACN149" s="6"/>
      <c r="ACO149" s="6"/>
      <c r="ACP149" s="6"/>
      <c r="ACQ149" s="6"/>
      <c r="ACR149" s="6"/>
      <c r="ACS149" s="6"/>
      <c r="ACT149" s="6"/>
      <c r="ACU149" s="6"/>
      <c r="ACV149" s="6"/>
      <c r="ACW149" s="6"/>
      <c r="ACX149" s="6"/>
      <c r="ACY149" s="6"/>
      <c r="ACZ149" s="6"/>
      <c r="ADA149" s="6"/>
      <c r="ADB149" s="6"/>
      <c r="ADC149" s="6"/>
      <c r="ADD149" s="6"/>
      <c r="ADE149" s="6"/>
      <c r="ADF149" s="6"/>
      <c r="ADG149" s="6"/>
      <c r="ADH149" s="6"/>
      <c r="ADI149" s="6"/>
      <c r="ADJ149" s="6"/>
      <c r="ADK149" s="6"/>
      <c r="ADL149" s="6"/>
      <c r="ADM149" s="6"/>
      <c r="ADN149" s="6"/>
      <c r="ADO149" s="6"/>
      <c r="ADP149" s="6"/>
      <c r="ADQ149" s="6"/>
      <c r="ADR149" s="6"/>
      <c r="ADS149" s="6"/>
      <c r="ADT149" s="6"/>
      <c r="ADU149" s="6"/>
      <c r="ADV149" s="6"/>
      <c r="ADW149" s="6"/>
      <c r="ADX149" s="6"/>
      <c r="ADY149" s="6"/>
      <c r="ADZ149" s="6"/>
      <c r="AEA149" s="6"/>
      <c r="AEB149" s="6"/>
      <c r="AEC149" s="6"/>
      <c r="AED149" s="6"/>
      <c r="AEE149" s="6"/>
      <c r="AEF149" s="6"/>
      <c r="AEG149" s="6"/>
      <c r="AEH149" s="6"/>
      <c r="AEI149" s="6"/>
      <c r="AEJ149" s="6"/>
      <c r="AEK149" s="6"/>
      <c r="AEL149" s="6"/>
      <c r="AEM149" s="6"/>
      <c r="AEN149" s="6"/>
      <c r="AEO149" s="6"/>
      <c r="AEP149" s="6"/>
      <c r="AEQ149" s="6"/>
      <c r="AER149" s="6"/>
      <c r="AES149" s="6"/>
      <c r="AET149" s="6"/>
      <c r="AEU149" s="6"/>
      <c r="AEV149" s="6"/>
      <c r="AEW149" s="6"/>
      <c r="AEX149" s="6"/>
      <c r="AEY149" s="6"/>
      <c r="AEZ149" s="6"/>
      <c r="AFA149" s="6"/>
      <c r="AFB149" s="6"/>
      <c r="AFC149" s="6"/>
      <c r="AFD149" s="6"/>
      <c r="AFE149" s="6"/>
      <c r="AFF149" s="6"/>
      <c r="AFG149" s="6"/>
      <c r="AFH149" s="6"/>
      <c r="AFI149" s="6"/>
      <c r="AFJ149" s="6"/>
      <c r="AFK149" s="6"/>
      <c r="AFL149" s="6"/>
      <c r="AFM149" s="6"/>
      <c r="AFN149" s="6"/>
      <c r="AFO149" s="6"/>
      <c r="AFP149" s="6"/>
      <c r="AFQ149" s="6"/>
      <c r="AFR149" s="6"/>
      <c r="AFS149" s="6"/>
      <c r="AFT149" s="6"/>
      <c r="AFU149" s="6"/>
      <c r="AFV149" s="6"/>
      <c r="AFW149" s="6"/>
      <c r="AFX149" s="6"/>
      <c r="AFY149" s="6"/>
      <c r="AFZ149" s="6"/>
      <c r="AGA149" s="6"/>
      <c r="AGB149" s="6"/>
      <c r="AGC149" s="6"/>
      <c r="AGD149" s="6"/>
      <c r="AGE149" s="6"/>
      <c r="AGF149" s="6"/>
      <c r="AGG149" s="6"/>
      <c r="AGH149" s="6"/>
      <c r="AGI149" s="6"/>
      <c r="AGJ149" s="6"/>
      <c r="AGK149" s="6"/>
      <c r="AGL149" s="6"/>
      <c r="AGM149" s="6"/>
      <c r="AGN149" s="6"/>
      <c r="AGO149" s="6"/>
      <c r="AGP149" s="6"/>
      <c r="AGQ149" s="6"/>
      <c r="AGR149" s="6"/>
      <c r="AGS149" s="6"/>
      <c r="AGT149" s="6"/>
      <c r="AGU149" s="6"/>
      <c r="AGV149" s="6"/>
      <c r="AGW149" s="6"/>
      <c r="AGX149" s="6"/>
      <c r="AGY149" s="6"/>
      <c r="AGZ149" s="6"/>
      <c r="AHA149" s="6"/>
      <c r="AHB149" s="6"/>
      <c r="AHC149" s="6"/>
      <c r="AHD149" s="6"/>
      <c r="AHE149" s="6"/>
      <c r="AHF149" s="6"/>
      <c r="AHG149" s="6"/>
      <c r="AHH149" s="6"/>
      <c r="AHI149" s="6"/>
      <c r="AHJ149" s="6"/>
      <c r="AHK149" s="6"/>
      <c r="AHL149" s="6"/>
      <c r="AHM149" s="6"/>
      <c r="AHN149" s="6"/>
      <c r="AHO149" s="6"/>
      <c r="AHP149" s="6"/>
      <c r="AHQ149" s="6"/>
      <c r="AHR149" s="6"/>
      <c r="AHS149" s="6"/>
      <c r="AHT149" s="6"/>
      <c r="AHU149" s="6"/>
      <c r="AHV149" s="6"/>
      <c r="AHW149" s="6"/>
      <c r="AHX149" s="6"/>
      <c r="AHY149" s="6"/>
      <c r="AHZ149" s="6"/>
      <c r="AIA149" s="6"/>
      <c r="AIB149" s="6"/>
      <c r="AIC149" s="6"/>
      <c r="AID149" s="6"/>
      <c r="AIE149" s="6"/>
      <c r="AIF149" s="6"/>
      <c r="AIG149" s="6"/>
      <c r="AIH149" s="6"/>
      <c r="AII149" s="6"/>
      <c r="AIJ149" s="6"/>
      <c r="AIK149" s="6"/>
      <c r="AIL149" s="6"/>
      <c r="AIM149" s="6"/>
      <c r="AIN149" s="6"/>
      <c r="AIO149" s="6"/>
      <c r="AIP149" s="6"/>
      <c r="AIQ149" s="6"/>
      <c r="AIR149" s="6"/>
      <c r="AIS149" s="6"/>
      <c r="AIT149" s="6"/>
      <c r="AIU149" s="6"/>
      <c r="AIV149" s="6"/>
      <c r="AIW149" s="6"/>
      <c r="AIX149" s="6"/>
      <c r="AIY149" s="6"/>
      <c r="AIZ149" s="6"/>
      <c r="AJA149" s="6"/>
      <c r="AJB149" s="6"/>
      <c r="AJC149" s="6"/>
      <c r="AJD149" s="6"/>
      <c r="AJE149" s="6"/>
      <c r="AJF149" s="6"/>
      <c r="AJG149" s="6"/>
      <c r="AJH149" s="6"/>
      <c r="AJI149" s="6"/>
      <c r="AJJ149" s="6"/>
      <c r="AJK149" s="6"/>
      <c r="AJL149" s="6"/>
      <c r="AJM149" s="6"/>
      <c r="AJN149" s="6"/>
      <c r="AJO149" s="6"/>
      <c r="AJP149" s="6"/>
      <c r="AJQ149" s="6"/>
      <c r="AJR149" s="6"/>
      <c r="AJS149" s="6"/>
      <c r="AJT149" s="6"/>
      <c r="AJU149" s="6"/>
      <c r="AJV149" s="6"/>
      <c r="AJW149" s="6"/>
      <c r="AJX149" s="6"/>
      <c r="AJY149" s="6"/>
      <c r="AJZ149" s="6"/>
      <c r="AKA149" s="6"/>
      <c r="AKB149" s="6"/>
      <c r="AKC149" s="6"/>
      <c r="AKD149" s="6"/>
      <c r="AKE149" s="6"/>
      <c r="AKF149" s="6"/>
      <c r="AKG149" s="6"/>
      <c r="AKH149" s="6"/>
      <c r="AKI149" s="6"/>
      <c r="AKJ149" s="6"/>
      <c r="AKK149" s="6"/>
      <c r="AKL149" s="6"/>
      <c r="AKM149" s="6"/>
      <c r="AKN149" s="6"/>
      <c r="AKO149" s="6"/>
      <c r="AKP149" s="6"/>
      <c r="AKQ149" s="6"/>
      <c r="AKR149" s="6"/>
      <c r="AKS149" s="6"/>
      <c r="AKT149" s="6"/>
      <c r="AKU149" s="6"/>
      <c r="AKV149" s="6"/>
      <c r="AKW149" s="6"/>
      <c r="AKX149" s="6"/>
      <c r="AKY149" s="6"/>
      <c r="AKZ149" s="6"/>
      <c r="ALA149" s="6"/>
      <c r="ALB149" s="6"/>
      <c r="ALC149" s="6"/>
      <c r="ALD149" s="6"/>
      <c r="ALE149" s="6"/>
      <c r="ALF149" s="6"/>
      <c r="ALG149" s="6"/>
      <c r="ALH149" s="6"/>
      <c r="ALI149" s="6"/>
      <c r="ALJ149" s="6"/>
      <c r="ALK149" s="6"/>
      <c r="ALL149" s="6"/>
      <c r="ALM149" s="6"/>
      <c r="ALN149" s="6"/>
    </row>
    <row r="150" spans="1:1002" s="12" customFormat="1" ht="14.5" x14ac:dyDescent="0.35">
      <c r="A150" s="43" t="s">
        <v>430</v>
      </c>
      <c r="B150" s="4" t="s">
        <v>232</v>
      </c>
      <c r="C150" s="49">
        <v>100</v>
      </c>
      <c r="D150" s="4" t="s">
        <v>107</v>
      </c>
      <c r="E150" s="78" t="s">
        <v>260</v>
      </c>
      <c r="F150" s="11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c r="AFJ150" s="6"/>
      <c r="AFK150" s="6"/>
      <c r="AFL150" s="6"/>
      <c r="AFM150" s="6"/>
      <c r="AFN150" s="6"/>
      <c r="AFO150" s="6"/>
      <c r="AFP150" s="6"/>
      <c r="AFQ150" s="6"/>
      <c r="AFR150" s="6"/>
      <c r="AFS150" s="6"/>
      <c r="AFT150" s="6"/>
      <c r="AFU150" s="6"/>
      <c r="AFV150" s="6"/>
      <c r="AFW150" s="6"/>
      <c r="AFX150" s="6"/>
      <c r="AFY150" s="6"/>
      <c r="AFZ150" s="6"/>
      <c r="AGA150" s="6"/>
      <c r="AGB150" s="6"/>
      <c r="AGC150" s="6"/>
      <c r="AGD150" s="6"/>
      <c r="AGE150" s="6"/>
      <c r="AGF150" s="6"/>
      <c r="AGG150" s="6"/>
      <c r="AGH150" s="6"/>
      <c r="AGI150" s="6"/>
      <c r="AGJ150" s="6"/>
      <c r="AGK150" s="6"/>
      <c r="AGL150" s="6"/>
      <c r="AGM150" s="6"/>
      <c r="AGN150" s="6"/>
      <c r="AGO150" s="6"/>
      <c r="AGP150" s="6"/>
      <c r="AGQ150" s="6"/>
      <c r="AGR150" s="6"/>
      <c r="AGS150" s="6"/>
      <c r="AGT150" s="6"/>
      <c r="AGU150" s="6"/>
      <c r="AGV150" s="6"/>
      <c r="AGW150" s="6"/>
      <c r="AGX150" s="6"/>
      <c r="AGY150" s="6"/>
      <c r="AGZ150" s="6"/>
      <c r="AHA150" s="6"/>
      <c r="AHB150" s="6"/>
      <c r="AHC150" s="6"/>
      <c r="AHD150" s="6"/>
      <c r="AHE150" s="6"/>
      <c r="AHF150" s="6"/>
      <c r="AHG150" s="6"/>
      <c r="AHH150" s="6"/>
      <c r="AHI150" s="6"/>
      <c r="AHJ150" s="6"/>
      <c r="AHK150" s="6"/>
      <c r="AHL150" s="6"/>
      <c r="AHM150" s="6"/>
      <c r="AHN150" s="6"/>
      <c r="AHO150" s="6"/>
      <c r="AHP150" s="6"/>
      <c r="AHQ150" s="6"/>
      <c r="AHR150" s="6"/>
      <c r="AHS150" s="6"/>
      <c r="AHT150" s="6"/>
      <c r="AHU150" s="6"/>
      <c r="AHV150" s="6"/>
      <c r="AHW150" s="6"/>
      <c r="AHX150" s="6"/>
      <c r="AHY150" s="6"/>
      <c r="AHZ150" s="6"/>
      <c r="AIA150" s="6"/>
      <c r="AIB150" s="6"/>
      <c r="AIC150" s="6"/>
      <c r="AID150" s="6"/>
      <c r="AIE150" s="6"/>
      <c r="AIF150" s="6"/>
      <c r="AIG150" s="6"/>
      <c r="AIH150" s="6"/>
      <c r="AII150" s="6"/>
      <c r="AIJ150" s="6"/>
      <c r="AIK150" s="6"/>
      <c r="AIL150" s="6"/>
      <c r="AIM150" s="6"/>
      <c r="AIN150" s="6"/>
      <c r="AIO150" s="6"/>
      <c r="AIP150" s="6"/>
      <c r="AIQ150" s="6"/>
      <c r="AIR150" s="6"/>
      <c r="AIS150" s="6"/>
      <c r="AIT150" s="6"/>
      <c r="AIU150" s="6"/>
      <c r="AIV150" s="6"/>
      <c r="AIW150" s="6"/>
      <c r="AIX150" s="6"/>
      <c r="AIY150" s="6"/>
      <c r="AIZ150" s="6"/>
      <c r="AJA150" s="6"/>
      <c r="AJB150" s="6"/>
      <c r="AJC150" s="6"/>
      <c r="AJD150" s="6"/>
      <c r="AJE150" s="6"/>
      <c r="AJF150" s="6"/>
      <c r="AJG150" s="6"/>
      <c r="AJH150" s="6"/>
      <c r="AJI150" s="6"/>
      <c r="AJJ150" s="6"/>
      <c r="AJK150" s="6"/>
      <c r="AJL150" s="6"/>
      <c r="AJM150" s="6"/>
      <c r="AJN150" s="6"/>
      <c r="AJO150" s="6"/>
      <c r="AJP150" s="6"/>
      <c r="AJQ150" s="6"/>
      <c r="AJR150" s="6"/>
      <c r="AJS150" s="6"/>
      <c r="AJT150" s="6"/>
      <c r="AJU150" s="6"/>
      <c r="AJV150" s="6"/>
      <c r="AJW150" s="6"/>
      <c r="AJX150" s="6"/>
      <c r="AJY150" s="6"/>
      <c r="AJZ150" s="6"/>
      <c r="AKA150" s="6"/>
      <c r="AKB150" s="6"/>
      <c r="AKC150" s="6"/>
      <c r="AKD150" s="6"/>
      <c r="AKE150" s="6"/>
      <c r="AKF150" s="6"/>
      <c r="AKG150" s="6"/>
      <c r="AKH150" s="6"/>
      <c r="AKI150" s="6"/>
      <c r="AKJ150" s="6"/>
      <c r="AKK150" s="6"/>
      <c r="AKL150" s="6"/>
      <c r="AKM150" s="6"/>
      <c r="AKN150" s="6"/>
      <c r="AKO150" s="6"/>
      <c r="AKP150" s="6"/>
      <c r="AKQ150" s="6"/>
      <c r="AKR150" s="6"/>
      <c r="AKS150" s="6"/>
      <c r="AKT150" s="6"/>
      <c r="AKU150" s="6"/>
      <c r="AKV150" s="6"/>
      <c r="AKW150" s="6"/>
      <c r="AKX150" s="6"/>
      <c r="AKY150" s="6"/>
      <c r="AKZ150" s="6"/>
      <c r="ALA150" s="6"/>
      <c r="ALB150" s="6"/>
      <c r="ALC150" s="6"/>
      <c r="ALD150" s="6"/>
      <c r="ALE150" s="6"/>
      <c r="ALF150" s="6"/>
      <c r="ALG150" s="6"/>
      <c r="ALH150" s="6"/>
      <c r="ALI150" s="6"/>
      <c r="ALJ150" s="6"/>
      <c r="ALK150" s="6"/>
      <c r="ALL150" s="6"/>
      <c r="ALM150" s="6"/>
      <c r="ALN150" s="6"/>
    </row>
    <row r="151" spans="1:1002" s="12" customFormat="1" ht="14.5" x14ac:dyDescent="0.35">
      <c r="A151" s="41" t="s">
        <v>330</v>
      </c>
      <c r="B151" s="4" t="s">
        <v>186</v>
      </c>
      <c r="C151" s="82">
        <v>60</v>
      </c>
      <c r="D151" s="5" t="s">
        <v>157</v>
      </c>
      <c r="E151" s="78" t="s">
        <v>429</v>
      </c>
      <c r="F151" s="11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c r="LM151" s="6"/>
      <c r="LN151" s="6"/>
      <c r="LO151" s="6"/>
      <c r="LP151" s="6"/>
      <c r="LQ151" s="6"/>
      <c r="LR151" s="6"/>
      <c r="LS151" s="6"/>
      <c r="LT151" s="6"/>
      <c r="LU151" s="6"/>
      <c r="LV151" s="6"/>
      <c r="LW151" s="6"/>
      <c r="LX151" s="6"/>
      <c r="LY151" s="6"/>
      <c r="LZ151" s="6"/>
      <c r="MA151" s="6"/>
      <c r="MB151" s="6"/>
      <c r="MC151" s="6"/>
      <c r="MD151" s="6"/>
      <c r="ME151" s="6"/>
      <c r="MF151" s="6"/>
      <c r="MG151" s="6"/>
      <c r="MH151" s="6"/>
      <c r="MI151" s="6"/>
      <c r="MJ151" s="6"/>
      <c r="MK151" s="6"/>
      <c r="ML151" s="6"/>
      <c r="MM151" s="6"/>
      <c r="MN151" s="6"/>
      <c r="MO151" s="6"/>
      <c r="MP151" s="6"/>
      <c r="MQ151" s="6"/>
      <c r="MR151" s="6"/>
      <c r="MS151" s="6"/>
      <c r="MT151" s="6"/>
      <c r="MU151" s="6"/>
      <c r="MV151" s="6"/>
      <c r="MW151" s="6"/>
      <c r="MX151" s="6"/>
      <c r="MY151" s="6"/>
      <c r="MZ151" s="6"/>
      <c r="NA151" s="6"/>
      <c r="NB151" s="6"/>
      <c r="NC151" s="6"/>
      <c r="ND151" s="6"/>
      <c r="NE151" s="6"/>
      <c r="NF151" s="6"/>
      <c r="NG151" s="6"/>
      <c r="NH151" s="6"/>
      <c r="NI151" s="6"/>
      <c r="NJ151" s="6"/>
      <c r="NK151" s="6"/>
      <c r="NL151" s="6"/>
      <c r="NM151" s="6"/>
      <c r="NN151" s="6"/>
      <c r="NO151" s="6"/>
      <c r="NP151" s="6"/>
      <c r="NQ151" s="6"/>
      <c r="NR151" s="6"/>
      <c r="NS151" s="6"/>
      <c r="NT151" s="6"/>
      <c r="NU151" s="6"/>
      <c r="NV151" s="6"/>
      <c r="NW151" s="6"/>
      <c r="NX151" s="6"/>
      <c r="NY151" s="6"/>
      <c r="NZ151" s="6"/>
      <c r="OA151" s="6"/>
      <c r="OB151" s="6"/>
      <c r="OC151" s="6"/>
      <c r="OD151" s="6"/>
      <c r="OE151" s="6"/>
      <c r="OF151" s="6"/>
      <c r="OG151" s="6"/>
      <c r="OH151" s="6"/>
      <c r="OI151" s="6"/>
      <c r="OJ151" s="6"/>
      <c r="OK151" s="6"/>
      <c r="OL151" s="6"/>
      <c r="OM151" s="6"/>
      <c r="ON151" s="6"/>
      <c r="OO151" s="6"/>
      <c r="OP151" s="6"/>
      <c r="OQ151" s="6"/>
      <c r="OR151" s="6"/>
      <c r="OS151" s="6"/>
      <c r="OT151" s="6"/>
      <c r="OU151" s="6"/>
      <c r="OV151" s="6"/>
      <c r="OW151" s="6"/>
      <c r="OX151" s="6"/>
      <c r="OY151" s="6"/>
      <c r="OZ151" s="6"/>
      <c r="PA151" s="6"/>
      <c r="PB151" s="6"/>
      <c r="PC151" s="6"/>
      <c r="PD151" s="6"/>
      <c r="PE151" s="6"/>
      <c r="PF151" s="6"/>
      <c r="PG151" s="6"/>
      <c r="PH151" s="6"/>
      <c r="PI151" s="6"/>
      <c r="PJ151" s="6"/>
      <c r="PK151" s="6"/>
      <c r="PL151" s="6"/>
      <c r="PM151" s="6"/>
      <c r="PN151" s="6"/>
      <c r="PO151" s="6"/>
      <c r="PP151" s="6"/>
      <c r="PQ151" s="6"/>
      <c r="PR151" s="6"/>
      <c r="PS151" s="6"/>
      <c r="PT151" s="6"/>
      <c r="PU151" s="6"/>
      <c r="PV151" s="6"/>
      <c r="PW151" s="6"/>
      <c r="PX151" s="6"/>
      <c r="PY151" s="6"/>
      <c r="PZ151" s="6"/>
      <c r="QA151" s="6"/>
      <c r="QB151" s="6"/>
      <c r="QC151" s="6"/>
      <c r="QD151" s="6"/>
      <c r="QE151" s="6"/>
      <c r="QF151" s="6"/>
      <c r="QG151" s="6"/>
      <c r="QH151" s="6"/>
      <c r="QI151" s="6"/>
      <c r="QJ151" s="6"/>
      <c r="QK151" s="6"/>
      <c r="QL151" s="6"/>
      <c r="QM151" s="6"/>
      <c r="QN151" s="6"/>
      <c r="QO151" s="6"/>
      <c r="QP151" s="6"/>
      <c r="QQ151" s="6"/>
      <c r="QR151" s="6"/>
      <c r="QS151" s="6"/>
      <c r="QT151" s="6"/>
      <c r="QU151" s="6"/>
      <c r="QV151" s="6"/>
      <c r="QW151" s="6"/>
      <c r="QX151" s="6"/>
      <c r="QY151" s="6"/>
      <c r="QZ151" s="6"/>
      <c r="RA151" s="6"/>
      <c r="RB151" s="6"/>
      <c r="RC151" s="6"/>
      <c r="RD151" s="6"/>
      <c r="RE151" s="6"/>
      <c r="RF151" s="6"/>
      <c r="RG151" s="6"/>
      <c r="RH151" s="6"/>
      <c r="RI151" s="6"/>
      <c r="RJ151" s="6"/>
      <c r="RK151" s="6"/>
      <c r="RL151" s="6"/>
      <c r="RM151" s="6"/>
      <c r="RN151" s="6"/>
      <c r="RO151" s="6"/>
      <c r="RP151" s="6"/>
      <c r="RQ151" s="6"/>
      <c r="RR151" s="6"/>
      <c r="RS151" s="6"/>
      <c r="RT151" s="6"/>
      <c r="RU151" s="6"/>
      <c r="RV151" s="6"/>
      <c r="RW151" s="6"/>
      <c r="RX151" s="6"/>
      <c r="RY151" s="6"/>
      <c r="RZ151" s="6"/>
      <c r="SA151" s="6"/>
      <c r="SB151" s="6"/>
      <c r="SC151" s="6"/>
      <c r="SD151" s="6"/>
      <c r="SE151" s="6"/>
      <c r="SF151" s="6"/>
      <c r="SG151" s="6"/>
      <c r="SH151" s="6"/>
      <c r="SI151" s="6"/>
      <c r="SJ151" s="6"/>
      <c r="SK151" s="6"/>
      <c r="SL151" s="6"/>
      <c r="SM151" s="6"/>
      <c r="SN151" s="6"/>
      <c r="SO151" s="6"/>
      <c r="SP151" s="6"/>
      <c r="SQ151" s="6"/>
      <c r="SR151" s="6"/>
      <c r="SS151" s="6"/>
      <c r="ST151" s="6"/>
      <c r="SU151" s="6"/>
      <c r="SV151" s="6"/>
      <c r="SW151" s="6"/>
      <c r="SX151" s="6"/>
      <c r="SY151" s="6"/>
      <c r="SZ151" s="6"/>
      <c r="TA151" s="6"/>
      <c r="TB151" s="6"/>
      <c r="TC151" s="6"/>
      <c r="TD151" s="6"/>
      <c r="TE151" s="6"/>
      <c r="TF151" s="6"/>
      <c r="TG151" s="6"/>
      <c r="TH151" s="6"/>
      <c r="TI151" s="6"/>
      <c r="TJ151" s="6"/>
      <c r="TK151" s="6"/>
      <c r="TL151" s="6"/>
      <c r="TM151" s="6"/>
      <c r="TN151" s="6"/>
      <c r="TO151" s="6"/>
      <c r="TP151" s="6"/>
      <c r="TQ151" s="6"/>
      <c r="TR151" s="6"/>
      <c r="TS151" s="6"/>
      <c r="TT151" s="6"/>
      <c r="TU151" s="6"/>
      <c r="TV151" s="6"/>
      <c r="TW151" s="6"/>
      <c r="TX151" s="6"/>
      <c r="TY151" s="6"/>
      <c r="TZ151" s="6"/>
      <c r="UA151" s="6"/>
      <c r="UB151" s="6"/>
      <c r="UC151" s="6"/>
      <c r="UD151" s="6"/>
      <c r="UE151" s="6"/>
      <c r="UF151" s="6"/>
      <c r="UG151" s="6"/>
      <c r="UH151" s="6"/>
      <c r="UI151" s="6"/>
      <c r="UJ151" s="6"/>
      <c r="UK151" s="6"/>
      <c r="UL151" s="6"/>
      <c r="UM151" s="6"/>
      <c r="UN151" s="6"/>
      <c r="UO151" s="6"/>
      <c r="UP151" s="6"/>
      <c r="UQ151" s="6"/>
      <c r="UR151" s="6"/>
      <c r="US151" s="6"/>
      <c r="UT151" s="6"/>
      <c r="UU151" s="6"/>
      <c r="UV151" s="6"/>
      <c r="UW151" s="6"/>
      <c r="UX151" s="6"/>
      <c r="UY151" s="6"/>
      <c r="UZ151" s="6"/>
      <c r="VA151" s="6"/>
      <c r="VB151" s="6"/>
      <c r="VC151" s="6"/>
      <c r="VD151" s="6"/>
      <c r="VE151" s="6"/>
      <c r="VF151" s="6"/>
      <c r="VG151" s="6"/>
      <c r="VH151" s="6"/>
      <c r="VI151" s="6"/>
      <c r="VJ151" s="6"/>
      <c r="VK151" s="6"/>
      <c r="VL151" s="6"/>
      <c r="VM151" s="6"/>
      <c r="VN151" s="6"/>
      <c r="VO151" s="6"/>
      <c r="VP151" s="6"/>
      <c r="VQ151" s="6"/>
      <c r="VR151" s="6"/>
      <c r="VS151" s="6"/>
      <c r="VT151" s="6"/>
      <c r="VU151" s="6"/>
      <c r="VV151" s="6"/>
      <c r="VW151" s="6"/>
      <c r="VX151" s="6"/>
      <c r="VY151" s="6"/>
      <c r="VZ151" s="6"/>
      <c r="WA151" s="6"/>
      <c r="WB151" s="6"/>
      <c r="WC151" s="6"/>
      <c r="WD151" s="6"/>
      <c r="WE151" s="6"/>
      <c r="WF151" s="6"/>
      <c r="WG151" s="6"/>
      <c r="WH151" s="6"/>
      <c r="WI151" s="6"/>
      <c r="WJ151" s="6"/>
      <c r="WK151" s="6"/>
      <c r="WL151" s="6"/>
      <c r="WM151" s="6"/>
      <c r="WN151" s="6"/>
      <c r="WO151" s="6"/>
      <c r="WP151" s="6"/>
      <c r="WQ151" s="6"/>
      <c r="WR151" s="6"/>
      <c r="WS151" s="6"/>
      <c r="WT151" s="6"/>
      <c r="WU151" s="6"/>
      <c r="WV151" s="6"/>
      <c r="WW151" s="6"/>
      <c r="WX151" s="6"/>
      <c r="WY151" s="6"/>
      <c r="WZ151" s="6"/>
      <c r="XA151" s="6"/>
      <c r="XB151" s="6"/>
      <c r="XC151" s="6"/>
      <c r="XD151" s="6"/>
      <c r="XE151" s="6"/>
      <c r="XF151" s="6"/>
      <c r="XG151" s="6"/>
      <c r="XH151" s="6"/>
      <c r="XI151" s="6"/>
      <c r="XJ151" s="6"/>
      <c r="XK151" s="6"/>
      <c r="XL151" s="6"/>
      <c r="XM151" s="6"/>
      <c r="XN151" s="6"/>
      <c r="XO151" s="6"/>
      <c r="XP151" s="6"/>
      <c r="XQ151" s="6"/>
      <c r="XR151" s="6"/>
      <c r="XS151" s="6"/>
      <c r="XT151" s="6"/>
      <c r="XU151" s="6"/>
      <c r="XV151" s="6"/>
      <c r="XW151" s="6"/>
      <c r="XX151" s="6"/>
      <c r="XY151" s="6"/>
      <c r="XZ151" s="6"/>
      <c r="YA151" s="6"/>
      <c r="YB151" s="6"/>
      <c r="YC151" s="6"/>
      <c r="YD151" s="6"/>
      <c r="YE151" s="6"/>
      <c r="YF151" s="6"/>
      <c r="YG151" s="6"/>
      <c r="YH151" s="6"/>
      <c r="YI151" s="6"/>
      <c r="YJ151" s="6"/>
      <c r="YK151" s="6"/>
      <c r="YL151" s="6"/>
      <c r="YM151" s="6"/>
      <c r="YN151" s="6"/>
      <c r="YO151" s="6"/>
      <c r="YP151" s="6"/>
      <c r="YQ151" s="6"/>
      <c r="YR151" s="6"/>
      <c r="YS151" s="6"/>
      <c r="YT151" s="6"/>
      <c r="YU151" s="6"/>
      <c r="YV151" s="6"/>
      <c r="YW151" s="6"/>
      <c r="YX151" s="6"/>
      <c r="YY151" s="6"/>
      <c r="YZ151" s="6"/>
      <c r="ZA151" s="6"/>
      <c r="ZB151" s="6"/>
      <c r="ZC151" s="6"/>
      <c r="ZD151" s="6"/>
      <c r="ZE151" s="6"/>
      <c r="ZF151" s="6"/>
      <c r="ZG151" s="6"/>
      <c r="ZH151" s="6"/>
      <c r="ZI151" s="6"/>
      <c r="ZJ151" s="6"/>
      <c r="ZK151" s="6"/>
      <c r="ZL151" s="6"/>
      <c r="ZM151" s="6"/>
      <c r="ZN151" s="6"/>
      <c r="ZO151" s="6"/>
      <c r="ZP151" s="6"/>
      <c r="ZQ151" s="6"/>
      <c r="ZR151" s="6"/>
      <c r="ZS151" s="6"/>
      <c r="ZT151" s="6"/>
      <c r="ZU151" s="6"/>
      <c r="ZV151" s="6"/>
      <c r="ZW151" s="6"/>
      <c r="ZX151" s="6"/>
      <c r="ZY151" s="6"/>
      <c r="ZZ151" s="6"/>
      <c r="AAA151" s="6"/>
      <c r="AAB151" s="6"/>
      <c r="AAC151" s="6"/>
      <c r="AAD151" s="6"/>
      <c r="AAE151" s="6"/>
      <c r="AAF151" s="6"/>
      <c r="AAG151" s="6"/>
      <c r="AAH151" s="6"/>
      <c r="AAI151" s="6"/>
      <c r="AAJ151" s="6"/>
      <c r="AAK151" s="6"/>
      <c r="AAL151" s="6"/>
      <c r="AAM151" s="6"/>
      <c r="AAN151" s="6"/>
      <c r="AAO151" s="6"/>
      <c r="AAP151" s="6"/>
      <c r="AAQ151" s="6"/>
      <c r="AAR151" s="6"/>
      <c r="AAS151" s="6"/>
      <c r="AAT151" s="6"/>
      <c r="AAU151" s="6"/>
      <c r="AAV151" s="6"/>
      <c r="AAW151" s="6"/>
      <c r="AAX151" s="6"/>
      <c r="AAY151" s="6"/>
      <c r="AAZ151" s="6"/>
      <c r="ABA151" s="6"/>
      <c r="ABB151" s="6"/>
      <c r="ABC151" s="6"/>
      <c r="ABD151" s="6"/>
      <c r="ABE151" s="6"/>
      <c r="ABF151" s="6"/>
      <c r="ABG151" s="6"/>
      <c r="ABH151" s="6"/>
      <c r="ABI151" s="6"/>
      <c r="ABJ151" s="6"/>
      <c r="ABK151" s="6"/>
      <c r="ABL151" s="6"/>
      <c r="ABM151" s="6"/>
      <c r="ABN151" s="6"/>
      <c r="ABO151" s="6"/>
      <c r="ABP151" s="6"/>
      <c r="ABQ151" s="6"/>
      <c r="ABR151" s="6"/>
      <c r="ABS151" s="6"/>
      <c r="ABT151" s="6"/>
      <c r="ABU151" s="6"/>
      <c r="ABV151" s="6"/>
      <c r="ABW151" s="6"/>
      <c r="ABX151" s="6"/>
      <c r="ABY151" s="6"/>
      <c r="ABZ151" s="6"/>
      <c r="ACA151" s="6"/>
      <c r="ACB151" s="6"/>
      <c r="ACC151" s="6"/>
      <c r="ACD151" s="6"/>
      <c r="ACE151" s="6"/>
      <c r="ACF151" s="6"/>
      <c r="ACG151" s="6"/>
      <c r="ACH151" s="6"/>
      <c r="ACI151" s="6"/>
      <c r="ACJ151" s="6"/>
      <c r="ACK151" s="6"/>
      <c r="ACL151" s="6"/>
      <c r="ACM151" s="6"/>
      <c r="ACN151" s="6"/>
      <c r="ACO151" s="6"/>
      <c r="ACP151" s="6"/>
      <c r="ACQ151" s="6"/>
      <c r="ACR151" s="6"/>
      <c r="ACS151" s="6"/>
      <c r="ACT151" s="6"/>
      <c r="ACU151" s="6"/>
      <c r="ACV151" s="6"/>
      <c r="ACW151" s="6"/>
      <c r="ACX151" s="6"/>
      <c r="ACY151" s="6"/>
      <c r="ACZ151" s="6"/>
      <c r="ADA151" s="6"/>
      <c r="ADB151" s="6"/>
      <c r="ADC151" s="6"/>
      <c r="ADD151" s="6"/>
      <c r="ADE151" s="6"/>
      <c r="ADF151" s="6"/>
      <c r="ADG151" s="6"/>
      <c r="ADH151" s="6"/>
      <c r="ADI151" s="6"/>
      <c r="ADJ151" s="6"/>
      <c r="ADK151" s="6"/>
      <c r="ADL151" s="6"/>
      <c r="ADM151" s="6"/>
      <c r="ADN151" s="6"/>
      <c r="ADO151" s="6"/>
      <c r="ADP151" s="6"/>
      <c r="ADQ151" s="6"/>
      <c r="ADR151" s="6"/>
      <c r="ADS151" s="6"/>
      <c r="ADT151" s="6"/>
      <c r="ADU151" s="6"/>
      <c r="ADV151" s="6"/>
      <c r="ADW151" s="6"/>
      <c r="ADX151" s="6"/>
      <c r="ADY151" s="6"/>
      <c r="ADZ151" s="6"/>
      <c r="AEA151" s="6"/>
      <c r="AEB151" s="6"/>
      <c r="AEC151" s="6"/>
      <c r="AED151" s="6"/>
      <c r="AEE151" s="6"/>
      <c r="AEF151" s="6"/>
      <c r="AEG151" s="6"/>
      <c r="AEH151" s="6"/>
      <c r="AEI151" s="6"/>
      <c r="AEJ151" s="6"/>
      <c r="AEK151" s="6"/>
      <c r="AEL151" s="6"/>
      <c r="AEM151" s="6"/>
      <c r="AEN151" s="6"/>
      <c r="AEO151" s="6"/>
      <c r="AEP151" s="6"/>
      <c r="AEQ151" s="6"/>
      <c r="AER151" s="6"/>
      <c r="AES151" s="6"/>
      <c r="AET151" s="6"/>
      <c r="AEU151" s="6"/>
      <c r="AEV151" s="6"/>
      <c r="AEW151" s="6"/>
      <c r="AEX151" s="6"/>
      <c r="AEY151" s="6"/>
      <c r="AEZ151" s="6"/>
      <c r="AFA151" s="6"/>
      <c r="AFB151" s="6"/>
      <c r="AFC151" s="6"/>
      <c r="AFD151" s="6"/>
      <c r="AFE151" s="6"/>
      <c r="AFF151" s="6"/>
      <c r="AFG151" s="6"/>
      <c r="AFH151" s="6"/>
      <c r="AFI151" s="6"/>
      <c r="AFJ151" s="6"/>
      <c r="AFK151" s="6"/>
      <c r="AFL151" s="6"/>
      <c r="AFM151" s="6"/>
      <c r="AFN151" s="6"/>
      <c r="AFO151" s="6"/>
      <c r="AFP151" s="6"/>
      <c r="AFQ151" s="6"/>
      <c r="AFR151" s="6"/>
      <c r="AFS151" s="6"/>
      <c r="AFT151" s="6"/>
      <c r="AFU151" s="6"/>
      <c r="AFV151" s="6"/>
      <c r="AFW151" s="6"/>
      <c r="AFX151" s="6"/>
      <c r="AFY151" s="6"/>
      <c r="AFZ151" s="6"/>
      <c r="AGA151" s="6"/>
      <c r="AGB151" s="6"/>
      <c r="AGC151" s="6"/>
      <c r="AGD151" s="6"/>
      <c r="AGE151" s="6"/>
      <c r="AGF151" s="6"/>
      <c r="AGG151" s="6"/>
      <c r="AGH151" s="6"/>
      <c r="AGI151" s="6"/>
      <c r="AGJ151" s="6"/>
      <c r="AGK151" s="6"/>
      <c r="AGL151" s="6"/>
      <c r="AGM151" s="6"/>
      <c r="AGN151" s="6"/>
      <c r="AGO151" s="6"/>
      <c r="AGP151" s="6"/>
      <c r="AGQ151" s="6"/>
      <c r="AGR151" s="6"/>
      <c r="AGS151" s="6"/>
      <c r="AGT151" s="6"/>
      <c r="AGU151" s="6"/>
      <c r="AGV151" s="6"/>
      <c r="AGW151" s="6"/>
      <c r="AGX151" s="6"/>
      <c r="AGY151" s="6"/>
      <c r="AGZ151" s="6"/>
      <c r="AHA151" s="6"/>
      <c r="AHB151" s="6"/>
      <c r="AHC151" s="6"/>
      <c r="AHD151" s="6"/>
      <c r="AHE151" s="6"/>
      <c r="AHF151" s="6"/>
      <c r="AHG151" s="6"/>
      <c r="AHH151" s="6"/>
      <c r="AHI151" s="6"/>
      <c r="AHJ151" s="6"/>
      <c r="AHK151" s="6"/>
      <c r="AHL151" s="6"/>
      <c r="AHM151" s="6"/>
      <c r="AHN151" s="6"/>
      <c r="AHO151" s="6"/>
      <c r="AHP151" s="6"/>
      <c r="AHQ151" s="6"/>
      <c r="AHR151" s="6"/>
      <c r="AHS151" s="6"/>
      <c r="AHT151" s="6"/>
      <c r="AHU151" s="6"/>
      <c r="AHV151" s="6"/>
      <c r="AHW151" s="6"/>
      <c r="AHX151" s="6"/>
      <c r="AHY151" s="6"/>
      <c r="AHZ151" s="6"/>
      <c r="AIA151" s="6"/>
      <c r="AIB151" s="6"/>
      <c r="AIC151" s="6"/>
      <c r="AID151" s="6"/>
      <c r="AIE151" s="6"/>
      <c r="AIF151" s="6"/>
      <c r="AIG151" s="6"/>
      <c r="AIH151" s="6"/>
      <c r="AII151" s="6"/>
      <c r="AIJ151" s="6"/>
      <c r="AIK151" s="6"/>
      <c r="AIL151" s="6"/>
      <c r="AIM151" s="6"/>
      <c r="AIN151" s="6"/>
      <c r="AIO151" s="6"/>
      <c r="AIP151" s="6"/>
      <c r="AIQ151" s="6"/>
      <c r="AIR151" s="6"/>
      <c r="AIS151" s="6"/>
      <c r="AIT151" s="6"/>
      <c r="AIU151" s="6"/>
      <c r="AIV151" s="6"/>
      <c r="AIW151" s="6"/>
      <c r="AIX151" s="6"/>
      <c r="AIY151" s="6"/>
      <c r="AIZ151" s="6"/>
      <c r="AJA151" s="6"/>
      <c r="AJB151" s="6"/>
      <c r="AJC151" s="6"/>
      <c r="AJD151" s="6"/>
      <c r="AJE151" s="6"/>
      <c r="AJF151" s="6"/>
      <c r="AJG151" s="6"/>
      <c r="AJH151" s="6"/>
      <c r="AJI151" s="6"/>
      <c r="AJJ151" s="6"/>
      <c r="AJK151" s="6"/>
      <c r="AJL151" s="6"/>
      <c r="AJM151" s="6"/>
      <c r="AJN151" s="6"/>
      <c r="AJO151" s="6"/>
      <c r="AJP151" s="6"/>
      <c r="AJQ151" s="6"/>
      <c r="AJR151" s="6"/>
      <c r="AJS151" s="6"/>
      <c r="AJT151" s="6"/>
      <c r="AJU151" s="6"/>
      <c r="AJV151" s="6"/>
      <c r="AJW151" s="6"/>
      <c r="AJX151" s="6"/>
      <c r="AJY151" s="6"/>
      <c r="AJZ151" s="6"/>
      <c r="AKA151" s="6"/>
      <c r="AKB151" s="6"/>
      <c r="AKC151" s="6"/>
      <c r="AKD151" s="6"/>
      <c r="AKE151" s="6"/>
      <c r="AKF151" s="6"/>
      <c r="AKG151" s="6"/>
      <c r="AKH151" s="6"/>
      <c r="AKI151" s="6"/>
      <c r="AKJ151" s="6"/>
      <c r="AKK151" s="6"/>
      <c r="AKL151" s="6"/>
      <c r="AKM151" s="6"/>
      <c r="AKN151" s="6"/>
      <c r="AKO151" s="6"/>
      <c r="AKP151" s="6"/>
      <c r="AKQ151" s="6"/>
      <c r="AKR151" s="6"/>
      <c r="AKS151" s="6"/>
      <c r="AKT151" s="6"/>
      <c r="AKU151" s="6"/>
      <c r="AKV151" s="6"/>
      <c r="AKW151" s="6"/>
      <c r="AKX151" s="6"/>
      <c r="AKY151" s="6"/>
      <c r="AKZ151" s="6"/>
      <c r="ALA151" s="6"/>
      <c r="ALB151" s="6"/>
      <c r="ALC151" s="6"/>
      <c r="ALD151" s="6"/>
      <c r="ALE151" s="6"/>
      <c r="ALF151" s="6"/>
      <c r="ALG151" s="6"/>
      <c r="ALH151" s="6"/>
      <c r="ALI151" s="6"/>
      <c r="ALJ151" s="6"/>
      <c r="ALK151" s="6"/>
      <c r="ALL151" s="6"/>
      <c r="ALM151" s="6"/>
      <c r="ALN151" s="6"/>
    </row>
    <row r="152" spans="1:1002" s="12" customFormat="1" ht="14.5" x14ac:dyDescent="0.35">
      <c r="A152" s="43" t="s">
        <v>377</v>
      </c>
      <c r="B152" s="4" t="s">
        <v>218</v>
      </c>
      <c r="C152" s="49">
        <v>0.4</v>
      </c>
      <c r="D152" s="4"/>
      <c r="E152" s="78" t="s">
        <v>441</v>
      </c>
      <c r="F152" s="110"/>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c r="EC152" s="32"/>
      <c r="ED152" s="32"/>
      <c r="EE152" s="32"/>
      <c r="EF152" s="32"/>
      <c r="EG152" s="32"/>
      <c r="EH152" s="32"/>
      <c r="EI152" s="32"/>
      <c r="EJ152" s="32"/>
      <c r="EK152" s="32"/>
      <c r="EL152" s="32"/>
      <c r="EM152" s="32"/>
      <c r="EN152" s="32"/>
      <c r="EO152" s="32"/>
      <c r="EP152" s="32"/>
      <c r="EQ152" s="32"/>
      <c r="ER152" s="32"/>
      <c r="ES152" s="32"/>
      <c r="ET152" s="32"/>
      <c r="EU152" s="32"/>
      <c r="EV152" s="32"/>
      <c r="EW152" s="32"/>
      <c r="EX152" s="32"/>
      <c r="EY152" s="32"/>
      <c r="EZ152" s="32"/>
      <c r="FA152" s="32"/>
      <c r="FB152" s="32"/>
      <c r="FC152" s="32"/>
      <c r="FD152" s="32"/>
      <c r="FE152" s="32"/>
      <c r="FF152" s="32"/>
      <c r="FG152" s="32"/>
      <c r="FH152" s="32"/>
      <c r="FI152" s="32"/>
      <c r="FJ152" s="32"/>
      <c r="FK152" s="32"/>
      <c r="FL152" s="32"/>
      <c r="FM152" s="32"/>
      <c r="FN152" s="32"/>
      <c r="FO152" s="32"/>
      <c r="FP152" s="32"/>
      <c r="FQ152" s="32"/>
      <c r="FR152" s="32"/>
      <c r="FS152" s="32"/>
      <c r="FT152" s="32"/>
      <c r="FU152" s="32"/>
      <c r="FV152" s="32"/>
      <c r="FW152" s="32"/>
      <c r="FX152" s="32"/>
      <c r="FY152" s="32"/>
      <c r="FZ152" s="32"/>
      <c r="GA152" s="32"/>
      <c r="GB152" s="32"/>
      <c r="GC152" s="32"/>
      <c r="GD152" s="32"/>
      <c r="GE152" s="32"/>
      <c r="GF152" s="32"/>
      <c r="GG152" s="32"/>
      <c r="GH152" s="32"/>
      <c r="GI152" s="32"/>
      <c r="GJ152" s="32"/>
      <c r="GK152" s="32"/>
      <c r="GL152" s="32"/>
      <c r="GM152" s="32"/>
      <c r="GN152" s="32"/>
      <c r="GO152" s="32"/>
      <c r="GP152" s="32"/>
      <c r="GQ152" s="32"/>
      <c r="GR152" s="32"/>
      <c r="GS152" s="32"/>
      <c r="GT152" s="32"/>
      <c r="GU152" s="32"/>
      <c r="GV152" s="32"/>
      <c r="GW152" s="32"/>
      <c r="GX152" s="32"/>
      <c r="GY152" s="32"/>
      <c r="GZ152" s="32"/>
      <c r="HA152" s="32"/>
      <c r="HB152" s="32"/>
      <c r="HC152" s="32"/>
      <c r="HD152" s="32"/>
      <c r="HE152" s="32"/>
      <c r="HF152" s="32"/>
      <c r="HG152" s="32"/>
      <c r="HH152" s="32"/>
      <c r="HI152" s="32"/>
      <c r="HJ152" s="32"/>
      <c r="HK152" s="32"/>
      <c r="HL152" s="32"/>
      <c r="HM152" s="32"/>
      <c r="HN152" s="32"/>
      <c r="HO152" s="32"/>
      <c r="HP152" s="32"/>
      <c r="HQ152" s="32"/>
      <c r="HR152" s="32"/>
      <c r="HS152" s="32"/>
      <c r="HT152" s="32"/>
      <c r="HU152" s="32"/>
      <c r="HV152" s="32"/>
      <c r="HW152" s="32"/>
      <c r="HX152" s="32"/>
      <c r="HY152" s="32"/>
      <c r="HZ152" s="32"/>
      <c r="IA152" s="32"/>
      <c r="IB152" s="32"/>
      <c r="IC152" s="32"/>
      <c r="ID152" s="32"/>
      <c r="IE152" s="32"/>
      <c r="IF152" s="32"/>
      <c r="IG152" s="32"/>
      <c r="IH152" s="32"/>
      <c r="II152" s="32"/>
      <c r="IJ152" s="32"/>
      <c r="IK152" s="32"/>
      <c r="IL152" s="32"/>
      <c r="IM152" s="32"/>
      <c r="IN152" s="32"/>
      <c r="IO152" s="32"/>
      <c r="IP152" s="32"/>
      <c r="IQ152" s="32"/>
      <c r="IR152" s="32"/>
      <c r="IS152" s="32"/>
      <c r="IT152" s="32"/>
      <c r="IU152" s="32"/>
      <c r="IV152" s="32"/>
      <c r="IW152" s="32"/>
      <c r="IX152" s="32"/>
      <c r="IY152" s="32"/>
      <c r="IZ152" s="32"/>
      <c r="JA152" s="32"/>
      <c r="JB152" s="32"/>
      <c r="JC152" s="32"/>
      <c r="JD152" s="32"/>
      <c r="JE152" s="32"/>
      <c r="JF152" s="32"/>
      <c r="JG152" s="32"/>
      <c r="JH152" s="32"/>
      <c r="JI152" s="32"/>
      <c r="JJ152" s="32"/>
      <c r="JK152" s="32"/>
      <c r="JL152" s="32"/>
      <c r="JM152" s="32"/>
      <c r="JN152" s="32"/>
      <c r="JO152" s="32"/>
      <c r="JP152" s="32"/>
      <c r="JQ152" s="32"/>
      <c r="JR152" s="32"/>
      <c r="JS152" s="32"/>
      <c r="JT152" s="32"/>
      <c r="JU152" s="32"/>
      <c r="JV152" s="32"/>
      <c r="JW152" s="32"/>
      <c r="JX152" s="32"/>
      <c r="JY152" s="32"/>
      <c r="JZ152" s="32"/>
      <c r="KA152" s="32"/>
      <c r="KB152" s="32"/>
      <c r="KC152" s="32"/>
      <c r="KD152" s="32"/>
      <c r="KE152" s="32"/>
      <c r="KF152" s="32"/>
      <c r="KG152" s="32"/>
      <c r="KH152" s="32"/>
      <c r="KI152" s="32"/>
      <c r="KJ152" s="32"/>
      <c r="KK152" s="32"/>
      <c r="KL152" s="32"/>
      <c r="KM152" s="32"/>
      <c r="KN152" s="32"/>
      <c r="KO152" s="32"/>
      <c r="KP152" s="32"/>
      <c r="KQ152" s="32"/>
      <c r="KR152" s="32"/>
      <c r="KS152" s="32"/>
      <c r="KT152" s="32"/>
      <c r="KU152" s="32"/>
      <c r="KV152" s="32"/>
      <c r="KW152" s="32"/>
      <c r="KX152" s="32"/>
      <c r="KY152" s="32"/>
      <c r="KZ152" s="32"/>
      <c r="LA152" s="32"/>
      <c r="LB152" s="32"/>
      <c r="LC152" s="32"/>
      <c r="LD152" s="32"/>
      <c r="LE152" s="32"/>
      <c r="LF152" s="32"/>
      <c r="LG152" s="32"/>
      <c r="LH152" s="32"/>
      <c r="LI152" s="32"/>
      <c r="LJ152" s="32"/>
      <c r="LK152" s="32"/>
      <c r="LL152" s="32"/>
      <c r="LM152" s="32"/>
      <c r="LN152" s="32"/>
      <c r="LO152" s="32"/>
      <c r="LP152" s="32"/>
      <c r="LQ152" s="32"/>
      <c r="LR152" s="32"/>
      <c r="LS152" s="32"/>
      <c r="LT152" s="32"/>
      <c r="LU152" s="32"/>
      <c r="LV152" s="32"/>
      <c r="LW152" s="32"/>
      <c r="LX152" s="32"/>
      <c r="LY152" s="32"/>
      <c r="LZ152" s="32"/>
      <c r="MA152" s="32"/>
      <c r="MB152" s="32"/>
      <c r="MC152" s="32"/>
      <c r="MD152" s="32"/>
      <c r="ME152" s="32"/>
      <c r="MF152" s="32"/>
      <c r="MG152" s="32"/>
      <c r="MH152" s="32"/>
      <c r="MI152" s="32"/>
      <c r="MJ152" s="32"/>
      <c r="MK152" s="32"/>
      <c r="ML152" s="32"/>
      <c r="MM152" s="32"/>
      <c r="MN152" s="32"/>
      <c r="MO152" s="32"/>
      <c r="MP152" s="32"/>
      <c r="MQ152" s="32"/>
      <c r="MR152" s="32"/>
      <c r="MS152" s="32"/>
      <c r="MT152" s="32"/>
      <c r="MU152" s="32"/>
      <c r="MV152" s="32"/>
      <c r="MW152" s="32"/>
      <c r="MX152" s="32"/>
      <c r="MY152" s="32"/>
      <c r="MZ152" s="32"/>
      <c r="NA152" s="32"/>
      <c r="NB152" s="32"/>
      <c r="NC152" s="32"/>
      <c r="ND152" s="32"/>
      <c r="NE152" s="32"/>
      <c r="NF152" s="32"/>
      <c r="NG152" s="32"/>
      <c r="NH152" s="32"/>
      <c r="NI152" s="32"/>
      <c r="NJ152" s="32"/>
      <c r="NK152" s="32"/>
      <c r="NL152" s="32"/>
      <c r="NM152" s="32"/>
      <c r="NN152" s="32"/>
      <c r="NO152" s="32"/>
      <c r="NP152" s="32"/>
      <c r="NQ152" s="32"/>
      <c r="NR152" s="32"/>
      <c r="NS152" s="32"/>
      <c r="NT152" s="32"/>
      <c r="NU152" s="32"/>
      <c r="NV152" s="32"/>
      <c r="NW152" s="32"/>
      <c r="NX152" s="32"/>
      <c r="NY152" s="32"/>
      <c r="NZ152" s="32"/>
      <c r="OA152" s="32"/>
      <c r="OB152" s="32"/>
      <c r="OC152" s="32"/>
      <c r="OD152" s="32"/>
      <c r="OE152" s="32"/>
      <c r="OF152" s="32"/>
      <c r="OG152" s="32"/>
      <c r="OH152" s="32"/>
      <c r="OI152" s="32"/>
      <c r="OJ152" s="32"/>
      <c r="OK152" s="32"/>
      <c r="OL152" s="32"/>
      <c r="OM152" s="32"/>
      <c r="ON152" s="32"/>
      <c r="OO152" s="32"/>
      <c r="OP152" s="32"/>
      <c r="OQ152" s="32"/>
      <c r="OR152" s="32"/>
      <c r="OS152" s="32"/>
      <c r="OT152" s="32"/>
      <c r="OU152" s="32"/>
      <c r="OV152" s="32"/>
      <c r="OW152" s="32"/>
      <c r="OX152" s="32"/>
      <c r="OY152" s="32"/>
      <c r="OZ152" s="32"/>
      <c r="PA152" s="32"/>
      <c r="PB152" s="32"/>
      <c r="PC152" s="32"/>
      <c r="PD152" s="32"/>
      <c r="PE152" s="32"/>
      <c r="PF152" s="32"/>
      <c r="PG152" s="32"/>
      <c r="PH152" s="32"/>
      <c r="PI152" s="32"/>
      <c r="PJ152" s="32"/>
      <c r="PK152" s="32"/>
      <c r="PL152" s="32"/>
      <c r="PM152" s="32"/>
      <c r="PN152" s="32"/>
      <c r="PO152" s="32"/>
      <c r="PP152" s="32"/>
      <c r="PQ152" s="32"/>
      <c r="PR152" s="32"/>
      <c r="PS152" s="32"/>
      <c r="PT152" s="32"/>
      <c r="PU152" s="32"/>
      <c r="PV152" s="32"/>
      <c r="PW152" s="32"/>
      <c r="PX152" s="32"/>
      <c r="PY152" s="32"/>
      <c r="PZ152" s="32"/>
      <c r="QA152" s="32"/>
      <c r="QB152" s="32"/>
      <c r="QC152" s="32"/>
      <c r="QD152" s="32"/>
      <c r="QE152" s="32"/>
      <c r="QF152" s="32"/>
      <c r="QG152" s="32"/>
      <c r="QH152" s="32"/>
      <c r="QI152" s="32"/>
      <c r="QJ152" s="32"/>
      <c r="QK152" s="32"/>
      <c r="QL152" s="32"/>
      <c r="QM152" s="32"/>
      <c r="QN152" s="32"/>
      <c r="QO152" s="32"/>
      <c r="QP152" s="32"/>
      <c r="QQ152" s="32"/>
      <c r="QR152" s="32"/>
      <c r="QS152" s="32"/>
      <c r="QT152" s="32"/>
      <c r="QU152" s="32"/>
      <c r="QV152" s="32"/>
      <c r="QW152" s="32"/>
      <c r="QX152" s="32"/>
      <c r="QY152" s="32"/>
      <c r="QZ152" s="32"/>
      <c r="RA152" s="32"/>
      <c r="RB152" s="32"/>
      <c r="RC152" s="32"/>
      <c r="RD152" s="32"/>
      <c r="RE152" s="32"/>
      <c r="RF152" s="32"/>
      <c r="RG152" s="32"/>
      <c r="RH152" s="32"/>
      <c r="RI152" s="32"/>
      <c r="RJ152" s="32"/>
      <c r="RK152" s="32"/>
      <c r="RL152" s="32"/>
      <c r="RM152" s="32"/>
      <c r="RN152" s="32"/>
      <c r="RO152" s="32"/>
      <c r="RP152" s="32"/>
      <c r="RQ152" s="32"/>
      <c r="RR152" s="32"/>
      <c r="RS152" s="32"/>
      <c r="RT152" s="32"/>
      <c r="RU152" s="32"/>
      <c r="RV152" s="32"/>
      <c r="RW152" s="32"/>
      <c r="RX152" s="32"/>
      <c r="RY152" s="32"/>
      <c r="RZ152" s="32"/>
      <c r="SA152" s="32"/>
      <c r="SB152" s="32"/>
      <c r="SC152" s="32"/>
      <c r="SD152" s="32"/>
      <c r="SE152" s="32"/>
      <c r="SF152" s="32"/>
      <c r="SG152" s="32"/>
      <c r="SH152" s="32"/>
      <c r="SI152" s="32"/>
      <c r="SJ152" s="32"/>
      <c r="SK152" s="32"/>
      <c r="SL152" s="32"/>
      <c r="SM152" s="32"/>
      <c r="SN152" s="32"/>
      <c r="SO152" s="32"/>
      <c r="SP152" s="32"/>
      <c r="SQ152" s="32"/>
      <c r="SR152" s="32"/>
      <c r="SS152" s="32"/>
      <c r="ST152" s="32"/>
      <c r="SU152" s="32"/>
      <c r="SV152" s="32"/>
      <c r="SW152" s="32"/>
      <c r="SX152" s="32"/>
      <c r="SY152" s="32"/>
      <c r="SZ152" s="32"/>
      <c r="TA152" s="32"/>
      <c r="TB152" s="32"/>
      <c r="TC152" s="32"/>
      <c r="TD152" s="32"/>
      <c r="TE152" s="32"/>
      <c r="TF152" s="32"/>
      <c r="TG152" s="32"/>
      <c r="TH152" s="32"/>
      <c r="TI152" s="32"/>
      <c r="TJ152" s="32"/>
      <c r="TK152" s="32"/>
      <c r="TL152" s="32"/>
      <c r="TM152" s="32"/>
      <c r="TN152" s="32"/>
      <c r="TO152" s="32"/>
      <c r="TP152" s="32"/>
      <c r="TQ152" s="32"/>
      <c r="TR152" s="32"/>
      <c r="TS152" s="32"/>
      <c r="TT152" s="32"/>
      <c r="TU152" s="32"/>
      <c r="TV152" s="32"/>
      <c r="TW152" s="32"/>
      <c r="TX152" s="32"/>
      <c r="TY152" s="32"/>
      <c r="TZ152" s="32"/>
      <c r="UA152" s="32"/>
      <c r="UB152" s="32"/>
      <c r="UC152" s="32"/>
      <c r="UD152" s="32"/>
      <c r="UE152" s="32"/>
      <c r="UF152" s="32"/>
      <c r="UG152" s="32"/>
      <c r="UH152" s="32"/>
      <c r="UI152" s="32"/>
      <c r="UJ152" s="32"/>
      <c r="UK152" s="32"/>
      <c r="UL152" s="32"/>
      <c r="UM152" s="32"/>
      <c r="UN152" s="32"/>
      <c r="UO152" s="32"/>
      <c r="UP152" s="32"/>
      <c r="UQ152" s="32"/>
      <c r="UR152" s="32"/>
      <c r="US152" s="32"/>
      <c r="UT152" s="32"/>
      <c r="UU152" s="32"/>
      <c r="UV152" s="32"/>
      <c r="UW152" s="32"/>
      <c r="UX152" s="32"/>
      <c r="UY152" s="32"/>
      <c r="UZ152" s="32"/>
      <c r="VA152" s="32"/>
      <c r="VB152" s="32"/>
      <c r="VC152" s="32"/>
      <c r="VD152" s="32"/>
      <c r="VE152" s="32"/>
      <c r="VF152" s="32"/>
      <c r="VG152" s="32"/>
      <c r="VH152" s="32"/>
      <c r="VI152" s="32"/>
      <c r="VJ152" s="32"/>
      <c r="VK152" s="32"/>
      <c r="VL152" s="32"/>
      <c r="VM152" s="32"/>
      <c r="VN152" s="32"/>
      <c r="VO152" s="32"/>
      <c r="VP152" s="32"/>
      <c r="VQ152" s="32"/>
      <c r="VR152" s="32"/>
      <c r="VS152" s="32"/>
      <c r="VT152" s="32"/>
      <c r="VU152" s="32"/>
      <c r="VV152" s="32"/>
      <c r="VW152" s="32"/>
      <c r="VX152" s="32"/>
      <c r="VY152" s="32"/>
      <c r="VZ152" s="32"/>
      <c r="WA152" s="32"/>
      <c r="WB152" s="32"/>
      <c r="WC152" s="32"/>
      <c r="WD152" s="32"/>
      <c r="WE152" s="32"/>
      <c r="WF152" s="32"/>
      <c r="WG152" s="32"/>
      <c r="WH152" s="32"/>
      <c r="WI152" s="32"/>
      <c r="WJ152" s="32"/>
      <c r="WK152" s="32"/>
      <c r="WL152" s="32"/>
      <c r="WM152" s="32"/>
      <c r="WN152" s="32"/>
      <c r="WO152" s="32"/>
      <c r="WP152" s="32"/>
      <c r="WQ152" s="32"/>
      <c r="WR152" s="32"/>
      <c r="WS152" s="32"/>
      <c r="WT152" s="32"/>
      <c r="WU152" s="32"/>
      <c r="WV152" s="32"/>
      <c r="WW152" s="32"/>
      <c r="WX152" s="32"/>
      <c r="WY152" s="32"/>
      <c r="WZ152" s="32"/>
      <c r="XA152" s="32"/>
      <c r="XB152" s="32"/>
      <c r="XC152" s="32"/>
      <c r="XD152" s="32"/>
      <c r="XE152" s="32"/>
      <c r="XF152" s="32"/>
      <c r="XG152" s="32"/>
      <c r="XH152" s="32"/>
      <c r="XI152" s="32"/>
      <c r="XJ152" s="32"/>
      <c r="XK152" s="32"/>
      <c r="XL152" s="32"/>
      <c r="XM152" s="32"/>
      <c r="XN152" s="32"/>
      <c r="XO152" s="32"/>
      <c r="XP152" s="32"/>
      <c r="XQ152" s="32"/>
      <c r="XR152" s="32"/>
      <c r="XS152" s="32"/>
      <c r="XT152" s="32"/>
      <c r="XU152" s="32"/>
      <c r="XV152" s="32"/>
      <c r="XW152" s="32"/>
      <c r="XX152" s="32"/>
      <c r="XY152" s="32"/>
      <c r="XZ152" s="32"/>
      <c r="YA152" s="32"/>
      <c r="YB152" s="32"/>
      <c r="YC152" s="32"/>
      <c r="YD152" s="32"/>
      <c r="YE152" s="32"/>
      <c r="YF152" s="32"/>
      <c r="YG152" s="32"/>
      <c r="YH152" s="32"/>
      <c r="YI152" s="32"/>
      <c r="YJ152" s="32"/>
      <c r="YK152" s="32"/>
      <c r="YL152" s="32"/>
      <c r="YM152" s="32"/>
      <c r="YN152" s="32"/>
      <c r="YO152" s="32"/>
      <c r="YP152" s="32"/>
      <c r="YQ152" s="32"/>
      <c r="YR152" s="32"/>
      <c r="YS152" s="32"/>
      <c r="YT152" s="32"/>
      <c r="YU152" s="32"/>
      <c r="YV152" s="32"/>
      <c r="YW152" s="32"/>
      <c r="YX152" s="32"/>
      <c r="YY152" s="32"/>
      <c r="YZ152" s="32"/>
      <c r="ZA152" s="32"/>
      <c r="ZB152" s="32"/>
      <c r="ZC152" s="32"/>
      <c r="ZD152" s="32"/>
      <c r="ZE152" s="32"/>
      <c r="ZF152" s="32"/>
      <c r="ZG152" s="32"/>
      <c r="ZH152" s="32"/>
      <c r="ZI152" s="32"/>
      <c r="ZJ152" s="32"/>
      <c r="ZK152" s="32"/>
      <c r="ZL152" s="32"/>
      <c r="ZM152" s="32"/>
      <c r="ZN152" s="32"/>
      <c r="ZO152" s="32"/>
      <c r="ZP152" s="32"/>
      <c r="ZQ152" s="32"/>
      <c r="ZR152" s="32"/>
      <c r="ZS152" s="32"/>
      <c r="ZT152" s="32"/>
      <c r="ZU152" s="32"/>
      <c r="ZV152" s="32"/>
      <c r="ZW152" s="32"/>
      <c r="ZX152" s="32"/>
      <c r="ZY152" s="32"/>
      <c r="ZZ152" s="32"/>
      <c r="AAA152" s="32"/>
      <c r="AAB152" s="32"/>
      <c r="AAC152" s="32"/>
      <c r="AAD152" s="32"/>
      <c r="AAE152" s="32"/>
      <c r="AAF152" s="32"/>
      <c r="AAG152" s="32"/>
      <c r="AAH152" s="32"/>
      <c r="AAI152" s="32"/>
      <c r="AAJ152" s="32"/>
      <c r="AAK152" s="32"/>
      <c r="AAL152" s="32"/>
      <c r="AAM152" s="32"/>
      <c r="AAN152" s="32"/>
      <c r="AAO152" s="32"/>
      <c r="AAP152" s="32"/>
      <c r="AAQ152" s="32"/>
      <c r="AAR152" s="32"/>
      <c r="AAS152" s="32"/>
      <c r="AAT152" s="32"/>
      <c r="AAU152" s="32"/>
      <c r="AAV152" s="32"/>
      <c r="AAW152" s="32"/>
      <c r="AAX152" s="32"/>
      <c r="AAY152" s="32"/>
      <c r="AAZ152" s="32"/>
      <c r="ABA152" s="32"/>
      <c r="ABB152" s="32"/>
      <c r="ABC152" s="32"/>
      <c r="ABD152" s="32"/>
      <c r="ABE152" s="32"/>
      <c r="ABF152" s="32"/>
      <c r="ABG152" s="32"/>
      <c r="ABH152" s="32"/>
      <c r="ABI152" s="32"/>
      <c r="ABJ152" s="32"/>
      <c r="ABK152" s="32"/>
      <c r="ABL152" s="32"/>
      <c r="ABM152" s="32"/>
      <c r="ABN152" s="32"/>
      <c r="ABO152" s="32"/>
      <c r="ABP152" s="32"/>
      <c r="ABQ152" s="32"/>
      <c r="ABR152" s="32"/>
      <c r="ABS152" s="32"/>
      <c r="ABT152" s="32"/>
      <c r="ABU152" s="32"/>
      <c r="ABV152" s="32"/>
      <c r="ABW152" s="32"/>
      <c r="ABX152" s="32"/>
      <c r="ABY152" s="32"/>
      <c r="ABZ152" s="32"/>
      <c r="ACA152" s="32"/>
      <c r="ACB152" s="32"/>
      <c r="ACC152" s="32"/>
      <c r="ACD152" s="32"/>
      <c r="ACE152" s="32"/>
      <c r="ACF152" s="32"/>
      <c r="ACG152" s="32"/>
      <c r="ACH152" s="32"/>
      <c r="ACI152" s="32"/>
      <c r="ACJ152" s="32"/>
      <c r="ACK152" s="32"/>
      <c r="ACL152" s="32"/>
      <c r="ACM152" s="32"/>
      <c r="ACN152" s="32"/>
      <c r="ACO152" s="32"/>
      <c r="ACP152" s="32"/>
      <c r="ACQ152" s="32"/>
      <c r="ACR152" s="32"/>
      <c r="ACS152" s="32"/>
      <c r="ACT152" s="32"/>
      <c r="ACU152" s="32"/>
      <c r="ACV152" s="32"/>
      <c r="ACW152" s="32"/>
      <c r="ACX152" s="32"/>
      <c r="ACY152" s="32"/>
      <c r="ACZ152" s="32"/>
      <c r="ADA152" s="32"/>
      <c r="ADB152" s="32"/>
      <c r="ADC152" s="32"/>
      <c r="ADD152" s="32"/>
      <c r="ADE152" s="32"/>
      <c r="ADF152" s="32"/>
      <c r="ADG152" s="32"/>
      <c r="ADH152" s="32"/>
      <c r="ADI152" s="32"/>
      <c r="ADJ152" s="32"/>
      <c r="ADK152" s="32"/>
      <c r="ADL152" s="32"/>
      <c r="ADM152" s="32"/>
      <c r="ADN152" s="32"/>
      <c r="ADO152" s="32"/>
      <c r="ADP152" s="32"/>
      <c r="ADQ152" s="32"/>
      <c r="ADR152" s="32"/>
      <c r="ADS152" s="32"/>
      <c r="ADT152" s="32"/>
      <c r="ADU152" s="32"/>
      <c r="ADV152" s="32"/>
      <c r="ADW152" s="32"/>
      <c r="ADX152" s="32"/>
      <c r="ADY152" s="32"/>
      <c r="ADZ152" s="32"/>
      <c r="AEA152" s="32"/>
      <c r="AEB152" s="32"/>
      <c r="AEC152" s="32"/>
      <c r="AED152" s="32"/>
      <c r="AEE152" s="32"/>
      <c r="AEF152" s="32"/>
      <c r="AEG152" s="32"/>
      <c r="AEH152" s="32"/>
      <c r="AEI152" s="32"/>
      <c r="AEJ152" s="32"/>
      <c r="AEK152" s="32"/>
      <c r="AEL152" s="32"/>
      <c r="AEM152" s="32"/>
      <c r="AEN152" s="32"/>
      <c r="AEO152" s="32"/>
      <c r="AEP152" s="32"/>
      <c r="AEQ152" s="32"/>
      <c r="AER152" s="32"/>
      <c r="AES152" s="32"/>
      <c r="AET152" s="32"/>
      <c r="AEU152" s="32"/>
      <c r="AEV152" s="32"/>
      <c r="AEW152" s="32"/>
      <c r="AEX152" s="32"/>
      <c r="AEY152" s="32"/>
      <c r="AEZ152" s="32"/>
      <c r="AFA152" s="32"/>
      <c r="AFB152" s="32"/>
      <c r="AFC152" s="32"/>
      <c r="AFD152" s="32"/>
      <c r="AFE152" s="32"/>
      <c r="AFF152" s="32"/>
      <c r="AFG152" s="32"/>
      <c r="AFH152" s="32"/>
      <c r="AFI152" s="32"/>
      <c r="AFJ152" s="32"/>
      <c r="AFK152" s="32"/>
      <c r="AFL152" s="32"/>
      <c r="AFM152" s="32"/>
      <c r="AFN152" s="32"/>
      <c r="AFO152" s="32"/>
      <c r="AFP152" s="32"/>
      <c r="AFQ152" s="32"/>
      <c r="AFR152" s="32"/>
      <c r="AFS152" s="32"/>
      <c r="AFT152" s="32"/>
      <c r="AFU152" s="32"/>
      <c r="AFV152" s="32"/>
      <c r="AFW152" s="32"/>
      <c r="AFX152" s="32"/>
      <c r="AFY152" s="32"/>
      <c r="AFZ152" s="32"/>
      <c r="AGA152" s="32"/>
      <c r="AGB152" s="32"/>
      <c r="AGC152" s="32"/>
      <c r="AGD152" s="32"/>
      <c r="AGE152" s="32"/>
      <c r="AGF152" s="32"/>
      <c r="AGG152" s="32"/>
      <c r="AGH152" s="32"/>
      <c r="AGI152" s="32"/>
      <c r="AGJ152" s="32"/>
      <c r="AGK152" s="32"/>
      <c r="AGL152" s="32"/>
      <c r="AGM152" s="32"/>
      <c r="AGN152" s="32"/>
      <c r="AGO152" s="32"/>
      <c r="AGP152" s="32"/>
      <c r="AGQ152" s="32"/>
      <c r="AGR152" s="32"/>
      <c r="AGS152" s="32"/>
      <c r="AGT152" s="32"/>
      <c r="AGU152" s="32"/>
      <c r="AGV152" s="32"/>
      <c r="AGW152" s="32"/>
      <c r="AGX152" s="32"/>
      <c r="AGY152" s="32"/>
      <c r="AGZ152" s="32"/>
      <c r="AHA152" s="32"/>
      <c r="AHB152" s="32"/>
      <c r="AHC152" s="32"/>
      <c r="AHD152" s="32"/>
      <c r="AHE152" s="32"/>
      <c r="AHF152" s="32"/>
      <c r="AHG152" s="32"/>
      <c r="AHH152" s="32"/>
      <c r="AHI152" s="32"/>
      <c r="AHJ152" s="32"/>
      <c r="AHK152" s="32"/>
      <c r="AHL152" s="32"/>
      <c r="AHM152" s="32"/>
      <c r="AHN152" s="32"/>
      <c r="AHO152" s="32"/>
      <c r="AHP152" s="32"/>
      <c r="AHQ152" s="32"/>
      <c r="AHR152" s="32"/>
      <c r="AHS152" s="32"/>
      <c r="AHT152" s="32"/>
      <c r="AHU152" s="32"/>
      <c r="AHV152" s="32"/>
      <c r="AHW152" s="32"/>
      <c r="AHX152" s="32"/>
      <c r="AHY152" s="32"/>
      <c r="AHZ152" s="32"/>
      <c r="AIA152" s="32"/>
      <c r="AIB152" s="32"/>
      <c r="AIC152" s="32"/>
      <c r="AID152" s="32"/>
      <c r="AIE152" s="32"/>
      <c r="AIF152" s="32"/>
      <c r="AIG152" s="32"/>
      <c r="AIH152" s="32"/>
      <c r="AII152" s="32"/>
      <c r="AIJ152" s="32"/>
      <c r="AIK152" s="32"/>
      <c r="AIL152" s="32"/>
      <c r="AIM152" s="32"/>
      <c r="AIN152" s="32"/>
      <c r="AIO152" s="32"/>
      <c r="AIP152" s="32"/>
      <c r="AIQ152" s="32"/>
      <c r="AIR152" s="32"/>
      <c r="AIS152" s="32"/>
      <c r="AIT152" s="32"/>
      <c r="AIU152" s="32"/>
      <c r="AIV152" s="32"/>
      <c r="AIW152" s="32"/>
      <c r="AIX152" s="32"/>
      <c r="AIY152" s="32"/>
      <c r="AIZ152" s="32"/>
      <c r="AJA152" s="32"/>
      <c r="AJB152" s="32"/>
      <c r="AJC152" s="32"/>
      <c r="AJD152" s="32"/>
      <c r="AJE152" s="32"/>
      <c r="AJF152" s="32"/>
      <c r="AJG152" s="32"/>
      <c r="AJH152" s="32"/>
      <c r="AJI152" s="32"/>
      <c r="AJJ152" s="32"/>
      <c r="AJK152" s="32"/>
      <c r="AJL152" s="32"/>
      <c r="AJM152" s="32"/>
      <c r="AJN152" s="32"/>
      <c r="AJO152" s="32"/>
      <c r="AJP152" s="32"/>
      <c r="AJQ152" s="32"/>
      <c r="AJR152" s="32"/>
      <c r="AJS152" s="32"/>
      <c r="AJT152" s="32"/>
      <c r="AJU152" s="32"/>
      <c r="AJV152" s="32"/>
      <c r="AJW152" s="32"/>
      <c r="AJX152" s="32"/>
      <c r="AJY152" s="32"/>
      <c r="AJZ152" s="32"/>
      <c r="AKA152" s="32"/>
      <c r="AKB152" s="32"/>
      <c r="AKC152" s="32"/>
      <c r="AKD152" s="32"/>
      <c r="AKE152" s="32"/>
      <c r="AKF152" s="32"/>
      <c r="AKG152" s="32"/>
      <c r="AKH152" s="32"/>
      <c r="AKI152" s="32"/>
      <c r="AKJ152" s="32"/>
      <c r="AKK152" s="32"/>
      <c r="AKL152" s="32"/>
      <c r="AKM152" s="32"/>
      <c r="AKN152" s="32"/>
      <c r="AKO152" s="32"/>
      <c r="AKP152" s="32"/>
      <c r="AKQ152" s="32"/>
      <c r="AKR152" s="32"/>
      <c r="AKS152" s="32"/>
      <c r="AKT152" s="32"/>
      <c r="AKU152" s="32"/>
      <c r="AKV152" s="32"/>
      <c r="AKW152" s="32"/>
      <c r="AKX152" s="32"/>
      <c r="AKY152" s="32"/>
      <c r="AKZ152" s="32"/>
      <c r="ALA152" s="32"/>
      <c r="ALB152" s="32"/>
      <c r="ALC152" s="32"/>
      <c r="ALD152" s="32"/>
      <c r="ALE152" s="32"/>
      <c r="ALF152" s="32"/>
      <c r="ALG152" s="32"/>
      <c r="ALH152" s="32"/>
      <c r="ALI152" s="32"/>
      <c r="ALJ152" s="32"/>
      <c r="ALK152" s="32"/>
      <c r="ALL152" s="32"/>
      <c r="ALM152" s="32"/>
      <c r="ALN152" s="32"/>
    </row>
    <row r="153" spans="1:1002" s="12" customFormat="1" ht="14.5" x14ac:dyDescent="0.35">
      <c r="A153" s="41" t="s">
        <v>378</v>
      </c>
      <c r="B153" s="4"/>
      <c r="C153" s="49" t="s">
        <v>184</v>
      </c>
      <c r="D153" s="4"/>
      <c r="E153" s="78" t="s">
        <v>261</v>
      </c>
      <c r="F153" s="11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c r="LM153" s="6"/>
      <c r="LN153" s="6"/>
      <c r="LO153" s="6"/>
      <c r="LP153" s="6"/>
      <c r="LQ153" s="6"/>
      <c r="LR153" s="6"/>
      <c r="LS153" s="6"/>
      <c r="LT153" s="6"/>
      <c r="LU153" s="6"/>
      <c r="LV153" s="6"/>
      <c r="LW153" s="6"/>
      <c r="LX153" s="6"/>
      <c r="LY153" s="6"/>
      <c r="LZ153" s="6"/>
      <c r="MA153" s="6"/>
      <c r="MB153" s="6"/>
      <c r="MC153" s="6"/>
      <c r="MD153" s="6"/>
      <c r="ME153" s="6"/>
      <c r="MF153" s="6"/>
      <c r="MG153" s="6"/>
      <c r="MH153" s="6"/>
      <c r="MI153" s="6"/>
      <c r="MJ153" s="6"/>
      <c r="MK153" s="6"/>
      <c r="ML153" s="6"/>
      <c r="MM153" s="6"/>
      <c r="MN153" s="6"/>
      <c r="MO153" s="6"/>
      <c r="MP153" s="6"/>
      <c r="MQ153" s="6"/>
      <c r="MR153" s="6"/>
      <c r="MS153" s="6"/>
      <c r="MT153" s="6"/>
      <c r="MU153" s="6"/>
      <c r="MV153" s="6"/>
      <c r="MW153" s="6"/>
      <c r="MX153" s="6"/>
      <c r="MY153" s="6"/>
      <c r="MZ153" s="6"/>
      <c r="NA153" s="6"/>
      <c r="NB153" s="6"/>
      <c r="NC153" s="6"/>
      <c r="ND153" s="6"/>
      <c r="NE153" s="6"/>
      <c r="NF153" s="6"/>
      <c r="NG153" s="6"/>
      <c r="NH153" s="6"/>
      <c r="NI153" s="6"/>
      <c r="NJ153" s="6"/>
      <c r="NK153" s="6"/>
      <c r="NL153" s="6"/>
      <c r="NM153" s="6"/>
      <c r="NN153" s="6"/>
      <c r="NO153" s="6"/>
      <c r="NP153" s="6"/>
      <c r="NQ153" s="6"/>
      <c r="NR153" s="6"/>
      <c r="NS153" s="6"/>
      <c r="NT153" s="6"/>
      <c r="NU153" s="6"/>
      <c r="NV153" s="6"/>
      <c r="NW153" s="6"/>
      <c r="NX153" s="6"/>
      <c r="NY153" s="6"/>
      <c r="NZ153" s="6"/>
      <c r="OA153" s="6"/>
      <c r="OB153" s="6"/>
      <c r="OC153" s="6"/>
      <c r="OD153" s="6"/>
      <c r="OE153" s="6"/>
      <c r="OF153" s="6"/>
      <c r="OG153" s="6"/>
      <c r="OH153" s="6"/>
      <c r="OI153" s="6"/>
      <c r="OJ153" s="6"/>
      <c r="OK153" s="6"/>
      <c r="OL153" s="6"/>
      <c r="OM153" s="6"/>
      <c r="ON153" s="6"/>
      <c r="OO153" s="6"/>
      <c r="OP153" s="6"/>
      <c r="OQ153" s="6"/>
      <c r="OR153" s="6"/>
      <c r="OS153" s="6"/>
      <c r="OT153" s="6"/>
      <c r="OU153" s="6"/>
      <c r="OV153" s="6"/>
      <c r="OW153" s="6"/>
      <c r="OX153" s="6"/>
      <c r="OY153" s="6"/>
      <c r="OZ153" s="6"/>
      <c r="PA153" s="6"/>
      <c r="PB153" s="6"/>
      <c r="PC153" s="6"/>
      <c r="PD153" s="6"/>
      <c r="PE153" s="6"/>
      <c r="PF153" s="6"/>
      <c r="PG153" s="6"/>
      <c r="PH153" s="6"/>
      <c r="PI153" s="6"/>
      <c r="PJ153" s="6"/>
      <c r="PK153" s="6"/>
      <c r="PL153" s="6"/>
      <c r="PM153" s="6"/>
      <c r="PN153" s="6"/>
      <c r="PO153" s="6"/>
      <c r="PP153" s="6"/>
      <c r="PQ153" s="6"/>
      <c r="PR153" s="6"/>
      <c r="PS153" s="6"/>
      <c r="PT153" s="6"/>
      <c r="PU153" s="6"/>
      <c r="PV153" s="6"/>
      <c r="PW153" s="6"/>
      <c r="PX153" s="6"/>
      <c r="PY153" s="6"/>
      <c r="PZ153" s="6"/>
      <c r="QA153" s="6"/>
      <c r="QB153" s="6"/>
      <c r="QC153" s="6"/>
      <c r="QD153" s="6"/>
      <c r="QE153" s="6"/>
      <c r="QF153" s="6"/>
      <c r="QG153" s="6"/>
      <c r="QH153" s="6"/>
      <c r="QI153" s="6"/>
      <c r="QJ153" s="6"/>
      <c r="QK153" s="6"/>
      <c r="QL153" s="6"/>
      <c r="QM153" s="6"/>
      <c r="QN153" s="6"/>
      <c r="QO153" s="6"/>
      <c r="QP153" s="6"/>
      <c r="QQ153" s="6"/>
      <c r="QR153" s="6"/>
      <c r="QS153" s="6"/>
      <c r="QT153" s="6"/>
      <c r="QU153" s="6"/>
      <c r="QV153" s="6"/>
      <c r="QW153" s="6"/>
      <c r="QX153" s="6"/>
      <c r="QY153" s="6"/>
      <c r="QZ153" s="6"/>
      <c r="RA153" s="6"/>
      <c r="RB153" s="6"/>
      <c r="RC153" s="6"/>
      <c r="RD153" s="6"/>
      <c r="RE153" s="6"/>
      <c r="RF153" s="6"/>
      <c r="RG153" s="6"/>
      <c r="RH153" s="6"/>
      <c r="RI153" s="6"/>
      <c r="RJ153" s="6"/>
      <c r="RK153" s="6"/>
      <c r="RL153" s="6"/>
      <c r="RM153" s="6"/>
      <c r="RN153" s="6"/>
      <c r="RO153" s="6"/>
      <c r="RP153" s="6"/>
      <c r="RQ153" s="6"/>
      <c r="RR153" s="6"/>
      <c r="RS153" s="6"/>
      <c r="RT153" s="6"/>
      <c r="RU153" s="6"/>
      <c r="RV153" s="6"/>
      <c r="RW153" s="6"/>
      <c r="RX153" s="6"/>
      <c r="RY153" s="6"/>
      <c r="RZ153" s="6"/>
      <c r="SA153" s="6"/>
      <c r="SB153" s="6"/>
      <c r="SC153" s="6"/>
      <c r="SD153" s="6"/>
      <c r="SE153" s="6"/>
      <c r="SF153" s="6"/>
      <c r="SG153" s="6"/>
      <c r="SH153" s="6"/>
      <c r="SI153" s="6"/>
      <c r="SJ153" s="6"/>
      <c r="SK153" s="6"/>
      <c r="SL153" s="6"/>
      <c r="SM153" s="6"/>
      <c r="SN153" s="6"/>
      <c r="SO153" s="6"/>
      <c r="SP153" s="6"/>
      <c r="SQ153" s="6"/>
      <c r="SR153" s="6"/>
      <c r="SS153" s="6"/>
      <c r="ST153" s="6"/>
      <c r="SU153" s="6"/>
      <c r="SV153" s="6"/>
      <c r="SW153" s="6"/>
      <c r="SX153" s="6"/>
      <c r="SY153" s="6"/>
      <c r="SZ153" s="6"/>
      <c r="TA153" s="6"/>
      <c r="TB153" s="6"/>
      <c r="TC153" s="6"/>
      <c r="TD153" s="6"/>
      <c r="TE153" s="6"/>
      <c r="TF153" s="6"/>
      <c r="TG153" s="6"/>
      <c r="TH153" s="6"/>
      <c r="TI153" s="6"/>
      <c r="TJ153" s="6"/>
      <c r="TK153" s="6"/>
      <c r="TL153" s="6"/>
      <c r="TM153" s="6"/>
      <c r="TN153" s="6"/>
      <c r="TO153" s="6"/>
      <c r="TP153" s="6"/>
      <c r="TQ153" s="6"/>
      <c r="TR153" s="6"/>
      <c r="TS153" s="6"/>
      <c r="TT153" s="6"/>
      <c r="TU153" s="6"/>
      <c r="TV153" s="6"/>
      <c r="TW153" s="6"/>
      <c r="TX153" s="6"/>
      <c r="TY153" s="6"/>
      <c r="TZ153" s="6"/>
      <c r="UA153" s="6"/>
      <c r="UB153" s="6"/>
      <c r="UC153" s="6"/>
      <c r="UD153" s="6"/>
      <c r="UE153" s="6"/>
      <c r="UF153" s="6"/>
      <c r="UG153" s="6"/>
      <c r="UH153" s="6"/>
      <c r="UI153" s="6"/>
      <c r="UJ153" s="6"/>
      <c r="UK153" s="6"/>
      <c r="UL153" s="6"/>
      <c r="UM153" s="6"/>
      <c r="UN153" s="6"/>
      <c r="UO153" s="6"/>
      <c r="UP153" s="6"/>
      <c r="UQ153" s="6"/>
      <c r="UR153" s="6"/>
      <c r="US153" s="6"/>
      <c r="UT153" s="6"/>
      <c r="UU153" s="6"/>
      <c r="UV153" s="6"/>
      <c r="UW153" s="6"/>
      <c r="UX153" s="6"/>
      <c r="UY153" s="6"/>
      <c r="UZ153" s="6"/>
      <c r="VA153" s="6"/>
      <c r="VB153" s="6"/>
      <c r="VC153" s="6"/>
      <c r="VD153" s="6"/>
      <c r="VE153" s="6"/>
      <c r="VF153" s="6"/>
      <c r="VG153" s="6"/>
      <c r="VH153" s="6"/>
      <c r="VI153" s="6"/>
      <c r="VJ153" s="6"/>
      <c r="VK153" s="6"/>
      <c r="VL153" s="6"/>
      <c r="VM153" s="6"/>
      <c r="VN153" s="6"/>
      <c r="VO153" s="6"/>
      <c r="VP153" s="6"/>
      <c r="VQ153" s="6"/>
      <c r="VR153" s="6"/>
      <c r="VS153" s="6"/>
      <c r="VT153" s="6"/>
      <c r="VU153" s="6"/>
      <c r="VV153" s="6"/>
      <c r="VW153" s="6"/>
      <c r="VX153" s="6"/>
      <c r="VY153" s="6"/>
      <c r="VZ153" s="6"/>
      <c r="WA153" s="6"/>
      <c r="WB153" s="6"/>
      <c r="WC153" s="6"/>
      <c r="WD153" s="6"/>
      <c r="WE153" s="6"/>
      <c r="WF153" s="6"/>
      <c r="WG153" s="6"/>
      <c r="WH153" s="6"/>
      <c r="WI153" s="6"/>
      <c r="WJ153" s="6"/>
      <c r="WK153" s="6"/>
      <c r="WL153" s="6"/>
      <c r="WM153" s="6"/>
      <c r="WN153" s="6"/>
      <c r="WO153" s="6"/>
      <c r="WP153" s="6"/>
      <c r="WQ153" s="6"/>
      <c r="WR153" s="6"/>
      <c r="WS153" s="6"/>
      <c r="WT153" s="6"/>
      <c r="WU153" s="6"/>
      <c r="WV153" s="6"/>
      <c r="WW153" s="6"/>
      <c r="WX153" s="6"/>
      <c r="WY153" s="6"/>
      <c r="WZ153" s="6"/>
      <c r="XA153" s="6"/>
      <c r="XB153" s="6"/>
      <c r="XC153" s="6"/>
      <c r="XD153" s="6"/>
      <c r="XE153" s="6"/>
      <c r="XF153" s="6"/>
      <c r="XG153" s="6"/>
      <c r="XH153" s="6"/>
      <c r="XI153" s="6"/>
      <c r="XJ153" s="6"/>
      <c r="XK153" s="6"/>
      <c r="XL153" s="6"/>
      <c r="XM153" s="6"/>
      <c r="XN153" s="6"/>
      <c r="XO153" s="6"/>
      <c r="XP153" s="6"/>
      <c r="XQ153" s="6"/>
      <c r="XR153" s="6"/>
      <c r="XS153" s="6"/>
      <c r="XT153" s="6"/>
      <c r="XU153" s="6"/>
      <c r="XV153" s="6"/>
      <c r="XW153" s="6"/>
      <c r="XX153" s="6"/>
      <c r="XY153" s="6"/>
      <c r="XZ153" s="6"/>
      <c r="YA153" s="6"/>
      <c r="YB153" s="6"/>
      <c r="YC153" s="6"/>
      <c r="YD153" s="6"/>
      <c r="YE153" s="6"/>
      <c r="YF153" s="6"/>
      <c r="YG153" s="6"/>
      <c r="YH153" s="6"/>
      <c r="YI153" s="6"/>
      <c r="YJ153" s="6"/>
      <c r="YK153" s="6"/>
      <c r="YL153" s="6"/>
      <c r="YM153" s="6"/>
      <c r="YN153" s="6"/>
      <c r="YO153" s="6"/>
      <c r="YP153" s="6"/>
      <c r="YQ153" s="6"/>
      <c r="YR153" s="6"/>
      <c r="YS153" s="6"/>
      <c r="YT153" s="6"/>
      <c r="YU153" s="6"/>
      <c r="YV153" s="6"/>
      <c r="YW153" s="6"/>
      <c r="YX153" s="6"/>
      <c r="YY153" s="6"/>
      <c r="YZ153" s="6"/>
      <c r="ZA153" s="6"/>
      <c r="ZB153" s="6"/>
      <c r="ZC153" s="6"/>
      <c r="ZD153" s="6"/>
      <c r="ZE153" s="6"/>
      <c r="ZF153" s="6"/>
      <c r="ZG153" s="6"/>
      <c r="ZH153" s="6"/>
      <c r="ZI153" s="6"/>
      <c r="ZJ153" s="6"/>
      <c r="ZK153" s="6"/>
      <c r="ZL153" s="6"/>
      <c r="ZM153" s="6"/>
      <c r="ZN153" s="6"/>
      <c r="ZO153" s="6"/>
      <c r="ZP153" s="6"/>
      <c r="ZQ153" s="6"/>
      <c r="ZR153" s="6"/>
      <c r="ZS153" s="6"/>
      <c r="ZT153" s="6"/>
      <c r="ZU153" s="6"/>
      <c r="ZV153" s="6"/>
      <c r="ZW153" s="6"/>
      <c r="ZX153" s="6"/>
      <c r="ZY153" s="6"/>
      <c r="ZZ153" s="6"/>
      <c r="AAA153" s="6"/>
      <c r="AAB153" s="6"/>
      <c r="AAC153" s="6"/>
      <c r="AAD153" s="6"/>
      <c r="AAE153" s="6"/>
      <c r="AAF153" s="6"/>
      <c r="AAG153" s="6"/>
      <c r="AAH153" s="6"/>
      <c r="AAI153" s="6"/>
      <c r="AAJ153" s="6"/>
      <c r="AAK153" s="6"/>
      <c r="AAL153" s="6"/>
      <c r="AAM153" s="6"/>
      <c r="AAN153" s="6"/>
      <c r="AAO153" s="6"/>
      <c r="AAP153" s="6"/>
      <c r="AAQ153" s="6"/>
      <c r="AAR153" s="6"/>
      <c r="AAS153" s="6"/>
      <c r="AAT153" s="6"/>
      <c r="AAU153" s="6"/>
      <c r="AAV153" s="6"/>
      <c r="AAW153" s="6"/>
      <c r="AAX153" s="6"/>
      <c r="AAY153" s="6"/>
      <c r="AAZ153" s="6"/>
      <c r="ABA153" s="6"/>
      <c r="ABB153" s="6"/>
      <c r="ABC153" s="6"/>
      <c r="ABD153" s="6"/>
      <c r="ABE153" s="6"/>
      <c r="ABF153" s="6"/>
      <c r="ABG153" s="6"/>
      <c r="ABH153" s="6"/>
      <c r="ABI153" s="6"/>
      <c r="ABJ153" s="6"/>
      <c r="ABK153" s="6"/>
      <c r="ABL153" s="6"/>
      <c r="ABM153" s="6"/>
      <c r="ABN153" s="6"/>
      <c r="ABO153" s="6"/>
      <c r="ABP153" s="6"/>
      <c r="ABQ153" s="6"/>
      <c r="ABR153" s="6"/>
      <c r="ABS153" s="6"/>
      <c r="ABT153" s="6"/>
      <c r="ABU153" s="6"/>
      <c r="ABV153" s="6"/>
      <c r="ABW153" s="6"/>
      <c r="ABX153" s="6"/>
      <c r="ABY153" s="6"/>
      <c r="ABZ153" s="6"/>
      <c r="ACA153" s="6"/>
      <c r="ACB153" s="6"/>
      <c r="ACC153" s="6"/>
      <c r="ACD153" s="6"/>
      <c r="ACE153" s="6"/>
      <c r="ACF153" s="6"/>
      <c r="ACG153" s="6"/>
      <c r="ACH153" s="6"/>
      <c r="ACI153" s="6"/>
      <c r="ACJ153" s="6"/>
      <c r="ACK153" s="6"/>
      <c r="ACL153" s="6"/>
      <c r="ACM153" s="6"/>
      <c r="ACN153" s="6"/>
      <c r="ACO153" s="6"/>
      <c r="ACP153" s="6"/>
      <c r="ACQ153" s="6"/>
      <c r="ACR153" s="6"/>
      <c r="ACS153" s="6"/>
      <c r="ACT153" s="6"/>
      <c r="ACU153" s="6"/>
      <c r="ACV153" s="6"/>
      <c r="ACW153" s="6"/>
      <c r="ACX153" s="6"/>
      <c r="ACY153" s="6"/>
      <c r="ACZ153" s="6"/>
      <c r="ADA153" s="6"/>
      <c r="ADB153" s="6"/>
      <c r="ADC153" s="6"/>
      <c r="ADD153" s="6"/>
      <c r="ADE153" s="6"/>
      <c r="ADF153" s="6"/>
      <c r="ADG153" s="6"/>
      <c r="ADH153" s="6"/>
      <c r="ADI153" s="6"/>
      <c r="ADJ153" s="6"/>
      <c r="ADK153" s="6"/>
      <c r="ADL153" s="6"/>
      <c r="ADM153" s="6"/>
      <c r="ADN153" s="6"/>
      <c r="ADO153" s="6"/>
      <c r="ADP153" s="6"/>
      <c r="ADQ153" s="6"/>
      <c r="ADR153" s="6"/>
      <c r="ADS153" s="6"/>
      <c r="ADT153" s="6"/>
      <c r="ADU153" s="6"/>
      <c r="ADV153" s="6"/>
      <c r="ADW153" s="6"/>
      <c r="ADX153" s="6"/>
      <c r="ADY153" s="6"/>
      <c r="ADZ153" s="6"/>
      <c r="AEA153" s="6"/>
      <c r="AEB153" s="6"/>
      <c r="AEC153" s="6"/>
      <c r="AED153" s="6"/>
      <c r="AEE153" s="6"/>
      <c r="AEF153" s="6"/>
      <c r="AEG153" s="6"/>
      <c r="AEH153" s="6"/>
      <c r="AEI153" s="6"/>
      <c r="AEJ153" s="6"/>
      <c r="AEK153" s="6"/>
      <c r="AEL153" s="6"/>
      <c r="AEM153" s="6"/>
      <c r="AEN153" s="6"/>
      <c r="AEO153" s="6"/>
      <c r="AEP153" s="6"/>
      <c r="AEQ153" s="6"/>
      <c r="AER153" s="6"/>
      <c r="AES153" s="6"/>
      <c r="AET153" s="6"/>
      <c r="AEU153" s="6"/>
      <c r="AEV153" s="6"/>
      <c r="AEW153" s="6"/>
      <c r="AEX153" s="6"/>
      <c r="AEY153" s="6"/>
      <c r="AEZ153" s="6"/>
      <c r="AFA153" s="6"/>
      <c r="AFB153" s="6"/>
      <c r="AFC153" s="6"/>
      <c r="AFD153" s="6"/>
      <c r="AFE153" s="6"/>
      <c r="AFF153" s="6"/>
      <c r="AFG153" s="6"/>
      <c r="AFH153" s="6"/>
      <c r="AFI153" s="6"/>
      <c r="AFJ153" s="6"/>
      <c r="AFK153" s="6"/>
      <c r="AFL153" s="6"/>
      <c r="AFM153" s="6"/>
      <c r="AFN153" s="6"/>
      <c r="AFO153" s="6"/>
      <c r="AFP153" s="6"/>
      <c r="AFQ153" s="6"/>
      <c r="AFR153" s="6"/>
      <c r="AFS153" s="6"/>
      <c r="AFT153" s="6"/>
      <c r="AFU153" s="6"/>
      <c r="AFV153" s="6"/>
      <c r="AFW153" s="6"/>
      <c r="AFX153" s="6"/>
      <c r="AFY153" s="6"/>
      <c r="AFZ153" s="6"/>
      <c r="AGA153" s="6"/>
      <c r="AGB153" s="6"/>
      <c r="AGC153" s="6"/>
      <c r="AGD153" s="6"/>
      <c r="AGE153" s="6"/>
      <c r="AGF153" s="6"/>
      <c r="AGG153" s="6"/>
      <c r="AGH153" s="6"/>
      <c r="AGI153" s="6"/>
      <c r="AGJ153" s="6"/>
      <c r="AGK153" s="6"/>
      <c r="AGL153" s="6"/>
      <c r="AGM153" s="6"/>
      <c r="AGN153" s="6"/>
      <c r="AGO153" s="6"/>
      <c r="AGP153" s="6"/>
      <c r="AGQ153" s="6"/>
      <c r="AGR153" s="6"/>
      <c r="AGS153" s="6"/>
      <c r="AGT153" s="6"/>
      <c r="AGU153" s="6"/>
      <c r="AGV153" s="6"/>
      <c r="AGW153" s="6"/>
      <c r="AGX153" s="6"/>
      <c r="AGY153" s="6"/>
      <c r="AGZ153" s="6"/>
      <c r="AHA153" s="6"/>
      <c r="AHB153" s="6"/>
      <c r="AHC153" s="6"/>
      <c r="AHD153" s="6"/>
      <c r="AHE153" s="6"/>
      <c r="AHF153" s="6"/>
      <c r="AHG153" s="6"/>
      <c r="AHH153" s="6"/>
      <c r="AHI153" s="6"/>
      <c r="AHJ153" s="6"/>
      <c r="AHK153" s="6"/>
      <c r="AHL153" s="6"/>
      <c r="AHM153" s="6"/>
      <c r="AHN153" s="6"/>
      <c r="AHO153" s="6"/>
      <c r="AHP153" s="6"/>
      <c r="AHQ153" s="6"/>
      <c r="AHR153" s="6"/>
      <c r="AHS153" s="6"/>
      <c r="AHT153" s="6"/>
      <c r="AHU153" s="6"/>
      <c r="AHV153" s="6"/>
      <c r="AHW153" s="6"/>
      <c r="AHX153" s="6"/>
      <c r="AHY153" s="6"/>
      <c r="AHZ153" s="6"/>
      <c r="AIA153" s="6"/>
      <c r="AIB153" s="6"/>
      <c r="AIC153" s="6"/>
      <c r="AID153" s="6"/>
      <c r="AIE153" s="6"/>
      <c r="AIF153" s="6"/>
      <c r="AIG153" s="6"/>
      <c r="AIH153" s="6"/>
      <c r="AII153" s="6"/>
      <c r="AIJ153" s="6"/>
      <c r="AIK153" s="6"/>
      <c r="AIL153" s="6"/>
      <c r="AIM153" s="6"/>
      <c r="AIN153" s="6"/>
      <c r="AIO153" s="6"/>
      <c r="AIP153" s="6"/>
      <c r="AIQ153" s="6"/>
      <c r="AIR153" s="6"/>
      <c r="AIS153" s="6"/>
      <c r="AIT153" s="6"/>
      <c r="AIU153" s="6"/>
      <c r="AIV153" s="6"/>
      <c r="AIW153" s="6"/>
      <c r="AIX153" s="6"/>
      <c r="AIY153" s="6"/>
      <c r="AIZ153" s="6"/>
      <c r="AJA153" s="6"/>
      <c r="AJB153" s="6"/>
      <c r="AJC153" s="6"/>
      <c r="AJD153" s="6"/>
      <c r="AJE153" s="6"/>
      <c r="AJF153" s="6"/>
      <c r="AJG153" s="6"/>
      <c r="AJH153" s="6"/>
      <c r="AJI153" s="6"/>
      <c r="AJJ153" s="6"/>
      <c r="AJK153" s="6"/>
      <c r="AJL153" s="6"/>
      <c r="AJM153" s="6"/>
      <c r="AJN153" s="6"/>
      <c r="AJO153" s="6"/>
      <c r="AJP153" s="6"/>
      <c r="AJQ153" s="6"/>
      <c r="AJR153" s="6"/>
      <c r="AJS153" s="6"/>
      <c r="AJT153" s="6"/>
      <c r="AJU153" s="6"/>
      <c r="AJV153" s="6"/>
      <c r="AJW153" s="6"/>
      <c r="AJX153" s="6"/>
      <c r="AJY153" s="6"/>
      <c r="AJZ153" s="6"/>
      <c r="AKA153" s="6"/>
      <c r="AKB153" s="6"/>
      <c r="AKC153" s="6"/>
      <c r="AKD153" s="6"/>
      <c r="AKE153" s="6"/>
      <c r="AKF153" s="6"/>
      <c r="AKG153" s="6"/>
      <c r="AKH153" s="6"/>
      <c r="AKI153" s="6"/>
      <c r="AKJ153" s="6"/>
      <c r="AKK153" s="6"/>
      <c r="AKL153" s="6"/>
      <c r="AKM153" s="6"/>
      <c r="AKN153" s="6"/>
      <c r="AKO153" s="6"/>
      <c r="AKP153" s="6"/>
      <c r="AKQ153" s="6"/>
      <c r="AKR153" s="6"/>
      <c r="AKS153" s="6"/>
      <c r="AKT153" s="6"/>
      <c r="AKU153" s="6"/>
      <c r="AKV153" s="6"/>
      <c r="AKW153" s="6"/>
      <c r="AKX153" s="6"/>
      <c r="AKY153" s="6"/>
      <c r="AKZ153" s="6"/>
      <c r="ALA153" s="6"/>
      <c r="ALB153" s="6"/>
      <c r="ALC153" s="6"/>
      <c r="ALD153" s="6"/>
      <c r="ALE153" s="6"/>
      <c r="ALF153" s="6"/>
      <c r="ALG153" s="6"/>
      <c r="ALH153" s="6"/>
      <c r="ALI153" s="6"/>
      <c r="ALJ153" s="6"/>
      <c r="ALK153" s="6"/>
      <c r="ALL153" s="6"/>
      <c r="ALM153" s="6"/>
      <c r="ALN153" s="6"/>
    </row>
    <row r="154" spans="1:1002" s="12" customFormat="1" ht="14.5" x14ac:dyDescent="0.35">
      <c r="A154" s="41" t="s">
        <v>329</v>
      </c>
      <c r="B154" s="4" t="s">
        <v>222</v>
      </c>
      <c r="C154" s="82">
        <f>INDEX(Data!$S$27:$S$28,MATCH(C153,Data!$R$27:$R$28,0))</f>
        <v>2.5</v>
      </c>
      <c r="D154" s="4" t="s">
        <v>46</v>
      </c>
      <c r="E154" s="78"/>
      <c r="F154" s="11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c r="LM154" s="6"/>
      <c r="LN154" s="6"/>
      <c r="LO154" s="6"/>
      <c r="LP154" s="6"/>
      <c r="LQ154" s="6"/>
      <c r="LR154" s="6"/>
      <c r="LS154" s="6"/>
      <c r="LT154" s="6"/>
      <c r="LU154" s="6"/>
      <c r="LV154" s="6"/>
      <c r="LW154" s="6"/>
      <c r="LX154" s="6"/>
      <c r="LY154" s="6"/>
      <c r="LZ154" s="6"/>
      <c r="MA154" s="6"/>
      <c r="MB154" s="6"/>
      <c r="MC154" s="6"/>
      <c r="MD154" s="6"/>
      <c r="ME154" s="6"/>
      <c r="MF154" s="6"/>
      <c r="MG154" s="6"/>
      <c r="MH154" s="6"/>
      <c r="MI154" s="6"/>
      <c r="MJ154" s="6"/>
      <c r="MK154" s="6"/>
      <c r="ML154" s="6"/>
      <c r="MM154" s="6"/>
      <c r="MN154" s="6"/>
      <c r="MO154" s="6"/>
      <c r="MP154" s="6"/>
      <c r="MQ154" s="6"/>
      <c r="MR154" s="6"/>
      <c r="MS154" s="6"/>
      <c r="MT154" s="6"/>
      <c r="MU154" s="6"/>
      <c r="MV154" s="6"/>
      <c r="MW154" s="6"/>
      <c r="MX154" s="6"/>
      <c r="MY154" s="6"/>
      <c r="MZ154" s="6"/>
      <c r="NA154" s="6"/>
      <c r="NB154" s="6"/>
      <c r="NC154" s="6"/>
      <c r="ND154" s="6"/>
      <c r="NE154" s="6"/>
      <c r="NF154" s="6"/>
      <c r="NG154" s="6"/>
      <c r="NH154" s="6"/>
      <c r="NI154" s="6"/>
      <c r="NJ154" s="6"/>
      <c r="NK154" s="6"/>
      <c r="NL154" s="6"/>
      <c r="NM154" s="6"/>
      <c r="NN154" s="6"/>
      <c r="NO154" s="6"/>
      <c r="NP154" s="6"/>
      <c r="NQ154" s="6"/>
      <c r="NR154" s="6"/>
      <c r="NS154" s="6"/>
      <c r="NT154" s="6"/>
      <c r="NU154" s="6"/>
      <c r="NV154" s="6"/>
      <c r="NW154" s="6"/>
      <c r="NX154" s="6"/>
      <c r="NY154" s="6"/>
      <c r="NZ154" s="6"/>
      <c r="OA154" s="6"/>
      <c r="OB154" s="6"/>
      <c r="OC154" s="6"/>
      <c r="OD154" s="6"/>
      <c r="OE154" s="6"/>
      <c r="OF154" s="6"/>
      <c r="OG154" s="6"/>
      <c r="OH154" s="6"/>
      <c r="OI154" s="6"/>
      <c r="OJ154" s="6"/>
      <c r="OK154" s="6"/>
      <c r="OL154" s="6"/>
      <c r="OM154" s="6"/>
      <c r="ON154" s="6"/>
      <c r="OO154" s="6"/>
      <c r="OP154" s="6"/>
      <c r="OQ154" s="6"/>
      <c r="OR154" s="6"/>
      <c r="OS154" s="6"/>
      <c r="OT154" s="6"/>
      <c r="OU154" s="6"/>
      <c r="OV154" s="6"/>
      <c r="OW154" s="6"/>
      <c r="OX154" s="6"/>
      <c r="OY154" s="6"/>
      <c r="OZ154" s="6"/>
      <c r="PA154" s="6"/>
      <c r="PB154" s="6"/>
      <c r="PC154" s="6"/>
      <c r="PD154" s="6"/>
      <c r="PE154" s="6"/>
      <c r="PF154" s="6"/>
      <c r="PG154" s="6"/>
      <c r="PH154" s="6"/>
      <c r="PI154" s="6"/>
      <c r="PJ154" s="6"/>
      <c r="PK154" s="6"/>
      <c r="PL154" s="6"/>
      <c r="PM154" s="6"/>
      <c r="PN154" s="6"/>
      <c r="PO154" s="6"/>
      <c r="PP154" s="6"/>
      <c r="PQ154" s="6"/>
      <c r="PR154" s="6"/>
      <c r="PS154" s="6"/>
      <c r="PT154" s="6"/>
      <c r="PU154" s="6"/>
      <c r="PV154" s="6"/>
      <c r="PW154" s="6"/>
      <c r="PX154" s="6"/>
      <c r="PY154" s="6"/>
      <c r="PZ154" s="6"/>
      <c r="QA154" s="6"/>
      <c r="QB154" s="6"/>
      <c r="QC154" s="6"/>
      <c r="QD154" s="6"/>
      <c r="QE154" s="6"/>
      <c r="QF154" s="6"/>
      <c r="QG154" s="6"/>
      <c r="QH154" s="6"/>
      <c r="QI154" s="6"/>
      <c r="QJ154" s="6"/>
      <c r="QK154" s="6"/>
      <c r="QL154" s="6"/>
      <c r="QM154" s="6"/>
      <c r="QN154" s="6"/>
      <c r="QO154" s="6"/>
      <c r="QP154" s="6"/>
      <c r="QQ154" s="6"/>
      <c r="QR154" s="6"/>
      <c r="QS154" s="6"/>
      <c r="QT154" s="6"/>
      <c r="QU154" s="6"/>
      <c r="QV154" s="6"/>
      <c r="QW154" s="6"/>
      <c r="QX154" s="6"/>
      <c r="QY154" s="6"/>
      <c r="QZ154" s="6"/>
      <c r="RA154" s="6"/>
      <c r="RB154" s="6"/>
      <c r="RC154" s="6"/>
      <c r="RD154" s="6"/>
      <c r="RE154" s="6"/>
      <c r="RF154" s="6"/>
      <c r="RG154" s="6"/>
      <c r="RH154" s="6"/>
      <c r="RI154" s="6"/>
      <c r="RJ154" s="6"/>
      <c r="RK154" s="6"/>
      <c r="RL154" s="6"/>
      <c r="RM154" s="6"/>
      <c r="RN154" s="6"/>
      <c r="RO154" s="6"/>
      <c r="RP154" s="6"/>
      <c r="RQ154" s="6"/>
      <c r="RR154" s="6"/>
      <c r="RS154" s="6"/>
      <c r="RT154" s="6"/>
      <c r="RU154" s="6"/>
      <c r="RV154" s="6"/>
      <c r="RW154" s="6"/>
      <c r="RX154" s="6"/>
      <c r="RY154" s="6"/>
      <c r="RZ154" s="6"/>
      <c r="SA154" s="6"/>
      <c r="SB154" s="6"/>
      <c r="SC154" s="6"/>
      <c r="SD154" s="6"/>
      <c r="SE154" s="6"/>
      <c r="SF154" s="6"/>
      <c r="SG154" s="6"/>
      <c r="SH154" s="6"/>
      <c r="SI154" s="6"/>
      <c r="SJ154" s="6"/>
      <c r="SK154" s="6"/>
      <c r="SL154" s="6"/>
      <c r="SM154" s="6"/>
      <c r="SN154" s="6"/>
      <c r="SO154" s="6"/>
      <c r="SP154" s="6"/>
      <c r="SQ154" s="6"/>
      <c r="SR154" s="6"/>
      <c r="SS154" s="6"/>
      <c r="ST154" s="6"/>
      <c r="SU154" s="6"/>
      <c r="SV154" s="6"/>
      <c r="SW154" s="6"/>
      <c r="SX154" s="6"/>
      <c r="SY154" s="6"/>
      <c r="SZ154" s="6"/>
      <c r="TA154" s="6"/>
      <c r="TB154" s="6"/>
      <c r="TC154" s="6"/>
      <c r="TD154" s="6"/>
      <c r="TE154" s="6"/>
      <c r="TF154" s="6"/>
      <c r="TG154" s="6"/>
      <c r="TH154" s="6"/>
      <c r="TI154" s="6"/>
      <c r="TJ154" s="6"/>
      <c r="TK154" s="6"/>
      <c r="TL154" s="6"/>
      <c r="TM154" s="6"/>
      <c r="TN154" s="6"/>
      <c r="TO154" s="6"/>
      <c r="TP154" s="6"/>
      <c r="TQ154" s="6"/>
      <c r="TR154" s="6"/>
      <c r="TS154" s="6"/>
      <c r="TT154" s="6"/>
      <c r="TU154" s="6"/>
      <c r="TV154" s="6"/>
      <c r="TW154" s="6"/>
      <c r="TX154" s="6"/>
      <c r="TY154" s="6"/>
      <c r="TZ154" s="6"/>
      <c r="UA154" s="6"/>
      <c r="UB154" s="6"/>
      <c r="UC154" s="6"/>
      <c r="UD154" s="6"/>
      <c r="UE154" s="6"/>
      <c r="UF154" s="6"/>
      <c r="UG154" s="6"/>
      <c r="UH154" s="6"/>
      <c r="UI154" s="6"/>
      <c r="UJ154" s="6"/>
      <c r="UK154" s="6"/>
      <c r="UL154" s="6"/>
      <c r="UM154" s="6"/>
      <c r="UN154" s="6"/>
      <c r="UO154" s="6"/>
      <c r="UP154" s="6"/>
      <c r="UQ154" s="6"/>
      <c r="UR154" s="6"/>
      <c r="US154" s="6"/>
      <c r="UT154" s="6"/>
      <c r="UU154" s="6"/>
      <c r="UV154" s="6"/>
      <c r="UW154" s="6"/>
      <c r="UX154" s="6"/>
      <c r="UY154" s="6"/>
      <c r="UZ154" s="6"/>
      <c r="VA154" s="6"/>
      <c r="VB154" s="6"/>
      <c r="VC154" s="6"/>
      <c r="VD154" s="6"/>
      <c r="VE154" s="6"/>
      <c r="VF154" s="6"/>
      <c r="VG154" s="6"/>
      <c r="VH154" s="6"/>
      <c r="VI154" s="6"/>
      <c r="VJ154" s="6"/>
      <c r="VK154" s="6"/>
      <c r="VL154" s="6"/>
      <c r="VM154" s="6"/>
      <c r="VN154" s="6"/>
      <c r="VO154" s="6"/>
      <c r="VP154" s="6"/>
      <c r="VQ154" s="6"/>
      <c r="VR154" s="6"/>
      <c r="VS154" s="6"/>
      <c r="VT154" s="6"/>
      <c r="VU154" s="6"/>
      <c r="VV154" s="6"/>
      <c r="VW154" s="6"/>
      <c r="VX154" s="6"/>
      <c r="VY154" s="6"/>
      <c r="VZ154" s="6"/>
      <c r="WA154" s="6"/>
      <c r="WB154" s="6"/>
      <c r="WC154" s="6"/>
      <c r="WD154" s="6"/>
      <c r="WE154" s="6"/>
      <c r="WF154" s="6"/>
      <c r="WG154" s="6"/>
      <c r="WH154" s="6"/>
      <c r="WI154" s="6"/>
      <c r="WJ154" s="6"/>
      <c r="WK154" s="6"/>
      <c r="WL154" s="6"/>
      <c r="WM154" s="6"/>
      <c r="WN154" s="6"/>
      <c r="WO154" s="6"/>
      <c r="WP154" s="6"/>
      <c r="WQ154" s="6"/>
      <c r="WR154" s="6"/>
      <c r="WS154" s="6"/>
      <c r="WT154" s="6"/>
      <c r="WU154" s="6"/>
      <c r="WV154" s="6"/>
      <c r="WW154" s="6"/>
      <c r="WX154" s="6"/>
      <c r="WY154" s="6"/>
      <c r="WZ154" s="6"/>
      <c r="XA154" s="6"/>
      <c r="XB154" s="6"/>
      <c r="XC154" s="6"/>
      <c r="XD154" s="6"/>
      <c r="XE154" s="6"/>
      <c r="XF154" s="6"/>
      <c r="XG154" s="6"/>
      <c r="XH154" s="6"/>
      <c r="XI154" s="6"/>
      <c r="XJ154" s="6"/>
      <c r="XK154" s="6"/>
      <c r="XL154" s="6"/>
      <c r="XM154" s="6"/>
      <c r="XN154" s="6"/>
      <c r="XO154" s="6"/>
      <c r="XP154" s="6"/>
      <c r="XQ154" s="6"/>
      <c r="XR154" s="6"/>
      <c r="XS154" s="6"/>
      <c r="XT154" s="6"/>
      <c r="XU154" s="6"/>
      <c r="XV154" s="6"/>
      <c r="XW154" s="6"/>
      <c r="XX154" s="6"/>
      <c r="XY154" s="6"/>
      <c r="XZ154" s="6"/>
      <c r="YA154" s="6"/>
      <c r="YB154" s="6"/>
      <c r="YC154" s="6"/>
      <c r="YD154" s="6"/>
      <c r="YE154" s="6"/>
      <c r="YF154" s="6"/>
      <c r="YG154" s="6"/>
      <c r="YH154" s="6"/>
      <c r="YI154" s="6"/>
      <c r="YJ154" s="6"/>
      <c r="YK154" s="6"/>
      <c r="YL154" s="6"/>
      <c r="YM154" s="6"/>
      <c r="YN154" s="6"/>
      <c r="YO154" s="6"/>
      <c r="YP154" s="6"/>
      <c r="YQ154" s="6"/>
      <c r="YR154" s="6"/>
      <c r="YS154" s="6"/>
      <c r="YT154" s="6"/>
      <c r="YU154" s="6"/>
      <c r="YV154" s="6"/>
      <c r="YW154" s="6"/>
      <c r="YX154" s="6"/>
      <c r="YY154" s="6"/>
      <c r="YZ154" s="6"/>
      <c r="ZA154" s="6"/>
      <c r="ZB154" s="6"/>
      <c r="ZC154" s="6"/>
      <c r="ZD154" s="6"/>
      <c r="ZE154" s="6"/>
      <c r="ZF154" s="6"/>
      <c r="ZG154" s="6"/>
      <c r="ZH154" s="6"/>
      <c r="ZI154" s="6"/>
      <c r="ZJ154" s="6"/>
      <c r="ZK154" s="6"/>
      <c r="ZL154" s="6"/>
      <c r="ZM154" s="6"/>
      <c r="ZN154" s="6"/>
      <c r="ZO154" s="6"/>
      <c r="ZP154" s="6"/>
      <c r="ZQ154" s="6"/>
      <c r="ZR154" s="6"/>
      <c r="ZS154" s="6"/>
      <c r="ZT154" s="6"/>
      <c r="ZU154" s="6"/>
      <c r="ZV154" s="6"/>
      <c r="ZW154" s="6"/>
      <c r="ZX154" s="6"/>
      <c r="ZY154" s="6"/>
      <c r="ZZ154" s="6"/>
      <c r="AAA154" s="6"/>
      <c r="AAB154" s="6"/>
      <c r="AAC154" s="6"/>
      <c r="AAD154" s="6"/>
      <c r="AAE154" s="6"/>
      <c r="AAF154" s="6"/>
      <c r="AAG154" s="6"/>
      <c r="AAH154" s="6"/>
      <c r="AAI154" s="6"/>
      <c r="AAJ154" s="6"/>
      <c r="AAK154" s="6"/>
      <c r="AAL154" s="6"/>
      <c r="AAM154" s="6"/>
      <c r="AAN154" s="6"/>
      <c r="AAO154" s="6"/>
      <c r="AAP154" s="6"/>
      <c r="AAQ154" s="6"/>
      <c r="AAR154" s="6"/>
      <c r="AAS154" s="6"/>
      <c r="AAT154" s="6"/>
      <c r="AAU154" s="6"/>
      <c r="AAV154" s="6"/>
      <c r="AAW154" s="6"/>
      <c r="AAX154" s="6"/>
      <c r="AAY154" s="6"/>
      <c r="AAZ154" s="6"/>
      <c r="ABA154" s="6"/>
      <c r="ABB154" s="6"/>
      <c r="ABC154" s="6"/>
      <c r="ABD154" s="6"/>
      <c r="ABE154" s="6"/>
      <c r="ABF154" s="6"/>
      <c r="ABG154" s="6"/>
      <c r="ABH154" s="6"/>
      <c r="ABI154" s="6"/>
      <c r="ABJ154" s="6"/>
      <c r="ABK154" s="6"/>
      <c r="ABL154" s="6"/>
      <c r="ABM154" s="6"/>
      <c r="ABN154" s="6"/>
      <c r="ABO154" s="6"/>
      <c r="ABP154" s="6"/>
      <c r="ABQ154" s="6"/>
      <c r="ABR154" s="6"/>
      <c r="ABS154" s="6"/>
      <c r="ABT154" s="6"/>
      <c r="ABU154" s="6"/>
      <c r="ABV154" s="6"/>
      <c r="ABW154" s="6"/>
      <c r="ABX154" s="6"/>
      <c r="ABY154" s="6"/>
      <c r="ABZ154" s="6"/>
      <c r="ACA154" s="6"/>
      <c r="ACB154" s="6"/>
      <c r="ACC154" s="6"/>
      <c r="ACD154" s="6"/>
      <c r="ACE154" s="6"/>
      <c r="ACF154" s="6"/>
      <c r="ACG154" s="6"/>
      <c r="ACH154" s="6"/>
      <c r="ACI154" s="6"/>
      <c r="ACJ154" s="6"/>
      <c r="ACK154" s="6"/>
      <c r="ACL154" s="6"/>
      <c r="ACM154" s="6"/>
      <c r="ACN154" s="6"/>
      <c r="ACO154" s="6"/>
      <c r="ACP154" s="6"/>
      <c r="ACQ154" s="6"/>
      <c r="ACR154" s="6"/>
      <c r="ACS154" s="6"/>
      <c r="ACT154" s="6"/>
      <c r="ACU154" s="6"/>
      <c r="ACV154" s="6"/>
      <c r="ACW154" s="6"/>
      <c r="ACX154" s="6"/>
      <c r="ACY154" s="6"/>
      <c r="ACZ154" s="6"/>
      <c r="ADA154" s="6"/>
      <c r="ADB154" s="6"/>
      <c r="ADC154" s="6"/>
      <c r="ADD154" s="6"/>
      <c r="ADE154" s="6"/>
      <c r="ADF154" s="6"/>
      <c r="ADG154" s="6"/>
      <c r="ADH154" s="6"/>
      <c r="ADI154" s="6"/>
      <c r="ADJ154" s="6"/>
      <c r="ADK154" s="6"/>
      <c r="ADL154" s="6"/>
      <c r="ADM154" s="6"/>
      <c r="ADN154" s="6"/>
      <c r="ADO154" s="6"/>
      <c r="ADP154" s="6"/>
      <c r="ADQ154" s="6"/>
      <c r="ADR154" s="6"/>
      <c r="ADS154" s="6"/>
      <c r="ADT154" s="6"/>
      <c r="ADU154" s="6"/>
      <c r="ADV154" s="6"/>
      <c r="ADW154" s="6"/>
      <c r="ADX154" s="6"/>
      <c r="ADY154" s="6"/>
      <c r="ADZ154" s="6"/>
      <c r="AEA154" s="6"/>
      <c r="AEB154" s="6"/>
      <c r="AEC154" s="6"/>
      <c r="AED154" s="6"/>
      <c r="AEE154" s="6"/>
      <c r="AEF154" s="6"/>
      <c r="AEG154" s="6"/>
      <c r="AEH154" s="6"/>
      <c r="AEI154" s="6"/>
      <c r="AEJ154" s="6"/>
      <c r="AEK154" s="6"/>
      <c r="AEL154" s="6"/>
      <c r="AEM154" s="6"/>
      <c r="AEN154" s="6"/>
      <c r="AEO154" s="6"/>
      <c r="AEP154" s="6"/>
      <c r="AEQ154" s="6"/>
      <c r="AER154" s="6"/>
      <c r="AES154" s="6"/>
      <c r="AET154" s="6"/>
      <c r="AEU154" s="6"/>
      <c r="AEV154" s="6"/>
      <c r="AEW154" s="6"/>
      <c r="AEX154" s="6"/>
      <c r="AEY154" s="6"/>
      <c r="AEZ154" s="6"/>
      <c r="AFA154" s="6"/>
      <c r="AFB154" s="6"/>
      <c r="AFC154" s="6"/>
      <c r="AFD154" s="6"/>
      <c r="AFE154" s="6"/>
      <c r="AFF154" s="6"/>
      <c r="AFG154" s="6"/>
      <c r="AFH154" s="6"/>
      <c r="AFI154" s="6"/>
      <c r="AFJ154" s="6"/>
      <c r="AFK154" s="6"/>
      <c r="AFL154" s="6"/>
      <c r="AFM154" s="6"/>
      <c r="AFN154" s="6"/>
      <c r="AFO154" s="6"/>
      <c r="AFP154" s="6"/>
      <c r="AFQ154" s="6"/>
      <c r="AFR154" s="6"/>
      <c r="AFS154" s="6"/>
      <c r="AFT154" s="6"/>
      <c r="AFU154" s="6"/>
      <c r="AFV154" s="6"/>
      <c r="AFW154" s="6"/>
      <c r="AFX154" s="6"/>
      <c r="AFY154" s="6"/>
      <c r="AFZ154" s="6"/>
      <c r="AGA154" s="6"/>
      <c r="AGB154" s="6"/>
      <c r="AGC154" s="6"/>
      <c r="AGD154" s="6"/>
      <c r="AGE154" s="6"/>
      <c r="AGF154" s="6"/>
      <c r="AGG154" s="6"/>
      <c r="AGH154" s="6"/>
      <c r="AGI154" s="6"/>
      <c r="AGJ154" s="6"/>
      <c r="AGK154" s="6"/>
      <c r="AGL154" s="6"/>
      <c r="AGM154" s="6"/>
      <c r="AGN154" s="6"/>
      <c r="AGO154" s="6"/>
      <c r="AGP154" s="6"/>
      <c r="AGQ154" s="6"/>
      <c r="AGR154" s="6"/>
      <c r="AGS154" s="6"/>
      <c r="AGT154" s="6"/>
      <c r="AGU154" s="6"/>
      <c r="AGV154" s="6"/>
      <c r="AGW154" s="6"/>
      <c r="AGX154" s="6"/>
      <c r="AGY154" s="6"/>
      <c r="AGZ154" s="6"/>
      <c r="AHA154" s="6"/>
      <c r="AHB154" s="6"/>
      <c r="AHC154" s="6"/>
      <c r="AHD154" s="6"/>
      <c r="AHE154" s="6"/>
      <c r="AHF154" s="6"/>
      <c r="AHG154" s="6"/>
      <c r="AHH154" s="6"/>
      <c r="AHI154" s="6"/>
      <c r="AHJ154" s="6"/>
      <c r="AHK154" s="6"/>
      <c r="AHL154" s="6"/>
      <c r="AHM154" s="6"/>
      <c r="AHN154" s="6"/>
      <c r="AHO154" s="6"/>
      <c r="AHP154" s="6"/>
      <c r="AHQ154" s="6"/>
      <c r="AHR154" s="6"/>
      <c r="AHS154" s="6"/>
      <c r="AHT154" s="6"/>
      <c r="AHU154" s="6"/>
      <c r="AHV154" s="6"/>
      <c r="AHW154" s="6"/>
      <c r="AHX154" s="6"/>
      <c r="AHY154" s="6"/>
      <c r="AHZ154" s="6"/>
      <c r="AIA154" s="6"/>
      <c r="AIB154" s="6"/>
      <c r="AIC154" s="6"/>
      <c r="AID154" s="6"/>
      <c r="AIE154" s="6"/>
      <c r="AIF154" s="6"/>
      <c r="AIG154" s="6"/>
      <c r="AIH154" s="6"/>
      <c r="AII154" s="6"/>
      <c r="AIJ154" s="6"/>
      <c r="AIK154" s="6"/>
      <c r="AIL154" s="6"/>
      <c r="AIM154" s="6"/>
      <c r="AIN154" s="6"/>
      <c r="AIO154" s="6"/>
      <c r="AIP154" s="6"/>
      <c r="AIQ154" s="6"/>
      <c r="AIR154" s="6"/>
      <c r="AIS154" s="6"/>
      <c r="AIT154" s="6"/>
      <c r="AIU154" s="6"/>
      <c r="AIV154" s="6"/>
      <c r="AIW154" s="6"/>
      <c r="AIX154" s="6"/>
      <c r="AIY154" s="6"/>
      <c r="AIZ154" s="6"/>
      <c r="AJA154" s="6"/>
      <c r="AJB154" s="6"/>
      <c r="AJC154" s="6"/>
      <c r="AJD154" s="6"/>
      <c r="AJE154" s="6"/>
      <c r="AJF154" s="6"/>
      <c r="AJG154" s="6"/>
      <c r="AJH154" s="6"/>
      <c r="AJI154" s="6"/>
      <c r="AJJ154" s="6"/>
      <c r="AJK154" s="6"/>
      <c r="AJL154" s="6"/>
      <c r="AJM154" s="6"/>
      <c r="AJN154" s="6"/>
      <c r="AJO154" s="6"/>
      <c r="AJP154" s="6"/>
      <c r="AJQ154" s="6"/>
      <c r="AJR154" s="6"/>
      <c r="AJS154" s="6"/>
      <c r="AJT154" s="6"/>
      <c r="AJU154" s="6"/>
      <c r="AJV154" s="6"/>
      <c r="AJW154" s="6"/>
      <c r="AJX154" s="6"/>
      <c r="AJY154" s="6"/>
      <c r="AJZ154" s="6"/>
      <c r="AKA154" s="6"/>
      <c r="AKB154" s="6"/>
      <c r="AKC154" s="6"/>
      <c r="AKD154" s="6"/>
      <c r="AKE154" s="6"/>
      <c r="AKF154" s="6"/>
      <c r="AKG154" s="6"/>
      <c r="AKH154" s="6"/>
      <c r="AKI154" s="6"/>
      <c r="AKJ154" s="6"/>
      <c r="AKK154" s="6"/>
      <c r="AKL154" s="6"/>
      <c r="AKM154" s="6"/>
      <c r="AKN154" s="6"/>
      <c r="AKO154" s="6"/>
      <c r="AKP154" s="6"/>
      <c r="AKQ154" s="6"/>
      <c r="AKR154" s="6"/>
      <c r="AKS154" s="6"/>
      <c r="AKT154" s="6"/>
      <c r="AKU154" s="6"/>
      <c r="AKV154" s="6"/>
      <c r="AKW154" s="6"/>
      <c r="AKX154" s="6"/>
      <c r="AKY154" s="6"/>
      <c r="AKZ154" s="6"/>
      <c r="ALA154" s="6"/>
      <c r="ALB154" s="6"/>
      <c r="ALC154" s="6"/>
      <c r="ALD154" s="6"/>
      <c r="ALE154" s="6"/>
      <c r="ALF154" s="6"/>
      <c r="ALG154" s="6"/>
      <c r="ALH154" s="6"/>
      <c r="ALI154" s="6"/>
      <c r="ALJ154" s="6"/>
      <c r="ALK154" s="6"/>
      <c r="ALL154" s="6"/>
      <c r="ALM154" s="6"/>
      <c r="ALN154" s="6"/>
    </row>
    <row r="155" spans="1:1002" s="12" customFormat="1" ht="14.5" x14ac:dyDescent="0.35">
      <c r="A155" s="41" t="s">
        <v>431</v>
      </c>
      <c r="B155" s="5" t="s">
        <v>214</v>
      </c>
      <c r="C155" s="28">
        <f>((Vout_max-Vf_opto-Vref)*Rpullup*CTR_min)/((3.6-(Vce_sat*10^-3))+(I_bias*10^-3*Rpullup*10^3*CTR_min))</f>
        <v>14.4</v>
      </c>
      <c r="D155" s="5" t="s">
        <v>157</v>
      </c>
      <c r="E155" s="79"/>
      <c r="F155" s="11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c r="OU155" s="6"/>
      <c r="OV155" s="6"/>
      <c r="OW155" s="6"/>
      <c r="OX155" s="6"/>
      <c r="OY155" s="6"/>
      <c r="OZ155" s="6"/>
      <c r="PA155" s="6"/>
      <c r="PB155" s="6"/>
      <c r="PC155" s="6"/>
      <c r="PD155" s="6"/>
      <c r="PE155" s="6"/>
      <c r="PF155" s="6"/>
      <c r="PG155" s="6"/>
      <c r="PH155" s="6"/>
      <c r="PI155" s="6"/>
      <c r="PJ155" s="6"/>
      <c r="PK155" s="6"/>
      <c r="PL155" s="6"/>
      <c r="PM155" s="6"/>
      <c r="PN155" s="6"/>
      <c r="PO155" s="6"/>
      <c r="PP155" s="6"/>
      <c r="PQ155" s="6"/>
      <c r="PR155" s="6"/>
      <c r="PS155" s="6"/>
      <c r="PT155" s="6"/>
      <c r="PU155" s="6"/>
      <c r="PV155" s="6"/>
      <c r="PW155" s="6"/>
      <c r="PX155" s="6"/>
      <c r="PY155" s="6"/>
      <c r="PZ155" s="6"/>
      <c r="QA155" s="6"/>
      <c r="QB155" s="6"/>
      <c r="QC155" s="6"/>
      <c r="QD155" s="6"/>
      <c r="QE155" s="6"/>
      <c r="QF155" s="6"/>
      <c r="QG155" s="6"/>
      <c r="QH155" s="6"/>
      <c r="QI155" s="6"/>
      <c r="QJ155" s="6"/>
      <c r="QK155" s="6"/>
      <c r="QL155" s="6"/>
      <c r="QM155" s="6"/>
      <c r="QN155" s="6"/>
      <c r="QO155" s="6"/>
      <c r="QP155" s="6"/>
      <c r="QQ155" s="6"/>
      <c r="QR155" s="6"/>
      <c r="QS155" s="6"/>
      <c r="QT155" s="6"/>
      <c r="QU155" s="6"/>
      <c r="QV155" s="6"/>
      <c r="QW155" s="6"/>
      <c r="QX155" s="6"/>
      <c r="QY155" s="6"/>
      <c r="QZ155" s="6"/>
      <c r="RA155" s="6"/>
      <c r="RB155" s="6"/>
      <c r="RC155" s="6"/>
      <c r="RD155" s="6"/>
      <c r="RE155" s="6"/>
      <c r="RF155" s="6"/>
      <c r="RG155" s="6"/>
      <c r="RH155" s="6"/>
      <c r="RI155" s="6"/>
      <c r="RJ155" s="6"/>
      <c r="RK155" s="6"/>
      <c r="RL155" s="6"/>
      <c r="RM155" s="6"/>
      <c r="RN155" s="6"/>
      <c r="RO155" s="6"/>
      <c r="RP155" s="6"/>
      <c r="RQ155" s="6"/>
      <c r="RR155" s="6"/>
      <c r="RS155" s="6"/>
      <c r="RT155" s="6"/>
      <c r="RU155" s="6"/>
      <c r="RV155" s="6"/>
      <c r="RW155" s="6"/>
      <c r="RX155" s="6"/>
      <c r="RY155" s="6"/>
      <c r="RZ155" s="6"/>
      <c r="SA155" s="6"/>
      <c r="SB155" s="6"/>
      <c r="SC155" s="6"/>
      <c r="SD155" s="6"/>
      <c r="SE155" s="6"/>
      <c r="SF155" s="6"/>
      <c r="SG155" s="6"/>
      <c r="SH155" s="6"/>
      <c r="SI155" s="6"/>
      <c r="SJ155" s="6"/>
      <c r="SK155" s="6"/>
      <c r="SL155" s="6"/>
      <c r="SM155" s="6"/>
      <c r="SN155" s="6"/>
      <c r="SO155" s="6"/>
      <c r="SP155" s="6"/>
      <c r="SQ155" s="6"/>
      <c r="SR155" s="6"/>
      <c r="SS155" s="6"/>
      <c r="ST155" s="6"/>
      <c r="SU155" s="6"/>
      <c r="SV155" s="6"/>
      <c r="SW155" s="6"/>
      <c r="SX155" s="6"/>
      <c r="SY155" s="6"/>
      <c r="SZ155" s="6"/>
      <c r="TA155" s="6"/>
      <c r="TB155" s="6"/>
      <c r="TC155" s="6"/>
      <c r="TD155" s="6"/>
      <c r="TE155" s="6"/>
      <c r="TF155" s="6"/>
      <c r="TG155" s="6"/>
      <c r="TH155" s="6"/>
      <c r="TI155" s="6"/>
      <c r="TJ155" s="6"/>
      <c r="TK155" s="6"/>
      <c r="TL155" s="6"/>
      <c r="TM155" s="6"/>
      <c r="TN155" s="6"/>
      <c r="TO155" s="6"/>
      <c r="TP155" s="6"/>
      <c r="TQ155" s="6"/>
      <c r="TR155" s="6"/>
      <c r="TS155" s="6"/>
      <c r="TT155" s="6"/>
      <c r="TU155" s="6"/>
      <c r="TV155" s="6"/>
      <c r="TW155" s="6"/>
      <c r="TX155" s="6"/>
      <c r="TY155" s="6"/>
      <c r="TZ155" s="6"/>
      <c r="UA155" s="6"/>
      <c r="UB155" s="6"/>
      <c r="UC155" s="6"/>
      <c r="UD155" s="6"/>
      <c r="UE155" s="6"/>
      <c r="UF155" s="6"/>
      <c r="UG155" s="6"/>
      <c r="UH155" s="6"/>
      <c r="UI155" s="6"/>
      <c r="UJ155" s="6"/>
      <c r="UK155" s="6"/>
      <c r="UL155" s="6"/>
      <c r="UM155" s="6"/>
      <c r="UN155" s="6"/>
      <c r="UO155" s="6"/>
      <c r="UP155" s="6"/>
      <c r="UQ155" s="6"/>
      <c r="UR155" s="6"/>
      <c r="US155" s="6"/>
      <c r="UT155" s="6"/>
      <c r="UU155" s="6"/>
      <c r="UV155" s="6"/>
      <c r="UW155" s="6"/>
      <c r="UX155" s="6"/>
      <c r="UY155" s="6"/>
      <c r="UZ155" s="6"/>
      <c r="VA155" s="6"/>
      <c r="VB155" s="6"/>
      <c r="VC155" s="6"/>
      <c r="VD155" s="6"/>
      <c r="VE155" s="6"/>
      <c r="VF155" s="6"/>
      <c r="VG155" s="6"/>
      <c r="VH155" s="6"/>
      <c r="VI155" s="6"/>
      <c r="VJ155" s="6"/>
      <c r="VK155" s="6"/>
      <c r="VL155" s="6"/>
      <c r="VM155" s="6"/>
      <c r="VN155" s="6"/>
      <c r="VO155" s="6"/>
      <c r="VP155" s="6"/>
      <c r="VQ155" s="6"/>
      <c r="VR155" s="6"/>
      <c r="VS155" s="6"/>
      <c r="VT155" s="6"/>
      <c r="VU155" s="6"/>
      <c r="VV155" s="6"/>
      <c r="VW155" s="6"/>
      <c r="VX155" s="6"/>
      <c r="VY155" s="6"/>
      <c r="VZ155" s="6"/>
      <c r="WA155" s="6"/>
      <c r="WB155" s="6"/>
      <c r="WC155" s="6"/>
      <c r="WD155" s="6"/>
      <c r="WE155" s="6"/>
      <c r="WF155" s="6"/>
      <c r="WG155" s="6"/>
      <c r="WH155" s="6"/>
      <c r="WI155" s="6"/>
      <c r="WJ155" s="6"/>
      <c r="WK155" s="6"/>
      <c r="WL155" s="6"/>
      <c r="WM155" s="6"/>
      <c r="WN155" s="6"/>
      <c r="WO155" s="6"/>
      <c r="WP155" s="6"/>
      <c r="WQ155" s="6"/>
      <c r="WR155" s="6"/>
      <c r="WS155" s="6"/>
      <c r="WT155" s="6"/>
      <c r="WU155" s="6"/>
      <c r="WV155" s="6"/>
      <c r="WW155" s="6"/>
      <c r="WX155" s="6"/>
      <c r="WY155" s="6"/>
      <c r="WZ155" s="6"/>
      <c r="XA155" s="6"/>
      <c r="XB155" s="6"/>
      <c r="XC155" s="6"/>
      <c r="XD155" s="6"/>
      <c r="XE155" s="6"/>
      <c r="XF155" s="6"/>
      <c r="XG155" s="6"/>
      <c r="XH155" s="6"/>
      <c r="XI155" s="6"/>
      <c r="XJ155" s="6"/>
      <c r="XK155" s="6"/>
      <c r="XL155" s="6"/>
      <c r="XM155" s="6"/>
      <c r="XN155" s="6"/>
      <c r="XO155" s="6"/>
      <c r="XP155" s="6"/>
      <c r="XQ155" s="6"/>
      <c r="XR155" s="6"/>
      <c r="XS155" s="6"/>
      <c r="XT155" s="6"/>
      <c r="XU155" s="6"/>
      <c r="XV155" s="6"/>
      <c r="XW155" s="6"/>
      <c r="XX155" s="6"/>
      <c r="XY155" s="6"/>
      <c r="XZ155" s="6"/>
      <c r="YA155" s="6"/>
      <c r="YB155" s="6"/>
      <c r="YC155" s="6"/>
      <c r="YD155" s="6"/>
      <c r="YE155" s="6"/>
      <c r="YF155" s="6"/>
      <c r="YG155" s="6"/>
      <c r="YH155" s="6"/>
      <c r="YI155" s="6"/>
      <c r="YJ155" s="6"/>
      <c r="YK155" s="6"/>
      <c r="YL155" s="6"/>
      <c r="YM155" s="6"/>
      <c r="YN155" s="6"/>
      <c r="YO155" s="6"/>
      <c r="YP155" s="6"/>
      <c r="YQ155" s="6"/>
      <c r="YR155" s="6"/>
      <c r="YS155" s="6"/>
      <c r="YT155" s="6"/>
      <c r="YU155" s="6"/>
      <c r="YV155" s="6"/>
      <c r="YW155" s="6"/>
      <c r="YX155" s="6"/>
      <c r="YY155" s="6"/>
      <c r="YZ155" s="6"/>
      <c r="ZA155" s="6"/>
      <c r="ZB155" s="6"/>
      <c r="ZC155" s="6"/>
      <c r="ZD155" s="6"/>
      <c r="ZE155" s="6"/>
      <c r="ZF155" s="6"/>
      <c r="ZG155" s="6"/>
      <c r="ZH155" s="6"/>
      <c r="ZI155" s="6"/>
      <c r="ZJ155" s="6"/>
      <c r="ZK155" s="6"/>
      <c r="ZL155" s="6"/>
      <c r="ZM155" s="6"/>
      <c r="ZN155" s="6"/>
      <c r="ZO155" s="6"/>
      <c r="ZP155" s="6"/>
      <c r="ZQ155" s="6"/>
      <c r="ZR155" s="6"/>
      <c r="ZS155" s="6"/>
      <c r="ZT155" s="6"/>
      <c r="ZU155" s="6"/>
      <c r="ZV155" s="6"/>
      <c r="ZW155" s="6"/>
      <c r="ZX155" s="6"/>
      <c r="ZY155" s="6"/>
      <c r="ZZ155" s="6"/>
      <c r="AAA155" s="6"/>
      <c r="AAB155" s="6"/>
      <c r="AAC155" s="6"/>
      <c r="AAD155" s="6"/>
      <c r="AAE155" s="6"/>
      <c r="AAF155" s="6"/>
      <c r="AAG155" s="6"/>
      <c r="AAH155" s="6"/>
      <c r="AAI155" s="6"/>
      <c r="AAJ155" s="6"/>
      <c r="AAK155" s="6"/>
      <c r="AAL155" s="6"/>
      <c r="AAM155" s="6"/>
      <c r="AAN155" s="6"/>
      <c r="AAO155" s="6"/>
      <c r="AAP155" s="6"/>
      <c r="AAQ155" s="6"/>
      <c r="AAR155" s="6"/>
      <c r="AAS155" s="6"/>
      <c r="AAT155" s="6"/>
      <c r="AAU155" s="6"/>
      <c r="AAV155" s="6"/>
      <c r="AAW155" s="6"/>
      <c r="AAX155" s="6"/>
      <c r="AAY155" s="6"/>
      <c r="AAZ155" s="6"/>
      <c r="ABA155" s="6"/>
      <c r="ABB155" s="6"/>
      <c r="ABC155" s="6"/>
      <c r="ABD155" s="6"/>
      <c r="ABE155" s="6"/>
      <c r="ABF155" s="6"/>
      <c r="ABG155" s="6"/>
      <c r="ABH155" s="6"/>
      <c r="ABI155" s="6"/>
      <c r="ABJ155" s="6"/>
      <c r="ABK155" s="6"/>
      <c r="ABL155" s="6"/>
      <c r="ABM155" s="6"/>
      <c r="ABN155" s="6"/>
      <c r="ABO155" s="6"/>
      <c r="ABP155" s="6"/>
      <c r="ABQ155" s="6"/>
      <c r="ABR155" s="6"/>
      <c r="ABS155" s="6"/>
      <c r="ABT155" s="6"/>
      <c r="ABU155" s="6"/>
      <c r="ABV155" s="6"/>
      <c r="ABW155" s="6"/>
      <c r="ABX155" s="6"/>
      <c r="ABY155" s="6"/>
      <c r="ABZ155" s="6"/>
      <c r="ACA155" s="6"/>
      <c r="ACB155" s="6"/>
      <c r="ACC155" s="6"/>
      <c r="ACD155" s="6"/>
      <c r="ACE155" s="6"/>
      <c r="ACF155" s="6"/>
      <c r="ACG155" s="6"/>
      <c r="ACH155" s="6"/>
      <c r="ACI155" s="6"/>
      <c r="ACJ155" s="6"/>
      <c r="ACK155" s="6"/>
      <c r="ACL155" s="6"/>
      <c r="ACM155" s="6"/>
      <c r="ACN155" s="6"/>
      <c r="ACO155" s="6"/>
      <c r="ACP155" s="6"/>
      <c r="ACQ155" s="6"/>
      <c r="ACR155" s="6"/>
      <c r="ACS155" s="6"/>
      <c r="ACT155" s="6"/>
      <c r="ACU155" s="6"/>
      <c r="ACV155" s="6"/>
      <c r="ACW155" s="6"/>
      <c r="ACX155" s="6"/>
      <c r="ACY155" s="6"/>
      <c r="ACZ155" s="6"/>
      <c r="ADA155" s="6"/>
      <c r="ADB155" s="6"/>
      <c r="ADC155" s="6"/>
      <c r="ADD155" s="6"/>
      <c r="ADE155" s="6"/>
      <c r="ADF155" s="6"/>
      <c r="ADG155" s="6"/>
      <c r="ADH155" s="6"/>
      <c r="ADI155" s="6"/>
      <c r="ADJ155" s="6"/>
      <c r="ADK155" s="6"/>
      <c r="ADL155" s="6"/>
      <c r="ADM155" s="6"/>
      <c r="ADN155" s="6"/>
      <c r="ADO155" s="6"/>
      <c r="ADP155" s="6"/>
      <c r="ADQ155" s="6"/>
      <c r="ADR155" s="6"/>
      <c r="ADS155" s="6"/>
      <c r="ADT155" s="6"/>
      <c r="ADU155" s="6"/>
      <c r="ADV155" s="6"/>
      <c r="ADW155" s="6"/>
      <c r="ADX155" s="6"/>
      <c r="ADY155" s="6"/>
      <c r="ADZ155" s="6"/>
      <c r="AEA155" s="6"/>
      <c r="AEB155" s="6"/>
      <c r="AEC155" s="6"/>
      <c r="AED155" s="6"/>
      <c r="AEE155" s="6"/>
      <c r="AEF155" s="6"/>
      <c r="AEG155" s="6"/>
      <c r="AEH155" s="6"/>
      <c r="AEI155" s="6"/>
      <c r="AEJ155" s="6"/>
      <c r="AEK155" s="6"/>
      <c r="AEL155" s="6"/>
      <c r="AEM155" s="6"/>
      <c r="AEN155" s="6"/>
      <c r="AEO155" s="6"/>
      <c r="AEP155" s="6"/>
      <c r="AEQ155" s="6"/>
      <c r="AER155" s="6"/>
      <c r="AES155" s="6"/>
      <c r="AET155" s="6"/>
      <c r="AEU155" s="6"/>
      <c r="AEV155" s="6"/>
      <c r="AEW155" s="6"/>
      <c r="AEX155" s="6"/>
      <c r="AEY155" s="6"/>
      <c r="AEZ155" s="6"/>
      <c r="AFA155" s="6"/>
      <c r="AFB155" s="6"/>
      <c r="AFC155" s="6"/>
      <c r="AFD155" s="6"/>
      <c r="AFE155" s="6"/>
      <c r="AFF155" s="6"/>
      <c r="AFG155" s="6"/>
      <c r="AFH155" s="6"/>
      <c r="AFI155" s="6"/>
      <c r="AFJ155" s="6"/>
      <c r="AFK155" s="6"/>
      <c r="AFL155" s="6"/>
      <c r="AFM155" s="6"/>
      <c r="AFN155" s="6"/>
      <c r="AFO155" s="6"/>
      <c r="AFP155" s="6"/>
      <c r="AFQ155" s="6"/>
      <c r="AFR155" s="6"/>
      <c r="AFS155" s="6"/>
      <c r="AFT155" s="6"/>
      <c r="AFU155" s="6"/>
      <c r="AFV155" s="6"/>
      <c r="AFW155" s="6"/>
      <c r="AFX155" s="6"/>
      <c r="AFY155" s="6"/>
      <c r="AFZ155" s="6"/>
      <c r="AGA155" s="6"/>
      <c r="AGB155" s="6"/>
      <c r="AGC155" s="6"/>
      <c r="AGD155" s="6"/>
      <c r="AGE155" s="6"/>
      <c r="AGF155" s="6"/>
      <c r="AGG155" s="6"/>
      <c r="AGH155" s="6"/>
      <c r="AGI155" s="6"/>
      <c r="AGJ155" s="6"/>
      <c r="AGK155" s="6"/>
      <c r="AGL155" s="6"/>
      <c r="AGM155" s="6"/>
      <c r="AGN155" s="6"/>
      <c r="AGO155" s="6"/>
      <c r="AGP155" s="6"/>
      <c r="AGQ155" s="6"/>
      <c r="AGR155" s="6"/>
      <c r="AGS155" s="6"/>
      <c r="AGT155" s="6"/>
      <c r="AGU155" s="6"/>
      <c r="AGV155" s="6"/>
      <c r="AGW155" s="6"/>
      <c r="AGX155" s="6"/>
      <c r="AGY155" s="6"/>
      <c r="AGZ155" s="6"/>
      <c r="AHA155" s="6"/>
      <c r="AHB155" s="6"/>
      <c r="AHC155" s="6"/>
      <c r="AHD155" s="6"/>
      <c r="AHE155" s="6"/>
      <c r="AHF155" s="6"/>
      <c r="AHG155" s="6"/>
      <c r="AHH155" s="6"/>
      <c r="AHI155" s="6"/>
      <c r="AHJ155" s="6"/>
      <c r="AHK155" s="6"/>
      <c r="AHL155" s="6"/>
      <c r="AHM155" s="6"/>
      <c r="AHN155" s="6"/>
      <c r="AHO155" s="6"/>
      <c r="AHP155" s="6"/>
      <c r="AHQ155" s="6"/>
      <c r="AHR155" s="6"/>
      <c r="AHS155" s="6"/>
      <c r="AHT155" s="6"/>
      <c r="AHU155" s="6"/>
      <c r="AHV155" s="6"/>
      <c r="AHW155" s="6"/>
      <c r="AHX155" s="6"/>
      <c r="AHY155" s="6"/>
      <c r="AHZ155" s="6"/>
      <c r="AIA155" s="6"/>
      <c r="AIB155" s="6"/>
      <c r="AIC155" s="6"/>
      <c r="AID155" s="6"/>
      <c r="AIE155" s="6"/>
      <c r="AIF155" s="6"/>
      <c r="AIG155" s="6"/>
      <c r="AIH155" s="6"/>
      <c r="AII155" s="6"/>
      <c r="AIJ155" s="6"/>
      <c r="AIK155" s="6"/>
      <c r="AIL155" s="6"/>
      <c r="AIM155" s="6"/>
      <c r="AIN155" s="6"/>
      <c r="AIO155" s="6"/>
      <c r="AIP155" s="6"/>
      <c r="AIQ155" s="6"/>
      <c r="AIR155" s="6"/>
      <c r="AIS155" s="6"/>
      <c r="AIT155" s="6"/>
      <c r="AIU155" s="6"/>
      <c r="AIV155" s="6"/>
      <c r="AIW155" s="6"/>
      <c r="AIX155" s="6"/>
      <c r="AIY155" s="6"/>
      <c r="AIZ155" s="6"/>
      <c r="AJA155" s="6"/>
      <c r="AJB155" s="6"/>
      <c r="AJC155" s="6"/>
      <c r="AJD155" s="6"/>
      <c r="AJE155" s="6"/>
      <c r="AJF155" s="6"/>
      <c r="AJG155" s="6"/>
      <c r="AJH155" s="6"/>
      <c r="AJI155" s="6"/>
      <c r="AJJ155" s="6"/>
      <c r="AJK155" s="6"/>
      <c r="AJL155" s="6"/>
      <c r="AJM155" s="6"/>
      <c r="AJN155" s="6"/>
      <c r="AJO155" s="6"/>
      <c r="AJP155" s="6"/>
      <c r="AJQ155" s="6"/>
      <c r="AJR155" s="6"/>
      <c r="AJS155" s="6"/>
      <c r="AJT155" s="6"/>
      <c r="AJU155" s="6"/>
      <c r="AJV155" s="6"/>
      <c r="AJW155" s="6"/>
      <c r="AJX155" s="6"/>
      <c r="AJY155" s="6"/>
      <c r="AJZ155" s="6"/>
      <c r="AKA155" s="6"/>
      <c r="AKB155" s="6"/>
      <c r="AKC155" s="6"/>
      <c r="AKD155" s="6"/>
      <c r="AKE155" s="6"/>
      <c r="AKF155" s="6"/>
      <c r="AKG155" s="6"/>
      <c r="AKH155" s="6"/>
      <c r="AKI155" s="6"/>
      <c r="AKJ155" s="6"/>
      <c r="AKK155" s="6"/>
      <c r="AKL155" s="6"/>
      <c r="AKM155" s="6"/>
      <c r="AKN155" s="6"/>
      <c r="AKO155" s="6"/>
      <c r="AKP155" s="6"/>
      <c r="AKQ155" s="6"/>
      <c r="AKR155" s="6"/>
      <c r="AKS155" s="6"/>
      <c r="AKT155" s="6"/>
      <c r="AKU155" s="6"/>
      <c r="AKV155" s="6"/>
      <c r="AKW155" s="6"/>
      <c r="AKX155" s="6"/>
      <c r="AKY155" s="6"/>
      <c r="AKZ155" s="6"/>
      <c r="ALA155" s="6"/>
      <c r="ALB155" s="6"/>
      <c r="ALC155" s="6"/>
      <c r="ALD155" s="6"/>
      <c r="ALE155" s="6"/>
      <c r="ALF155" s="6"/>
      <c r="ALG155" s="6"/>
      <c r="ALH155" s="6"/>
      <c r="ALI155" s="6"/>
      <c r="ALJ155" s="6"/>
      <c r="ALK155" s="6"/>
      <c r="ALL155" s="6"/>
      <c r="ALM155" s="6"/>
      <c r="ALN155" s="6"/>
    </row>
    <row r="156" spans="1:1002" s="12" customFormat="1" ht="14.5" x14ac:dyDescent="0.35">
      <c r="A156" s="43" t="s">
        <v>379</v>
      </c>
      <c r="B156" s="4" t="s">
        <v>230</v>
      </c>
      <c r="C156" s="49">
        <v>1</v>
      </c>
      <c r="D156" s="5" t="s">
        <v>239</v>
      </c>
      <c r="E156" s="78" t="s">
        <v>258</v>
      </c>
      <c r="F156" s="11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6"/>
      <c r="SU156" s="6"/>
      <c r="SV156" s="6"/>
      <c r="SW156" s="6"/>
      <c r="SX156" s="6"/>
      <c r="SY156" s="6"/>
      <c r="SZ156" s="6"/>
      <c r="TA156" s="6"/>
      <c r="TB156" s="6"/>
      <c r="TC156" s="6"/>
      <c r="TD156" s="6"/>
      <c r="TE156" s="6"/>
      <c r="TF156" s="6"/>
      <c r="TG156" s="6"/>
      <c r="TH156" s="6"/>
      <c r="TI156" s="6"/>
      <c r="TJ156" s="6"/>
      <c r="TK156" s="6"/>
      <c r="TL156" s="6"/>
      <c r="TM156" s="6"/>
      <c r="TN156" s="6"/>
      <c r="TO156" s="6"/>
      <c r="TP156" s="6"/>
      <c r="TQ156" s="6"/>
      <c r="TR156" s="6"/>
      <c r="TS156" s="6"/>
      <c r="TT156" s="6"/>
      <c r="TU156" s="6"/>
      <c r="TV156" s="6"/>
      <c r="TW156" s="6"/>
      <c r="TX156" s="6"/>
      <c r="TY156" s="6"/>
      <c r="TZ156" s="6"/>
      <c r="UA156" s="6"/>
      <c r="UB156" s="6"/>
      <c r="UC156" s="6"/>
      <c r="UD156" s="6"/>
      <c r="UE156" s="6"/>
      <c r="UF156" s="6"/>
      <c r="UG156" s="6"/>
      <c r="UH156" s="6"/>
      <c r="UI156" s="6"/>
      <c r="UJ156" s="6"/>
      <c r="UK156" s="6"/>
      <c r="UL156" s="6"/>
      <c r="UM156" s="6"/>
      <c r="UN156" s="6"/>
      <c r="UO156" s="6"/>
      <c r="UP156" s="6"/>
      <c r="UQ156" s="6"/>
      <c r="UR156" s="6"/>
      <c r="US156" s="6"/>
      <c r="UT156" s="6"/>
      <c r="UU156" s="6"/>
      <c r="UV156" s="6"/>
      <c r="UW156" s="6"/>
      <c r="UX156" s="6"/>
      <c r="UY156" s="6"/>
      <c r="UZ156" s="6"/>
      <c r="VA156" s="6"/>
      <c r="VB156" s="6"/>
      <c r="VC156" s="6"/>
      <c r="VD156" s="6"/>
      <c r="VE156" s="6"/>
      <c r="VF156" s="6"/>
      <c r="VG156" s="6"/>
      <c r="VH156" s="6"/>
      <c r="VI156" s="6"/>
      <c r="VJ156" s="6"/>
      <c r="VK156" s="6"/>
      <c r="VL156" s="6"/>
      <c r="VM156" s="6"/>
      <c r="VN156" s="6"/>
      <c r="VO156" s="6"/>
      <c r="VP156" s="6"/>
      <c r="VQ156" s="6"/>
      <c r="VR156" s="6"/>
      <c r="VS156" s="6"/>
      <c r="VT156" s="6"/>
      <c r="VU156" s="6"/>
      <c r="VV156" s="6"/>
      <c r="VW156" s="6"/>
      <c r="VX156" s="6"/>
      <c r="VY156" s="6"/>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c r="AEZ156" s="6"/>
      <c r="AFA156" s="6"/>
      <c r="AFB156" s="6"/>
      <c r="AFC156" s="6"/>
      <c r="AFD156" s="6"/>
      <c r="AFE156" s="6"/>
      <c r="AFF156" s="6"/>
      <c r="AFG156" s="6"/>
      <c r="AFH156" s="6"/>
      <c r="AFI156" s="6"/>
      <c r="AFJ156" s="6"/>
      <c r="AFK156" s="6"/>
      <c r="AFL156" s="6"/>
      <c r="AFM156" s="6"/>
      <c r="AFN156" s="6"/>
      <c r="AFO156" s="6"/>
      <c r="AFP156" s="6"/>
      <c r="AFQ156" s="6"/>
      <c r="AFR156" s="6"/>
      <c r="AFS156" s="6"/>
      <c r="AFT156" s="6"/>
      <c r="AFU156" s="6"/>
      <c r="AFV156" s="6"/>
      <c r="AFW156" s="6"/>
      <c r="AFX156" s="6"/>
      <c r="AFY156" s="6"/>
      <c r="AFZ156" s="6"/>
      <c r="AGA156" s="6"/>
      <c r="AGB156" s="6"/>
      <c r="AGC156" s="6"/>
      <c r="AGD156" s="6"/>
      <c r="AGE156" s="6"/>
      <c r="AGF156" s="6"/>
      <c r="AGG156" s="6"/>
      <c r="AGH156" s="6"/>
      <c r="AGI156" s="6"/>
      <c r="AGJ156" s="6"/>
      <c r="AGK156" s="6"/>
      <c r="AGL156" s="6"/>
      <c r="AGM156" s="6"/>
      <c r="AGN156" s="6"/>
      <c r="AGO156" s="6"/>
      <c r="AGP156" s="6"/>
      <c r="AGQ156" s="6"/>
      <c r="AGR156" s="6"/>
      <c r="AGS156" s="6"/>
      <c r="AGT156" s="6"/>
      <c r="AGU156" s="6"/>
      <c r="AGV156" s="6"/>
      <c r="AGW156" s="6"/>
      <c r="AGX156" s="6"/>
      <c r="AGY156" s="6"/>
      <c r="AGZ156" s="6"/>
      <c r="AHA156" s="6"/>
      <c r="AHB156" s="6"/>
      <c r="AHC156" s="6"/>
      <c r="AHD156" s="6"/>
      <c r="AHE156" s="6"/>
      <c r="AHF156" s="6"/>
      <c r="AHG156" s="6"/>
      <c r="AHH156" s="6"/>
      <c r="AHI156" s="6"/>
      <c r="AHJ156" s="6"/>
      <c r="AHK156" s="6"/>
      <c r="AHL156" s="6"/>
      <c r="AHM156" s="6"/>
      <c r="AHN156" s="6"/>
      <c r="AHO156" s="6"/>
      <c r="AHP156" s="6"/>
      <c r="AHQ156" s="6"/>
      <c r="AHR156" s="6"/>
      <c r="AHS156" s="6"/>
      <c r="AHT156" s="6"/>
      <c r="AHU156" s="6"/>
      <c r="AHV156" s="6"/>
      <c r="AHW156" s="6"/>
      <c r="AHX156" s="6"/>
      <c r="AHY156" s="6"/>
      <c r="AHZ156" s="6"/>
      <c r="AIA156" s="6"/>
      <c r="AIB156" s="6"/>
      <c r="AIC156" s="6"/>
      <c r="AID156" s="6"/>
      <c r="AIE156" s="6"/>
      <c r="AIF156" s="6"/>
      <c r="AIG156" s="6"/>
      <c r="AIH156" s="6"/>
      <c r="AII156" s="6"/>
      <c r="AIJ156" s="6"/>
      <c r="AIK156" s="6"/>
      <c r="AIL156" s="6"/>
      <c r="AIM156" s="6"/>
      <c r="AIN156" s="6"/>
      <c r="AIO156" s="6"/>
      <c r="AIP156" s="6"/>
      <c r="AIQ156" s="6"/>
      <c r="AIR156" s="6"/>
      <c r="AIS156" s="6"/>
      <c r="AIT156" s="6"/>
      <c r="AIU156" s="6"/>
      <c r="AIV156" s="6"/>
      <c r="AIW156" s="6"/>
      <c r="AIX156" s="6"/>
      <c r="AIY156" s="6"/>
      <c r="AIZ156" s="6"/>
      <c r="AJA156" s="6"/>
      <c r="AJB156" s="6"/>
      <c r="AJC156" s="6"/>
      <c r="AJD156" s="6"/>
      <c r="AJE156" s="6"/>
      <c r="AJF156" s="6"/>
      <c r="AJG156" s="6"/>
      <c r="AJH156" s="6"/>
      <c r="AJI156" s="6"/>
      <c r="AJJ156" s="6"/>
      <c r="AJK156" s="6"/>
      <c r="AJL156" s="6"/>
      <c r="AJM156" s="6"/>
      <c r="AJN156" s="6"/>
      <c r="AJO156" s="6"/>
      <c r="AJP156" s="6"/>
      <c r="AJQ156" s="6"/>
      <c r="AJR156" s="6"/>
      <c r="AJS156" s="6"/>
      <c r="AJT156" s="6"/>
      <c r="AJU156" s="6"/>
      <c r="AJV156" s="6"/>
      <c r="AJW156" s="6"/>
      <c r="AJX156" s="6"/>
      <c r="AJY156" s="6"/>
      <c r="AJZ156" s="6"/>
      <c r="AKA156" s="6"/>
      <c r="AKB156" s="6"/>
      <c r="AKC156" s="6"/>
      <c r="AKD156" s="6"/>
      <c r="AKE156" s="6"/>
      <c r="AKF156" s="6"/>
      <c r="AKG156" s="6"/>
      <c r="AKH156" s="6"/>
      <c r="AKI156" s="6"/>
      <c r="AKJ156" s="6"/>
      <c r="AKK156" s="6"/>
      <c r="AKL156" s="6"/>
      <c r="AKM156" s="6"/>
      <c r="AKN156" s="6"/>
      <c r="AKO156" s="6"/>
      <c r="AKP156" s="6"/>
      <c r="AKQ156" s="6"/>
      <c r="AKR156" s="6"/>
      <c r="AKS156" s="6"/>
      <c r="AKT156" s="6"/>
      <c r="AKU156" s="6"/>
      <c r="AKV156" s="6"/>
      <c r="AKW156" s="6"/>
      <c r="AKX156" s="6"/>
      <c r="AKY156" s="6"/>
      <c r="AKZ156" s="6"/>
      <c r="ALA156" s="6"/>
      <c r="ALB156" s="6"/>
      <c r="ALC156" s="6"/>
      <c r="ALD156" s="6"/>
      <c r="ALE156" s="6"/>
      <c r="ALF156" s="6"/>
      <c r="ALG156" s="6"/>
      <c r="ALH156" s="6"/>
      <c r="ALI156" s="6"/>
      <c r="ALJ156" s="6"/>
      <c r="ALK156" s="6"/>
      <c r="ALL156" s="6"/>
      <c r="ALM156" s="6"/>
      <c r="ALN156" s="6"/>
    </row>
    <row r="157" spans="1:1002" s="12" customFormat="1" ht="14.5" x14ac:dyDescent="0.35">
      <c r="A157" s="43" t="s">
        <v>380</v>
      </c>
      <c r="B157" s="4" t="s">
        <v>266</v>
      </c>
      <c r="C157" s="28">
        <f>Vf_opto/I_bias</f>
        <v>1</v>
      </c>
      <c r="D157" s="5" t="s">
        <v>157</v>
      </c>
      <c r="E157" s="79"/>
      <c r="F157" s="11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6"/>
      <c r="NE157" s="6"/>
      <c r="NF157" s="6"/>
      <c r="NG157" s="6"/>
      <c r="NH157" s="6"/>
      <c r="NI157" s="6"/>
      <c r="NJ157" s="6"/>
      <c r="NK157" s="6"/>
      <c r="NL157" s="6"/>
      <c r="NM157" s="6"/>
      <c r="NN157" s="6"/>
      <c r="NO157" s="6"/>
      <c r="NP157" s="6"/>
      <c r="NQ157" s="6"/>
      <c r="NR157" s="6"/>
      <c r="NS157" s="6"/>
      <c r="NT157" s="6"/>
      <c r="NU157" s="6"/>
      <c r="NV157" s="6"/>
      <c r="NW157" s="6"/>
      <c r="NX157" s="6"/>
      <c r="NY157" s="6"/>
      <c r="NZ157" s="6"/>
      <c r="OA157" s="6"/>
      <c r="OB157" s="6"/>
      <c r="OC157" s="6"/>
      <c r="OD157" s="6"/>
      <c r="OE157" s="6"/>
      <c r="OF157" s="6"/>
      <c r="OG157" s="6"/>
      <c r="OH157" s="6"/>
      <c r="OI157" s="6"/>
      <c r="OJ157" s="6"/>
      <c r="OK157" s="6"/>
      <c r="OL157" s="6"/>
      <c r="OM157" s="6"/>
      <c r="ON157" s="6"/>
      <c r="OO157" s="6"/>
      <c r="OP157" s="6"/>
      <c r="OQ157" s="6"/>
      <c r="OR157" s="6"/>
      <c r="OS157" s="6"/>
      <c r="OT157" s="6"/>
      <c r="OU157" s="6"/>
      <c r="OV157" s="6"/>
      <c r="OW157" s="6"/>
      <c r="OX157" s="6"/>
      <c r="OY157" s="6"/>
      <c r="OZ157" s="6"/>
      <c r="PA157" s="6"/>
      <c r="PB157" s="6"/>
      <c r="PC157" s="6"/>
      <c r="PD157" s="6"/>
      <c r="PE157" s="6"/>
      <c r="PF157" s="6"/>
      <c r="PG157" s="6"/>
      <c r="PH157" s="6"/>
      <c r="PI157" s="6"/>
      <c r="PJ157" s="6"/>
      <c r="PK157" s="6"/>
      <c r="PL157" s="6"/>
      <c r="PM157" s="6"/>
      <c r="PN157" s="6"/>
      <c r="PO157" s="6"/>
      <c r="PP157" s="6"/>
      <c r="PQ157" s="6"/>
      <c r="PR157" s="6"/>
      <c r="PS157" s="6"/>
      <c r="PT157" s="6"/>
      <c r="PU157" s="6"/>
      <c r="PV157" s="6"/>
      <c r="PW157" s="6"/>
      <c r="PX157" s="6"/>
      <c r="PY157" s="6"/>
      <c r="PZ157" s="6"/>
      <c r="QA157" s="6"/>
      <c r="QB157" s="6"/>
      <c r="QC157" s="6"/>
      <c r="QD157" s="6"/>
      <c r="QE157" s="6"/>
      <c r="QF157" s="6"/>
      <c r="QG157" s="6"/>
      <c r="QH157" s="6"/>
      <c r="QI157" s="6"/>
      <c r="QJ157" s="6"/>
      <c r="QK157" s="6"/>
      <c r="QL157" s="6"/>
      <c r="QM157" s="6"/>
      <c r="QN157" s="6"/>
      <c r="QO157" s="6"/>
      <c r="QP157" s="6"/>
      <c r="QQ157" s="6"/>
      <c r="QR157" s="6"/>
      <c r="QS157" s="6"/>
      <c r="QT157" s="6"/>
      <c r="QU157" s="6"/>
      <c r="QV157" s="6"/>
      <c r="QW157" s="6"/>
      <c r="QX157" s="6"/>
      <c r="QY157" s="6"/>
      <c r="QZ157" s="6"/>
      <c r="RA157" s="6"/>
      <c r="RB157" s="6"/>
      <c r="RC157" s="6"/>
      <c r="RD157" s="6"/>
      <c r="RE157" s="6"/>
      <c r="RF157" s="6"/>
      <c r="RG157" s="6"/>
      <c r="RH157" s="6"/>
      <c r="RI157" s="6"/>
      <c r="RJ157" s="6"/>
      <c r="RK157" s="6"/>
      <c r="RL157" s="6"/>
      <c r="RM157" s="6"/>
      <c r="RN157" s="6"/>
      <c r="RO157" s="6"/>
      <c r="RP157" s="6"/>
      <c r="RQ157" s="6"/>
      <c r="RR157" s="6"/>
      <c r="RS157" s="6"/>
      <c r="RT157" s="6"/>
      <c r="RU157" s="6"/>
      <c r="RV157" s="6"/>
      <c r="RW157" s="6"/>
      <c r="RX157" s="6"/>
      <c r="RY157" s="6"/>
      <c r="RZ157" s="6"/>
      <c r="SA157" s="6"/>
      <c r="SB157" s="6"/>
      <c r="SC157" s="6"/>
      <c r="SD157" s="6"/>
      <c r="SE157" s="6"/>
      <c r="SF157" s="6"/>
      <c r="SG157" s="6"/>
      <c r="SH157" s="6"/>
      <c r="SI157" s="6"/>
      <c r="SJ157" s="6"/>
      <c r="SK157" s="6"/>
      <c r="SL157" s="6"/>
      <c r="SM157" s="6"/>
      <c r="SN157" s="6"/>
      <c r="SO157" s="6"/>
      <c r="SP157" s="6"/>
      <c r="SQ157" s="6"/>
      <c r="SR157" s="6"/>
      <c r="SS157" s="6"/>
      <c r="ST157" s="6"/>
      <c r="SU157" s="6"/>
      <c r="SV157" s="6"/>
      <c r="SW157" s="6"/>
      <c r="SX157" s="6"/>
      <c r="SY157" s="6"/>
      <c r="SZ157" s="6"/>
      <c r="TA157" s="6"/>
      <c r="TB157" s="6"/>
      <c r="TC157" s="6"/>
      <c r="TD157" s="6"/>
      <c r="TE157" s="6"/>
      <c r="TF157" s="6"/>
      <c r="TG157" s="6"/>
      <c r="TH157" s="6"/>
      <c r="TI157" s="6"/>
      <c r="TJ157" s="6"/>
      <c r="TK157" s="6"/>
      <c r="TL157" s="6"/>
      <c r="TM157" s="6"/>
      <c r="TN157" s="6"/>
      <c r="TO157" s="6"/>
      <c r="TP157" s="6"/>
      <c r="TQ157" s="6"/>
      <c r="TR157" s="6"/>
      <c r="TS157" s="6"/>
      <c r="TT157" s="6"/>
      <c r="TU157" s="6"/>
      <c r="TV157" s="6"/>
      <c r="TW157" s="6"/>
      <c r="TX157" s="6"/>
      <c r="TY157" s="6"/>
      <c r="TZ157" s="6"/>
      <c r="UA157" s="6"/>
      <c r="UB157" s="6"/>
      <c r="UC157" s="6"/>
      <c r="UD157" s="6"/>
      <c r="UE157" s="6"/>
      <c r="UF157" s="6"/>
      <c r="UG157" s="6"/>
      <c r="UH157" s="6"/>
      <c r="UI157" s="6"/>
      <c r="UJ157" s="6"/>
      <c r="UK157" s="6"/>
      <c r="UL157" s="6"/>
      <c r="UM157" s="6"/>
      <c r="UN157" s="6"/>
      <c r="UO157" s="6"/>
      <c r="UP157" s="6"/>
      <c r="UQ157" s="6"/>
      <c r="UR157" s="6"/>
      <c r="US157" s="6"/>
      <c r="UT157" s="6"/>
      <c r="UU157" s="6"/>
      <c r="UV157" s="6"/>
      <c r="UW157" s="6"/>
      <c r="UX157" s="6"/>
      <c r="UY157" s="6"/>
      <c r="UZ157" s="6"/>
      <c r="VA157" s="6"/>
      <c r="VB157" s="6"/>
      <c r="VC157" s="6"/>
      <c r="VD157" s="6"/>
      <c r="VE157" s="6"/>
      <c r="VF157" s="6"/>
      <c r="VG157" s="6"/>
      <c r="VH157" s="6"/>
      <c r="VI157" s="6"/>
      <c r="VJ157" s="6"/>
      <c r="VK157" s="6"/>
      <c r="VL157" s="6"/>
      <c r="VM157" s="6"/>
      <c r="VN157" s="6"/>
      <c r="VO157" s="6"/>
      <c r="VP157" s="6"/>
      <c r="VQ157" s="6"/>
      <c r="VR157" s="6"/>
      <c r="VS157" s="6"/>
      <c r="VT157" s="6"/>
      <c r="VU157" s="6"/>
      <c r="VV157" s="6"/>
      <c r="VW157" s="6"/>
      <c r="VX157" s="6"/>
      <c r="VY157" s="6"/>
      <c r="VZ157" s="6"/>
      <c r="WA157" s="6"/>
      <c r="WB157" s="6"/>
      <c r="WC157" s="6"/>
      <c r="WD157" s="6"/>
      <c r="WE157" s="6"/>
      <c r="WF157" s="6"/>
      <c r="WG157" s="6"/>
      <c r="WH157" s="6"/>
      <c r="WI157" s="6"/>
      <c r="WJ157" s="6"/>
      <c r="WK157" s="6"/>
      <c r="WL157" s="6"/>
      <c r="WM157" s="6"/>
      <c r="WN157" s="6"/>
      <c r="WO157" s="6"/>
      <c r="WP157" s="6"/>
      <c r="WQ157" s="6"/>
      <c r="WR157" s="6"/>
      <c r="WS157" s="6"/>
      <c r="WT157" s="6"/>
      <c r="WU157" s="6"/>
      <c r="WV157" s="6"/>
      <c r="WW157" s="6"/>
      <c r="WX157" s="6"/>
      <c r="WY157" s="6"/>
      <c r="WZ157" s="6"/>
      <c r="XA157" s="6"/>
      <c r="XB157" s="6"/>
      <c r="XC157" s="6"/>
      <c r="XD157" s="6"/>
      <c r="XE157" s="6"/>
      <c r="XF157" s="6"/>
      <c r="XG157" s="6"/>
      <c r="XH157" s="6"/>
      <c r="XI157" s="6"/>
      <c r="XJ157" s="6"/>
      <c r="XK157" s="6"/>
      <c r="XL157" s="6"/>
      <c r="XM157" s="6"/>
      <c r="XN157" s="6"/>
      <c r="XO157" s="6"/>
      <c r="XP157" s="6"/>
      <c r="XQ157" s="6"/>
      <c r="XR157" s="6"/>
      <c r="XS157" s="6"/>
      <c r="XT157" s="6"/>
      <c r="XU157" s="6"/>
      <c r="XV157" s="6"/>
      <c r="XW157" s="6"/>
      <c r="XX157" s="6"/>
      <c r="XY157" s="6"/>
      <c r="XZ157" s="6"/>
      <c r="YA157" s="6"/>
      <c r="YB157" s="6"/>
      <c r="YC157" s="6"/>
      <c r="YD157" s="6"/>
      <c r="YE157" s="6"/>
      <c r="YF157" s="6"/>
      <c r="YG157" s="6"/>
      <c r="YH157" s="6"/>
      <c r="YI157" s="6"/>
      <c r="YJ157" s="6"/>
      <c r="YK157" s="6"/>
      <c r="YL157" s="6"/>
      <c r="YM157" s="6"/>
      <c r="YN157" s="6"/>
      <c r="YO157" s="6"/>
      <c r="YP157" s="6"/>
      <c r="YQ157" s="6"/>
      <c r="YR157" s="6"/>
      <c r="YS157" s="6"/>
      <c r="YT157" s="6"/>
      <c r="YU157" s="6"/>
      <c r="YV157" s="6"/>
      <c r="YW157" s="6"/>
      <c r="YX157" s="6"/>
      <c r="YY157" s="6"/>
      <c r="YZ157" s="6"/>
      <c r="ZA157" s="6"/>
      <c r="ZB157" s="6"/>
      <c r="ZC157" s="6"/>
      <c r="ZD157" s="6"/>
      <c r="ZE157" s="6"/>
      <c r="ZF157" s="6"/>
      <c r="ZG157" s="6"/>
      <c r="ZH157" s="6"/>
      <c r="ZI157" s="6"/>
      <c r="ZJ157" s="6"/>
      <c r="ZK157" s="6"/>
      <c r="ZL157" s="6"/>
      <c r="ZM157" s="6"/>
      <c r="ZN157" s="6"/>
      <c r="ZO157" s="6"/>
      <c r="ZP157" s="6"/>
      <c r="ZQ157" s="6"/>
      <c r="ZR157" s="6"/>
      <c r="ZS157" s="6"/>
      <c r="ZT157" s="6"/>
      <c r="ZU157" s="6"/>
      <c r="ZV157" s="6"/>
      <c r="ZW157" s="6"/>
      <c r="ZX157" s="6"/>
      <c r="ZY157" s="6"/>
      <c r="ZZ157" s="6"/>
      <c r="AAA157" s="6"/>
      <c r="AAB157" s="6"/>
      <c r="AAC157" s="6"/>
      <c r="AAD157" s="6"/>
      <c r="AAE157" s="6"/>
      <c r="AAF157" s="6"/>
      <c r="AAG157" s="6"/>
      <c r="AAH157" s="6"/>
      <c r="AAI157" s="6"/>
      <c r="AAJ157" s="6"/>
      <c r="AAK157" s="6"/>
      <c r="AAL157" s="6"/>
      <c r="AAM157" s="6"/>
      <c r="AAN157" s="6"/>
      <c r="AAO157" s="6"/>
      <c r="AAP157" s="6"/>
      <c r="AAQ157" s="6"/>
      <c r="AAR157" s="6"/>
      <c r="AAS157" s="6"/>
      <c r="AAT157" s="6"/>
      <c r="AAU157" s="6"/>
      <c r="AAV157" s="6"/>
      <c r="AAW157" s="6"/>
      <c r="AAX157" s="6"/>
      <c r="AAY157" s="6"/>
      <c r="AAZ157" s="6"/>
      <c r="ABA157" s="6"/>
      <c r="ABB157" s="6"/>
      <c r="ABC157" s="6"/>
      <c r="ABD157" s="6"/>
      <c r="ABE157" s="6"/>
      <c r="ABF157" s="6"/>
      <c r="ABG157" s="6"/>
      <c r="ABH157" s="6"/>
      <c r="ABI157" s="6"/>
      <c r="ABJ157" s="6"/>
      <c r="ABK157" s="6"/>
      <c r="ABL157" s="6"/>
      <c r="ABM157" s="6"/>
      <c r="ABN157" s="6"/>
      <c r="ABO157" s="6"/>
      <c r="ABP157" s="6"/>
      <c r="ABQ157" s="6"/>
      <c r="ABR157" s="6"/>
      <c r="ABS157" s="6"/>
      <c r="ABT157" s="6"/>
      <c r="ABU157" s="6"/>
      <c r="ABV157" s="6"/>
      <c r="ABW157" s="6"/>
      <c r="ABX157" s="6"/>
      <c r="ABY157" s="6"/>
      <c r="ABZ157" s="6"/>
      <c r="ACA157" s="6"/>
      <c r="ACB157" s="6"/>
      <c r="ACC157" s="6"/>
      <c r="ACD157" s="6"/>
      <c r="ACE157" s="6"/>
      <c r="ACF157" s="6"/>
      <c r="ACG157" s="6"/>
      <c r="ACH157" s="6"/>
      <c r="ACI157" s="6"/>
      <c r="ACJ157" s="6"/>
      <c r="ACK157" s="6"/>
      <c r="ACL157" s="6"/>
      <c r="ACM157" s="6"/>
      <c r="ACN157" s="6"/>
      <c r="ACO157" s="6"/>
      <c r="ACP157" s="6"/>
      <c r="ACQ157" s="6"/>
      <c r="ACR157" s="6"/>
      <c r="ACS157" s="6"/>
      <c r="ACT157" s="6"/>
      <c r="ACU157" s="6"/>
      <c r="ACV157" s="6"/>
      <c r="ACW157" s="6"/>
      <c r="ACX157" s="6"/>
      <c r="ACY157" s="6"/>
      <c r="ACZ157" s="6"/>
      <c r="ADA157" s="6"/>
      <c r="ADB157" s="6"/>
      <c r="ADC157" s="6"/>
      <c r="ADD157" s="6"/>
      <c r="ADE157" s="6"/>
      <c r="ADF157" s="6"/>
      <c r="ADG157" s="6"/>
      <c r="ADH157" s="6"/>
      <c r="ADI157" s="6"/>
      <c r="ADJ157" s="6"/>
      <c r="ADK157" s="6"/>
      <c r="ADL157" s="6"/>
      <c r="ADM157" s="6"/>
      <c r="ADN157" s="6"/>
      <c r="ADO157" s="6"/>
      <c r="ADP157" s="6"/>
      <c r="ADQ157" s="6"/>
      <c r="ADR157" s="6"/>
      <c r="ADS157" s="6"/>
      <c r="ADT157" s="6"/>
      <c r="ADU157" s="6"/>
      <c r="ADV157" s="6"/>
      <c r="ADW157" s="6"/>
      <c r="ADX157" s="6"/>
      <c r="ADY157" s="6"/>
      <c r="ADZ157" s="6"/>
      <c r="AEA157" s="6"/>
      <c r="AEB157" s="6"/>
      <c r="AEC157" s="6"/>
      <c r="AED157" s="6"/>
      <c r="AEE157" s="6"/>
      <c r="AEF157" s="6"/>
      <c r="AEG157" s="6"/>
      <c r="AEH157" s="6"/>
      <c r="AEI157" s="6"/>
      <c r="AEJ157" s="6"/>
      <c r="AEK157" s="6"/>
      <c r="AEL157" s="6"/>
      <c r="AEM157" s="6"/>
      <c r="AEN157" s="6"/>
      <c r="AEO157" s="6"/>
      <c r="AEP157" s="6"/>
      <c r="AEQ157" s="6"/>
      <c r="AER157" s="6"/>
      <c r="AES157" s="6"/>
      <c r="AET157" s="6"/>
      <c r="AEU157" s="6"/>
      <c r="AEV157" s="6"/>
      <c r="AEW157" s="6"/>
      <c r="AEX157" s="6"/>
      <c r="AEY157" s="6"/>
      <c r="AEZ157" s="6"/>
      <c r="AFA157" s="6"/>
      <c r="AFB157" s="6"/>
      <c r="AFC157" s="6"/>
      <c r="AFD157" s="6"/>
      <c r="AFE157" s="6"/>
      <c r="AFF157" s="6"/>
      <c r="AFG157" s="6"/>
      <c r="AFH157" s="6"/>
      <c r="AFI157" s="6"/>
      <c r="AFJ157" s="6"/>
      <c r="AFK157" s="6"/>
      <c r="AFL157" s="6"/>
      <c r="AFM157" s="6"/>
      <c r="AFN157" s="6"/>
      <c r="AFO157" s="6"/>
      <c r="AFP157" s="6"/>
      <c r="AFQ157" s="6"/>
      <c r="AFR157" s="6"/>
      <c r="AFS157" s="6"/>
      <c r="AFT157" s="6"/>
      <c r="AFU157" s="6"/>
      <c r="AFV157" s="6"/>
      <c r="AFW157" s="6"/>
      <c r="AFX157" s="6"/>
      <c r="AFY157" s="6"/>
      <c r="AFZ157" s="6"/>
      <c r="AGA157" s="6"/>
      <c r="AGB157" s="6"/>
      <c r="AGC157" s="6"/>
      <c r="AGD157" s="6"/>
      <c r="AGE157" s="6"/>
      <c r="AGF157" s="6"/>
      <c r="AGG157" s="6"/>
      <c r="AGH157" s="6"/>
      <c r="AGI157" s="6"/>
      <c r="AGJ157" s="6"/>
      <c r="AGK157" s="6"/>
      <c r="AGL157" s="6"/>
      <c r="AGM157" s="6"/>
      <c r="AGN157" s="6"/>
      <c r="AGO157" s="6"/>
      <c r="AGP157" s="6"/>
      <c r="AGQ157" s="6"/>
      <c r="AGR157" s="6"/>
      <c r="AGS157" s="6"/>
      <c r="AGT157" s="6"/>
      <c r="AGU157" s="6"/>
      <c r="AGV157" s="6"/>
      <c r="AGW157" s="6"/>
      <c r="AGX157" s="6"/>
      <c r="AGY157" s="6"/>
      <c r="AGZ157" s="6"/>
      <c r="AHA157" s="6"/>
      <c r="AHB157" s="6"/>
      <c r="AHC157" s="6"/>
      <c r="AHD157" s="6"/>
      <c r="AHE157" s="6"/>
      <c r="AHF157" s="6"/>
      <c r="AHG157" s="6"/>
      <c r="AHH157" s="6"/>
      <c r="AHI157" s="6"/>
      <c r="AHJ157" s="6"/>
      <c r="AHK157" s="6"/>
      <c r="AHL157" s="6"/>
      <c r="AHM157" s="6"/>
      <c r="AHN157" s="6"/>
      <c r="AHO157" s="6"/>
      <c r="AHP157" s="6"/>
      <c r="AHQ157" s="6"/>
      <c r="AHR157" s="6"/>
      <c r="AHS157" s="6"/>
      <c r="AHT157" s="6"/>
      <c r="AHU157" s="6"/>
      <c r="AHV157" s="6"/>
      <c r="AHW157" s="6"/>
      <c r="AHX157" s="6"/>
      <c r="AHY157" s="6"/>
      <c r="AHZ157" s="6"/>
      <c r="AIA157" s="6"/>
      <c r="AIB157" s="6"/>
      <c r="AIC157" s="6"/>
      <c r="AID157" s="6"/>
      <c r="AIE157" s="6"/>
      <c r="AIF157" s="6"/>
      <c r="AIG157" s="6"/>
      <c r="AIH157" s="6"/>
      <c r="AII157" s="6"/>
      <c r="AIJ157" s="6"/>
      <c r="AIK157" s="6"/>
      <c r="AIL157" s="6"/>
      <c r="AIM157" s="6"/>
      <c r="AIN157" s="6"/>
      <c r="AIO157" s="6"/>
      <c r="AIP157" s="6"/>
      <c r="AIQ157" s="6"/>
      <c r="AIR157" s="6"/>
      <c r="AIS157" s="6"/>
      <c r="AIT157" s="6"/>
      <c r="AIU157" s="6"/>
      <c r="AIV157" s="6"/>
      <c r="AIW157" s="6"/>
      <c r="AIX157" s="6"/>
      <c r="AIY157" s="6"/>
      <c r="AIZ157" s="6"/>
      <c r="AJA157" s="6"/>
      <c r="AJB157" s="6"/>
      <c r="AJC157" s="6"/>
      <c r="AJD157" s="6"/>
      <c r="AJE157" s="6"/>
      <c r="AJF157" s="6"/>
      <c r="AJG157" s="6"/>
      <c r="AJH157" s="6"/>
      <c r="AJI157" s="6"/>
      <c r="AJJ157" s="6"/>
      <c r="AJK157" s="6"/>
      <c r="AJL157" s="6"/>
      <c r="AJM157" s="6"/>
      <c r="AJN157" s="6"/>
      <c r="AJO157" s="6"/>
      <c r="AJP157" s="6"/>
      <c r="AJQ157" s="6"/>
      <c r="AJR157" s="6"/>
      <c r="AJS157" s="6"/>
      <c r="AJT157" s="6"/>
      <c r="AJU157" s="6"/>
      <c r="AJV157" s="6"/>
      <c r="AJW157" s="6"/>
      <c r="AJX157" s="6"/>
      <c r="AJY157" s="6"/>
      <c r="AJZ157" s="6"/>
      <c r="AKA157" s="6"/>
      <c r="AKB157" s="6"/>
      <c r="AKC157" s="6"/>
      <c r="AKD157" s="6"/>
      <c r="AKE157" s="6"/>
      <c r="AKF157" s="6"/>
      <c r="AKG157" s="6"/>
      <c r="AKH157" s="6"/>
      <c r="AKI157" s="6"/>
      <c r="AKJ157" s="6"/>
      <c r="AKK157" s="6"/>
      <c r="AKL157" s="6"/>
      <c r="AKM157" s="6"/>
      <c r="AKN157" s="6"/>
      <c r="AKO157" s="6"/>
      <c r="AKP157" s="6"/>
      <c r="AKQ157" s="6"/>
      <c r="AKR157" s="6"/>
      <c r="AKS157" s="6"/>
      <c r="AKT157" s="6"/>
      <c r="AKU157" s="6"/>
      <c r="AKV157" s="6"/>
      <c r="AKW157" s="6"/>
      <c r="AKX157" s="6"/>
      <c r="AKY157" s="6"/>
      <c r="AKZ157" s="6"/>
      <c r="ALA157" s="6"/>
      <c r="ALB157" s="6"/>
      <c r="ALC157" s="6"/>
      <c r="ALD157" s="6"/>
      <c r="ALE157" s="6"/>
      <c r="ALF157" s="6"/>
      <c r="ALG157" s="6"/>
      <c r="ALH157" s="6"/>
      <c r="ALI157" s="6"/>
      <c r="ALJ157" s="6"/>
      <c r="ALK157" s="6"/>
      <c r="ALL157" s="6"/>
      <c r="ALM157" s="6"/>
      <c r="ALN157" s="6"/>
    </row>
    <row r="158" spans="1:1002" s="12" customFormat="1" ht="14.5" x14ac:dyDescent="0.35">
      <c r="A158" s="127"/>
      <c r="B158" s="128"/>
      <c r="C158" s="128"/>
      <c r="D158" s="128"/>
      <c r="E158" s="129"/>
      <c r="F158" s="110"/>
    </row>
    <row r="159" spans="1:1002" ht="14.5" x14ac:dyDescent="0.35">
      <c r="A159" s="133" t="s">
        <v>208</v>
      </c>
      <c r="B159" s="134"/>
      <c r="C159" s="134"/>
      <c r="D159" s="134"/>
      <c r="E159" s="135"/>
      <c r="F159" s="11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row>
    <row r="160" spans="1:1002" s="18" customFormat="1" ht="14.5" x14ac:dyDescent="0.35">
      <c r="A160" s="41" t="s">
        <v>433</v>
      </c>
      <c r="B160" s="5" t="s">
        <v>212</v>
      </c>
      <c r="C160" s="27">
        <f>1/(2*PI()*Rload*Cout*10^-6)</f>
        <v>31.539851527357314</v>
      </c>
      <c r="D160" s="5" t="s">
        <v>74</v>
      </c>
      <c r="E160" s="78"/>
      <c r="F160" s="11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c r="OU160" s="6"/>
      <c r="OV160" s="6"/>
      <c r="OW160" s="6"/>
      <c r="OX160" s="6"/>
      <c r="OY160" s="6"/>
      <c r="OZ160" s="6"/>
      <c r="PA160" s="6"/>
      <c r="PB160" s="6"/>
      <c r="PC160" s="6"/>
      <c r="PD160" s="6"/>
      <c r="PE160" s="6"/>
      <c r="PF160" s="6"/>
      <c r="PG160" s="6"/>
      <c r="PH160" s="6"/>
      <c r="PI160" s="6"/>
      <c r="PJ160" s="6"/>
      <c r="PK160" s="6"/>
      <c r="PL160" s="6"/>
      <c r="PM160" s="6"/>
      <c r="PN160" s="6"/>
      <c r="PO160" s="6"/>
      <c r="PP160" s="6"/>
      <c r="PQ160" s="6"/>
      <c r="PR160" s="6"/>
      <c r="PS160" s="6"/>
      <c r="PT160" s="6"/>
      <c r="PU160" s="6"/>
      <c r="PV160" s="6"/>
      <c r="PW160" s="6"/>
      <c r="PX160" s="6"/>
      <c r="PY160" s="6"/>
      <c r="PZ160" s="6"/>
      <c r="QA160" s="6"/>
      <c r="QB160" s="6"/>
      <c r="QC160" s="6"/>
      <c r="QD160" s="6"/>
      <c r="QE160" s="6"/>
      <c r="QF160" s="6"/>
      <c r="QG160" s="6"/>
      <c r="QH160" s="6"/>
      <c r="QI160" s="6"/>
      <c r="QJ160" s="6"/>
      <c r="QK160" s="6"/>
      <c r="QL160" s="6"/>
      <c r="QM160" s="6"/>
      <c r="QN160" s="6"/>
      <c r="QO160" s="6"/>
      <c r="QP160" s="6"/>
      <c r="QQ160" s="6"/>
      <c r="QR160" s="6"/>
      <c r="QS160" s="6"/>
      <c r="QT160" s="6"/>
      <c r="QU160" s="6"/>
      <c r="QV160" s="6"/>
      <c r="QW160" s="6"/>
      <c r="QX160" s="6"/>
      <c r="QY160" s="6"/>
      <c r="QZ160" s="6"/>
      <c r="RA160" s="6"/>
      <c r="RB160" s="6"/>
      <c r="RC160" s="6"/>
      <c r="RD160" s="6"/>
      <c r="RE160" s="6"/>
      <c r="RF160" s="6"/>
      <c r="RG160" s="6"/>
      <c r="RH160" s="6"/>
      <c r="RI160" s="6"/>
      <c r="RJ160" s="6"/>
      <c r="RK160" s="6"/>
      <c r="RL160" s="6"/>
      <c r="RM160" s="6"/>
      <c r="RN160" s="6"/>
      <c r="RO160" s="6"/>
      <c r="RP160" s="6"/>
      <c r="RQ160" s="6"/>
      <c r="RR160" s="6"/>
      <c r="RS160" s="6"/>
      <c r="RT160" s="6"/>
      <c r="RU160" s="6"/>
      <c r="RV160" s="6"/>
      <c r="RW160" s="6"/>
      <c r="RX160" s="6"/>
      <c r="RY160" s="6"/>
      <c r="RZ160" s="6"/>
      <c r="SA160" s="6"/>
      <c r="SB160" s="6"/>
      <c r="SC160" s="6"/>
      <c r="SD160" s="6"/>
      <c r="SE160" s="6"/>
      <c r="SF160" s="6"/>
      <c r="SG160" s="6"/>
      <c r="SH160" s="6"/>
      <c r="SI160" s="6"/>
      <c r="SJ160" s="6"/>
      <c r="SK160" s="6"/>
      <c r="SL160" s="6"/>
      <c r="SM160" s="6"/>
      <c r="SN160" s="6"/>
      <c r="SO160" s="6"/>
      <c r="SP160" s="6"/>
      <c r="SQ160" s="6"/>
      <c r="SR160" s="6"/>
      <c r="SS160" s="6"/>
      <c r="ST160" s="6"/>
      <c r="SU160" s="6"/>
      <c r="SV160" s="6"/>
      <c r="SW160" s="6"/>
      <c r="SX160" s="6"/>
      <c r="SY160" s="6"/>
      <c r="SZ160" s="6"/>
      <c r="TA160" s="6"/>
      <c r="TB160" s="6"/>
      <c r="TC160" s="6"/>
      <c r="TD160" s="6"/>
      <c r="TE160" s="6"/>
      <c r="TF160" s="6"/>
      <c r="TG160" s="6"/>
      <c r="TH160" s="6"/>
      <c r="TI160" s="6"/>
      <c r="TJ160" s="6"/>
      <c r="TK160" s="6"/>
      <c r="TL160" s="6"/>
      <c r="TM160" s="6"/>
      <c r="TN160" s="6"/>
      <c r="TO160" s="6"/>
      <c r="TP160" s="6"/>
      <c r="TQ160" s="6"/>
      <c r="TR160" s="6"/>
      <c r="TS160" s="6"/>
      <c r="TT160" s="6"/>
      <c r="TU160" s="6"/>
      <c r="TV160" s="6"/>
      <c r="TW160" s="6"/>
      <c r="TX160" s="6"/>
      <c r="TY160" s="6"/>
      <c r="TZ160" s="6"/>
      <c r="UA160" s="6"/>
      <c r="UB160" s="6"/>
      <c r="UC160" s="6"/>
      <c r="UD160" s="6"/>
      <c r="UE160" s="6"/>
      <c r="UF160" s="6"/>
      <c r="UG160" s="6"/>
      <c r="UH160" s="6"/>
      <c r="UI160" s="6"/>
      <c r="UJ160" s="6"/>
      <c r="UK160" s="6"/>
      <c r="UL160" s="6"/>
      <c r="UM160" s="6"/>
      <c r="UN160" s="6"/>
      <c r="UO160" s="6"/>
      <c r="UP160" s="6"/>
      <c r="UQ160" s="6"/>
      <c r="UR160" s="6"/>
      <c r="US160" s="6"/>
      <c r="UT160" s="6"/>
      <c r="UU160" s="6"/>
      <c r="UV160" s="6"/>
      <c r="UW160" s="6"/>
      <c r="UX160" s="6"/>
      <c r="UY160" s="6"/>
      <c r="UZ160" s="6"/>
      <c r="VA160" s="6"/>
      <c r="VB160" s="6"/>
      <c r="VC160" s="6"/>
      <c r="VD160" s="6"/>
      <c r="VE160" s="6"/>
      <c r="VF160" s="6"/>
      <c r="VG160" s="6"/>
      <c r="VH160" s="6"/>
      <c r="VI160" s="6"/>
      <c r="VJ160" s="6"/>
      <c r="VK160" s="6"/>
      <c r="VL160" s="6"/>
      <c r="VM160" s="6"/>
      <c r="VN160" s="6"/>
      <c r="VO160" s="6"/>
      <c r="VP160" s="6"/>
      <c r="VQ160" s="6"/>
      <c r="VR160" s="6"/>
      <c r="VS160" s="6"/>
      <c r="VT160" s="6"/>
      <c r="VU160" s="6"/>
      <c r="VV160" s="6"/>
      <c r="VW160" s="6"/>
      <c r="VX160" s="6"/>
      <c r="VY160" s="6"/>
      <c r="VZ160" s="6"/>
      <c r="WA160" s="6"/>
      <c r="WB160" s="6"/>
      <c r="WC160" s="6"/>
      <c r="WD160" s="6"/>
      <c r="WE160" s="6"/>
      <c r="WF160" s="6"/>
      <c r="WG160" s="6"/>
      <c r="WH160" s="6"/>
      <c r="WI160" s="6"/>
      <c r="WJ160" s="6"/>
      <c r="WK160" s="6"/>
      <c r="WL160" s="6"/>
      <c r="WM160" s="6"/>
      <c r="WN160" s="6"/>
      <c r="WO160" s="6"/>
      <c r="WP160" s="6"/>
      <c r="WQ160" s="6"/>
      <c r="WR160" s="6"/>
      <c r="WS160" s="6"/>
      <c r="WT160" s="6"/>
      <c r="WU160" s="6"/>
      <c r="WV160" s="6"/>
      <c r="WW160" s="6"/>
      <c r="WX160" s="6"/>
      <c r="WY160" s="6"/>
      <c r="WZ160" s="6"/>
      <c r="XA160" s="6"/>
      <c r="XB160" s="6"/>
      <c r="XC160" s="6"/>
      <c r="XD160" s="6"/>
      <c r="XE160" s="6"/>
      <c r="XF160" s="6"/>
      <c r="XG160" s="6"/>
      <c r="XH160" s="6"/>
      <c r="XI160" s="6"/>
      <c r="XJ160" s="6"/>
      <c r="XK160" s="6"/>
      <c r="XL160" s="6"/>
      <c r="XM160" s="6"/>
      <c r="XN160" s="6"/>
      <c r="XO160" s="6"/>
      <c r="XP160" s="6"/>
      <c r="XQ160" s="6"/>
      <c r="XR160" s="6"/>
      <c r="XS160" s="6"/>
      <c r="XT160" s="6"/>
      <c r="XU160" s="6"/>
      <c r="XV160" s="6"/>
      <c r="XW160" s="6"/>
      <c r="XX160" s="6"/>
      <c r="XY160" s="6"/>
      <c r="XZ160" s="6"/>
      <c r="YA160" s="6"/>
      <c r="YB160" s="6"/>
      <c r="YC160" s="6"/>
      <c r="YD160" s="6"/>
      <c r="YE160" s="6"/>
      <c r="YF160" s="6"/>
      <c r="YG160" s="6"/>
      <c r="YH160" s="6"/>
      <c r="YI160" s="6"/>
      <c r="YJ160" s="6"/>
      <c r="YK160" s="6"/>
      <c r="YL160" s="6"/>
      <c r="YM160" s="6"/>
      <c r="YN160" s="6"/>
      <c r="YO160" s="6"/>
      <c r="YP160" s="6"/>
      <c r="YQ160" s="6"/>
      <c r="YR160" s="6"/>
      <c r="YS160" s="6"/>
      <c r="YT160" s="6"/>
      <c r="YU160" s="6"/>
      <c r="YV160" s="6"/>
      <c r="YW160" s="6"/>
      <c r="YX160" s="6"/>
      <c r="YY160" s="6"/>
      <c r="YZ160" s="6"/>
      <c r="ZA160" s="6"/>
      <c r="ZB160" s="6"/>
      <c r="ZC160" s="6"/>
      <c r="ZD160" s="6"/>
      <c r="ZE160" s="6"/>
      <c r="ZF160" s="6"/>
      <c r="ZG160" s="6"/>
      <c r="ZH160" s="6"/>
      <c r="ZI160" s="6"/>
      <c r="ZJ160" s="6"/>
      <c r="ZK160" s="6"/>
      <c r="ZL160" s="6"/>
      <c r="ZM160" s="6"/>
      <c r="ZN160" s="6"/>
      <c r="ZO160" s="6"/>
      <c r="ZP160" s="6"/>
      <c r="ZQ160" s="6"/>
      <c r="ZR160" s="6"/>
      <c r="ZS160" s="6"/>
      <c r="ZT160" s="6"/>
      <c r="ZU160" s="6"/>
      <c r="ZV160" s="6"/>
      <c r="ZW160" s="6"/>
      <c r="ZX160" s="6"/>
      <c r="ZY160" s="6"/>
      <c r="ZZ160" s="6"/>
      <c r="AAA160" s="6"/>
      <c r="AAB160" s="6"/>
      <c r="AAC160" s="6"/>
      <c r="AAD160" s="6"/>
      <c r="AAE160" s="6"/>
      <c r="AAF160" s="6"/>
      <c r="AAG160" s="6"/>
      <c r="AAH160" s="6"/>
      <c r="AAI160" s="6"/>
      <c r="AAJ160" s="6"/>
      <c r="AAK160" s="6"/>
      <c r="AAL160" s="6"/>
      <c r="AAM160" s="6"/>
      <c r="AAN160" s="6"/>
      <c r="AAO160" s="6"/>
      <c r="AAP160" s="6"/>
      <c r="AAQ160" s="6"/>
      <c r="AAR160" s="6"/>
      <c r="AAS160" s="6"/>
      <c r="AAT160" s="6"/>
      <c r="AAU160" s="6"/>
      <c r="AAV160" s="6"/>
      <c r="AAW160" s="6"/>
      <c r="AAX160" s="6"/>
      <c r="AAY160" s="6"/>
      <c r="AAZ160" s="6"/>
      <c r="ABA160" s="6"/>
      <c r="ABB160" s="6"/>
      <c r="ABC160" s="6"/>
      <c r="ABD160" s="6"/>
      <c r="ABE160" s="6"/>
      <c r="ABF160" s="6"/>
      <c r="ABG160" s="6"/>
      <c r="ABH160" s="6"/>
      <c r="ABI160" s="6"/>
      <c r="ABJ160" s="6"/>
      <c r="ABK160" s="6"/>
      <c r="ABL160" s="6"/>
      <c r="ABM160" s="6"/>
      <c r="ABN160" s="6"/>
      <c r="ABO160" s="6"/>
      <c r="ABP160" s="6"/>
      <c r="ABQ160" s="6"/>
      <c r="ABR160" s="6"/>
      <c r="ABS160" s="6"/>
      <c r="ABT160" s="6"/>
      <c r="ABU160" s="6"/>
      <c r="ABV160" s="6"/>
      <c r="ABW160" s="6"/>
      <c r="ABX160" s="6"/>
      <c r="ABY160" s="6"/>
      <c r="ABZ160" s="6"/>
      <c r="ACA160" s="6"/>
      <c r="ACB160" s="6"/>
      <c r="ACC160" s="6"/>
      <c r="ACD160" s="6"/>
      <c r="ACE160" s="6"/>
      <c r="ACF160" s="6"/>
      <c r="ACG160" s="6"/>
      <c r="ACH160" s="6"/>
      <c r="ACI160" s="6"/>
      <c r="ACJ160" s="6"/>
      <c r="ACK160" s="6"/>
      <c r="ACL160" s="6"/>
      <c r="ACM160" s="6"/>
      <c r="ACN160" s="6"/>
      <c r="ACO160" s="6"/>
      <c r="ACP160" s="6"/>
      <c r="ACQ160" s="6"/>
      <c r="ACR160" s="6"/>
      <c r="ACS160" s="6"/>
      <c r="ACT160" s="6"/>
      <c r="ACU160" s="6"/>
      <c r="ACV160" s="6"/>
      <c r="ACW160" s="6"/>
      <c r="ACX160" s="6"/>
      <c r="ACY160" s="6"/>
      <c r="ACZ160" s="6"/>
      <c r="ADA160" s="6"/>
      <c r="ADB160" s="6"/>
      <c r="ADC160" s="6"/>
      <c r="ADD160" s="6"/>
      <c r="ADE160" s="6"/>
      <c r="ADF160" s="6"/>
      <c r="ADG160" s="6"/>
      <c r="ADH160" s="6"/>
      <c r="ADI160" s="6"/>
      <c r="ADJ160" s="6"/>
      <c r="ADK160" s="6"/>
      <c r="ADL160" s="6"/>
      <c r="ADM160" s="6"/>
      <c r="ADN160" s="6"/>
      <c r="ADO160" s="6"/>
      <c r="ADP160" s="6"/>
      <c r="ADQ160" s="6"/>
      <c r="ADR160" s="6"/>
      <c r="ADS160" s="6"/>
      <c r="ADT160" s="6"/>
      <c r="ADU160" s="6"/>
      <c r="ADV160" s="6"/>
      <c r="ADW160" s="6"/>
      <c r="ADX160" s="6"/>
      <c r="ADY160" s="6"/>
      <c r="ADZ160" s="6"/>
      <c r="AEA160" s="6"/>
      <c r="AEB160" s="6"/>
      <c r="AEC160" s="6"/>
      <c r="AED160" s="6"/>
      <c r="AEE160" s="6"/>
      <c r="AEF160" s="6"/>
      <c r="AEG160" s="6"/>
      <c r="AEH160" s="6"/>
      <c r="AEI160" s="6"/>
      <c r="AEJ160" s="6"/>
      <c r="AEK160" s="6"/>
      <c r="AEL160" s="6"/>
      <c r="AEM160" s="6"/>
      <c r="AEN160" s="6"/>
      <c r="AEO160" s="6"/>
      <c r="AEP160" s="6"/>
      <c r="AEQ160" s="6"/>
      <c r="AER160" s="6"/>
      <c r="AES160" s="6"/>
      <c r="AET160" s="6"/>
      <c r="AEU160" s="6"/>
      <c r="AEV160" s="6"/>
      <c r="AEW160" s="6"/>
      <c r="AEX160" s="6"/>
      <c r="AEY160" s="6"/>
      <c r="AEZ160" s="6"/>
      <c r="AFA160" s="6"/>
      <c r="AFB160" s="6"/>
      <c r="AFC160" s="6"/>
      <c r="AFD160" s="6"/>
      <c r="AFE160" s="6"/>
      <c r="AFF160" s="6"/>
      <c r="AFG160" s="6"/>
      <c r="AFH160" s="6"/>
      <c r="AFI160" s="6"/>
      <c r="AFJ160" s="6"/>
      <c r="AFK160" s="6"/>
      <c r="AFL160" s="6"/>
      <c r="AFM160" s="6"/>
      <c r="AFN160" s="6"/>
      <c r="AFO160" s="6"/>
      <c r="AFP160" s="6"/>
      <c r="AFQ160" s="6"/>
      <c r="AFR160" s="6"/>
      <c r="AFS160" s="6"/>
      <c r="AFT160" s="6"/>
      <c r="AFU160" s="6"/>
      <c r="AFV160" s="6"/>
      <c r="AFW160" s="6"/>
      <c r="AFX160" s="6"/>
      <c r="AFY160" s="6"/>
      <c r="AFZ160" s="6"/>
      <c r="AGA160" s="6"/>
      <c r="AGB160" s="6"/>
      <c r="AGC160" s="6"/>
      <c r="AGD160" s="6"/>
      <c r="AGE160" s="6"/>
      <c r="AGF160" s="6"/>
      <c r="AGG160" s="6"/>
      <c r="AGH160" s="6"/>
      <c r="AGI160" s="6"/>
      <c r="AGJ160" s="6"/>
      <c r="AGK160" s="6"/>
      <c r="AGL160" s="6"/>
      <c r="AGM160" s="6"/>
      <c r="AGN160" s="6"/>
      <c r="AGO160" s="6"/>
      <c r="AGP160" s="6"/>
      <c r="AGQ160" s="6"/>
      <c r="AGR160" s="6"/>
      <c r="AGS160" s="6"/>
      <c r="AGT160" s="6"/>
      <c r="AGU160" s="6"/>
      <c r="AGV160" s="6"/>
      <c r="AGW160" s="6"/>
      <c r="AGX160" s="6"/>
      <c r="AGY160" s="6"/>
      <c r="AGZ160" s="6"/>
      <c r="AHA160" s="6"/>
      <c r="AHB160" s="6"/>
      <c r="AHC160" s="6"/>
      <c r="AHD160" s="6"/>
      <c r="AHE160" s="6"/>
      <c r="AHF160" s="6"/>
      <c r="AHG160" s="6"/>
      <c r="AHH160" s="6"/>
      <c r="AHI160" s="6"/>
      <c r="AHJ160" s="6"/>
      <c r="AHK160" s="6"/>
      <c r="AHL160" s="6"/>
      <c r="AHM160" s="6"/>
      <c r="AHN160" s="6"/>
      <c r="AHO160" s="6"/>
      <c r="AHP160" s="6"/>
      <c r="AHQ160" s="6"/>
      <c r="AHR160" s="6"/>
      <c r="AHS160" s="6"/>
      <c r="AHT160" s="6"/>
      <c r="AHU160" s="6"/>
      <c r="AHV160" s="6"/>
      <c r="AHW160" s="6"/>
      <c r="AHX160" s="6"/>
      <c r="AHY160" s="6"/>
      <c r="AHZ160" s="6"/>
      <c r="AIA160" s="6"/>
      <c r="AIB160" s="6"/>
      <c r="AIC160" s="6"/>
      <c r="AID160" s="6"/>
      <c r="AIE160" s="6"/>
      <c r="AIF160" s="6"/>
      <c r="AIG160" s="6"/>
      <c r="AIH160" s="6"/>
      <c r="AII160" s="6"/>
      <c r="AIJ160" s="6"/>
      <c r="AIK160" s="6"/>
      <c r="AIL160" s="6"/>
      <c r="AIM160" s="6"/>
      <c r="AIN160" s="6"/>
      <c r="AIO160" s="6"/>
      <c r="AIP160" s="6"/>
      <c r="AIQ160" s="6"/>
      <c r="AIR160" s="6"/>
      <c r="AIS160" s="6"/>
      <c r="AIT160" s="6"/>
      <c r="AIU160" s="6"/>
      <c r="AIV160" s="6"/>
      <c r="AIW160" s="6"/>
      <c r="AIX160" s="6"/>
      <c r="AIY160" s="6"/>
      <c r="AIZ160" s="6"/>
      <c r="AJA160" s="6"/>
      <c r="AJB160" s="6"/>
      <c r="AJC160" s="6"/>
      <c r="AJD160" s="6"/>
      <c r="AJE160" s="6"/>
      <c r="AJF160" s="6"/>
      <c r="AJG160" s="6"/>
      <c r="AJH160" s="6"/>
      <c r="AJI160" s="6"/>
      <c r="AJJ160" s="6"/>
      <c r="AJK160" s="6"/>
      <c r="AJL160" s="6"/>
      <c r="AJM160" s="6"/>
      <c r="AJN160" s="6"/>
      <c r="AJO160" s="6"/>
      <c r="AJP160" s="6"/>
      <c r="AJQ160" s="6"/>
      <c r="AJR160" s="6"/>
      <c r="AJS160" s="6"/>
      <c r="AJT160" s="6"/>
      <c r="AJU160" s="6"/>
      <c r="AJV160" s="6"/>
      <c r="AJW160" s="6"/>
      <c r="AJX160" s="6"/>
      <c r="AJY160" s="6"/>
      <c r="AJZ160" s="6"/>
      <c r="AKA160" s="6"/>
      <c r="AKB160" s="6"/>
      <c r="AKC160" s="6"/>
      <c r="AKD160" s="6"/>
      <c r="AKE160" s="6"/>
      <c r="AKF160" s="6"/>
      <c r="AKG160" s="6"/>
      <c r="AKH160" s="6"/>
      <c r="AKI160" s="6"/>
      <c r="AKJ160" s="6"/>
      <c r="AKK160" s="6"/>
      <c r="AKL160" s="6"/>
      <c r="AKM160" s="6"/>
      <c r="AKN160" s="6"/>
      <c r="AKO160" s="6"/>
      <c r="AKP160" s="6"/>
      <c r="AKQ160" s="6"/>
      <c r="AKR160" s="6"/>
      <c r="AKS160" s="6"/>
      <c r="AKT160" s="6"/>
      <c r="AKU160" s="6"/>
      <c r="AKV160" s="6"/>
      <c r="AKW160" s="6"/>
      <c r="AKX160" s="6"/>
      <c r="AKY160" s="6"/>
      <c r="AKZ160" s="6"/>
      <c r="ALA160" s="6"/>
      <c r="ALB160" s="6"/>
      <c r="ALC160" s="6"/>
      <c r="ALD160" s="6"/>
      <c r="ALE160" s="6"/>
      <c r="ALF160" s="6"/>
      <c r="ALG160" s="6"/>
      <c r="ALH160" s="6"/>
      <c r="ALI160" s="6"/>
      <c r="ALJ160" s="6"/>
      <c r="ALK160" s="6"/>
      <c r="ALL160" s="6"/>
      <c r="ALM160" s="6"/>
      <c r="ALN160" s="6"/>
    </row>
    <row r="161" spans="1:1002" s="19" customFormat="1" ht="14.5" x14ac:dyDescent="0.35">
      <c r="A161" s="41" t="s">
        <v>426</v>
      </c>
      <c r="B161" s="5" t="s">
        <v>213</v>
      </c>
      <c r="C161" s="27">
        <f>(1/(2*PI()*Resr*10^-3*Cout*10^-6))*10^-3</f>
        <v>12.130712125906657</v>
      </c>
      <c r="D161" s="5" t="s">
        <v>83</v>
      </c>
      <c r="E161" s="74"/>
      <c r="F161" s="11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c r="OU161" s="6"/>
      <c r="OV161" s="6"/>
      <c r="OW161" s="6"/>
      <c r="OX161" s="6"/>
      <c r="OY161" s="6"/>
      <c r="OZ161" s="6"/>
      <c r="PA161" s="6"/>
      <c r="PB161" s="6"/>
      <c r="PC161" s="6"/>
      <c r="PD161" s="6"/>
      <c r="PE161" s="6"/>
      <c r="PF161" s="6"/>
      <c r="PG161" s="6"/>
      <c r="PH161" s="6"/>
      <c r="PI161" s="6"/>
      <c r="PJ161" s="6"/>
      <c r="PK161" s="6"/>
      <c r="PL161" s="6"/>
      <c r="PM161" s="6"/>
      <c r="PN161" s="6"/>
      <c r="PO161" s="6"/>
      <c r="PP161" s="6"/>
      <c r="PQ161" s="6"/>
      <c r="PR161" s="6"/>
      <c r="PS161" s="6"/>
      <c r="PT161" s="6"/>
      <c r="PU161" s="6"/>
      <c r="PV161" s="6"/>
      <c r="PW161" s="6"/>
      <c r="PX161" s="6"/>
      <c r="PY161" s="6"/>
      <c r="PZ161" s="6"/>
      <c r="QA161" s="6"/>
      <c r="QB161" s="6"/>
      <c r="QC161" s="6"/>
      <c r="QD161" s="6"/>
      <c r="QE161" s="6"/>
      <c r="QF161" s="6"/>
      <c r="QG161" s="6"/>
      <c r="QH161" s="6"/>
      <c r="QI161" s="6"/>
      <c r="QJ161" s="6"/>
      <c r="QK161" s="6"/>
      <c r="QL161" s="6"/>
      <c r="QM161" s="6"/>
      <c r="QN161" s="6"/>
      <c r="QO161" s="6"/>
      <c r="QP161" s="6"/>
      <c r="QQ161" s="6"/>
      <c r="QR161" s="6"/>
      <c r="QS161" s="6"/>
      <c r="QT161" s="6"/>
      <c r="QU161" s="6"/>
      <c r="QV161" s="6"/>
      <c r="QW161" s="6"/>
      <c r="QX161" s="6"/>
      <c r="QY161" s="6"/>
      <c r="QZ161" s="6"/>
      <c r="RA161" s="6"/>
      <c r="RB161" s="6"/>
      <c r="RC161" s="6"/>
      <c r="RD161" s="6"/>
      <c r="RE161" s="6"/>
      <c r="RF161" s="6"/>
      <c r="RG161" s="6"/>
      <c r="RH161" s="6"/>
      <c r="RI161" s="6"/>
      <c r="RJ161" s="6"/>
      <c r="RK161" s="6"/>
      <c r="RL161" s="6"/>
      <c r="RM161" s="6"/>
      <c r="RN161" s="6"/>
      <c r="RO161" s="6"/>
      <c r="RP161" s="6"/>
      <c r="RQ161" s="6"/>
      <c r="RR161" s="6"/>
      <c r="RS161" s="6"/>
      <c r="RT161" s="6"/>
      <c r="RU161" s="6"/>
      <c r="RV161" s="6"/>
      <c r="RW161" s="6"/>
      <c r="RX161" s="6"/>
      <c r="RY161" s="6"/>
      <c r="RZ161" s="6"/>
      <c r="SA161" s="6"/>
      <c r="SB161" s="6"/>
      <c r="SC161" s="6"/>
      <c r="SD161" s="6"/>
      <c r="SE161" s="6"/>
      <c r="SF161" s="6"/>
      <c r="SG161" s="6"/>
      <c r="SH161" s="6"/>
      <c r="SI161" s="6"/>
      <c r="SJ161" s="6"/>
      <c r="SK161" s="6"/>
      <c r="SL161" s="6"/>
      <c r="SM161" s="6"/>
      <c r="SN161" s="6"/>
      <c r="SO161" s="6"/>
      <c r="SP161" s="6"/>
      <c r="SQ161" s="6"/>
      <c r="SR161" s="6"/>
      <c r="SS161" s="6"/>
      <c r="ST161" s="6"/>
      <c r="SU161" s="6"/>
      <c r="SV161" s="6"/>
      <c r="SW161" s="6"/>
      <c r="SX161" s="6"/>
      <c r="SY161" s="6"/>
      <c r="SZ161" s="6"/>
      <c r="TA161" s="6"/>
      <c r="TB161" s="6"/>
      <c r="TC161" s="6"/>
      <c r="TD161" s="6"/>
      <c r="TE161" s="6"/>
      <c r="TF161" s="6"/>
      <c r="TG161" s="6"/>
      <c r="TH161" s="6"/>
      <c r="TI161" s="6"/>
      <c r="TJ161" s="6"/>
      <c r="TK161" s="6"/>
      <c r="TL161" s="6"/>
      <c r="TM161" s="6"/>
      <c r="TN161" s="6"/>
      <c r="TO161" s="6"/>
      <c r="TP161" s="6"/>
      <c r="TQ161" s="6"/>
      <c r="TR161" s="6"/>
      <c r="TS161" s="6"/>
      <c r="TT161" s="6"/>
      <c r="TU161" s="6"/>
      <c r="TV161" s="6"/>
      <c r="TW161" s="6"/>
      <c r="TX161" s="6"/>
      <c r="TY161" s="6"/>
      <c r="TZ161" s="6"/>
      <c r="UA161" s="6"/>
      <c r="UB161" s="6"/>
      <c r="UC161" s="6"/>
      <c r="UD161" s="6"/>
      <c r="UE161" s="6"/>
      <c r="UF161" s="6"/>
      <c r="UG161" s="6"/>
      <c r="UH161" s="6"/>
      <c r="UI161" s="6"/>
      <c r="UJ161" s="6"/>
      <c r="UK161" s="6"/>
      <c r="UL161" s="6"/>
      <c r="UM161" s="6"/>
      <c r="UN161" s="6"/>
      <c r="UO161" s="6"/>
      <c r="UP161" s="6"/>
      <c r="UQ161" s="6"/>
      <c r="UR161" s="6"/>
      <c r="US161" s="6"/>
      <c r="UT161" s="6"/>
      <c r="UU161" s="6"/>
      <c r="UV161" s="6"/>
      <c r="UW161" s="6"/>
      <c r="UX161" s="6"/>
      <c r="UY161" s="6"/>
      <c r="UZ161" s="6"/>
      <c r="VA161" s="6"/>
      <c r="VB161" s="6"/>
      <c r="VC161" s="6"/>
      <c r="VD161" s="6"/>
      <c r="VE161" s="6"/>
      <c r="VF161" s="6"/>
      <c r="VG161" s="6"/>
      <c r="VH161" s="6"/>
      <c r="VI161" s="6"/>
      <c r="VJ161" s="6"/>
      <c r="VK161" s="6"/>
      <c r="VL161" s="6"/>
      <c r="VM161" s="6"/>
      <c r="VN161" s="6"/>
      <c r="VO161" s="6"/>
      <c r="VP161" s="6"/>
      <c r="VQ161" s="6"/>
      <c r="VR161" s="6"/>
      <c r="VS161" s="6"/>
      <c r="VT161" s="6"/>
      <c r="VU161" s="6"/>
      <c r="VV161" s="6"/>
      <c r="VW161" s="6"/>
      <c r="VX161" s="6"/>
      <c r="VY161" s="6"/>
      <c r="VZ161" s="6"/>
      <c r="WA161" s="6"/>
      <c r="WB161" s="6"/>
      <c r="WC161" s="6"/>
      <c r="WD161" s="6"/>
      <c r="WE161" s="6"/>
      <c r="WF161" s="6"/>
      <c r="WG161" s="6"/>
      <c r="WH161" s="6"/>
      <c r="WI161" s="6"/>
      <c r="WJ161" s="6"/>
      <c r="WK161" s="6"/>
      <c r="WL161" s="6"/>
      <c r="WM161" s="6"/>
      <c r="WN161" s="6"/>
      <c r="WO161" s="6"/>
      <c r="WP161" s="6"/>
      <c r="WQ161" s="6"/>
      <c r="WR161" s="6"/>
      <c r="WS161" s="6"/>
      <c r="WT161" s="6"/>
      <c r="WU161" s="6"/>
      <c r="WV161" s="6"/>
      <c r="WW161" s="6"/>
      <c r="WX161" s="6"/>
      <c r="WY161" s="6"/>
      <c r="WZ161" s="6"/>
      <c r="XA161" s="6"/>
      <c r="XB161" s="6"/>
      <c r="XC161" s="6"/>
      <c r="XD161" s="6"/>
      <c r="XE161" s="6"/>
      <c r="XF161" s="6"/>
      <c r="XG161" s="6"/>
      <c r="XH161" s="6"/>
      <c r="XI161" s="6"/>
      <c r="XJ161" s="6"/>
      <c r="XK161" s="6"/>
      <c r="XL161" s="6"/>
      <c r="XM161" s="6"/>
      <c r="XN161" s="6"/>
      <c r="XO161" s="6"/>
      <c r="XP161" s="6"/>
      <c r="XQ161" s="6"/>
      <c r="XR161" s="6"/>
      <c r="XS161" s="6"/>
      <c r="XT161" s="6"/>
      <c r="XU161" s="6"/>
      <c r="XV161" s="6"/>
      <c r="XW161" s="6"/>
      <c r="XX161" s="6"/>
      <c r="XY161" s="6"/>
      <c r="XZ161" s="6"/>
      <c r="YA161" s="6"/>
      <c r="YB161" s="6"/>
      <c r="YC161" s="6"/>
      <c r="YD161" s="6"/>
      <c r="YE161" s="6"/>
      <c r="YF161" s="6"/>
      <c r="YG161" s="6"/>
      <c r="YH161" s="6"/>
      <c r="YI161" s="6"/>
      <c r="YJ161" s="6"/>
      <c r="YK161" s="6"/>
      <c r="YL161" s="6"/>
      <c r="YM161" s="6"/>
      <c r="YN161" s="6"/>
      <c r="YO161" s="6"/>
      <c r="YP161" s="6"/>
      <c r="YQ161" s="6"/>
      <c r="YR161" s="6"/>
      <c r="YS161" s="6"/>
      <c r="YT161" s="6"/>
      <c r="YU161" s="6"/>
      <c r="YV161" s="6"/>
      <c r="YW161" s="6"/>
      <c r="YX161" s="6"/>
      <c r="YY161" s="6"/>
      <c r="YZ161" s="6"/>
      <c r="ZA161" s="6"/>
      <c r="ZB161" s="6"/>
      <c r="ZC161" s="6"/>
      <c r="ZD161" s="6"/>
      <c r="ZE161" s="6"/>
      <c r="ZF161" s="6"/>
      <c r="ZG161" s="6"/>
      <c r="ZH161" s="6"/>
      <c r="ZI161" s="6"/>
      <c r="ZJ161" s="6"/>
      <c r="ZK161" s="6"/>
      <c r="ZL161" s="6"/>
      <c r="ZM161" s="6"/>
      <c r="ZN161" s="6"/>
      <c r="ZO161" s="6"/>
      <c r="ZP161" s="6"/>
      <c r="ZQ161" s="6"/>
      <c r="ZR161" s="6"/>
      <c r="ZS161" s="6"/>
      <c r="ZT161" s="6"/>
      <c r="ZU161" s="6"/>
      <c r="ZV161" s="6"/>
      <c r="ZW161" s="6"/>
      <c r="ZX161" s="6"/>
      <c r="ZY161" s="6"/>
      <c r="ZZ161" s="6"/>
      <c r="AAA161" s="6"/>
      <c r="AAB161" s="6"/>
      <c r="AAC161" s="6"/>
      <c r="AAD161" s="6"/>
      <c r="AAE161" s="6"/>
      <c r="AAF161" s="6"/>
      <c r="AAG161" s="6"/>
      <c r="AAH161" s="6"/>
      <c r="AAI161" s="6"/>
      <c r="AAJ161" s="6"/>
      <c r="AAK161" s="6"/>
      <c r="AAL161" s="6"/>
      <c r="AAM161" s="6"/>
      <c r="AAN161" s="6"/>
      <c r="AAO161" s="6"/>
      <c r="AAP161" s="6"/>
      <c r="AAQ161" s="6"/>
      <c r="AAR161" s="6"/>
      <c r="AAS161" s="6"/>
      <c r="AAT161" s="6"/>
      <c r="AAU161" s="6"/>
      <c r="AAV161" s="6"/>
      <c r="AAW161" s="6"/>
      <c r="AAX161" s="6"/>
      <c r="AAY161" s="6"/>
      <c r="AAZ161" s="6"/>
      <c r="ABA161" s="6"/>
      <c r="ABB161" s="6"/>
      <c r="ABC161" s="6"/>
      <c r="ABD161" s="6"/>
      <c r="ABE161" s="6"/>
      <c r="ABF161" s="6"/>
      <c r="ABG161" s="6"/>
      <c r="ABH161" s="6"/>
      <c r="ABI161" s="6"/>
      <c r="ABJ161" s="6"/>
      <c r="ABK161" s="6"/>
      <c r="ABL161" s="6"/>
      <c r="ABM161" s="6"/>
      <c r="ABN161" s="6"/>
      <c r="ABO161" s="6"/>
      <c r="ABP161" s="6"/>
      <c r="ABQ161" s="6"/>
      <c r="ABR161" s="6"/>
      <c r="ABS161" s="6"/>
      <c r="ABT161" s="6"/>
      <c r="ABU161" s="6"/>
      <c r="ABV161" s="6"/>
      <c r="ABW161" s="6"/>
      <c r="ABX161" s="6"/>
      <c r="ABY161" s="6"/>
      <c r="ABZ161" s="6"/>
      <c r="ACA161" s="6"/>
      <c r="ACB161" s="6"/>
      <c r="ACC161" s="6"/>
      <c r="ACD161" s="6"/>
      <c r="ACE161" s="6"/>
      <c r="ACF161" s="6"/>
      <c r="ACG161" s="6"/>
      <c r="ACH161" s="6"/>
      <c r="ACI161" s="6"/>
      <c r="ACJ161" s="6"/>
      <c r="ACK161" s="6"/>
      <c r="ACL161" s="6"/>
      <c r="ACM161" s="6"/>
      <c r="ACN161" s="6"/>
      <c r="ACO161" s="6"/>
      <c r="ACP161" s="6"/>
      <c r="ACQ161" s="6"/>
      <c r="ACR161" s="6"/>
      <c r="ACS161" s="6"/>
      <c r="ACT161" s="6"/>
      <c r="ACU161" s="6"/>
      <c r="ACV161" s="6"/>
      <c r="ACW161" s="6"/>
      <c r="ACX161" s="6"/>
      <c r="ACY161" s="6"/>
      <c r="ACZ161" s="6"/>
      <c r="ADA161" s="6"/>
      <c r="ADB161" s="6"/>
      <c r="ADC161" s="6"/>
      <c r="ADD161" s="6"/>
      <c r="ADE161" s="6"/>
      <c r="ADF161" s="6"/>
      <c r="ADG161" s="6"/>
      <c r="ADH161" s="6"/>
      <c r="ADI161" s="6"/>
      <c r="ADJ161" s="6"/>
      <c r="ADK161" s="6"/>
      <c r="ADL161" s="6"/>
      <c r="ADM161" s="6"/>
      <c r="ADN161" s="6"/>
      <c r="ADO161" s="6"/>
      <c r="ADP161" s="6"/>
      <c r="ADQ161" s="6"/>
      <c r="ADR161" s="6"/>
      <c r="ADS161" s="6"/>
      <c r="ADT161" s="6"/>
      <c r="ADU161" s="6"/>
      <c r="ADV161" s="6"/>
      <c r="ADW161" s="6"/>
      <c r="ADX161" s="6"/>
      <c r="ADY161" s="6"/>
      <c r="ADZ161" s="6"/>
      <c r="AEA161" s="6"/>
      <c r="AEB161" s="6"/>
      <c r="AEC161" s="6"/>
      <c r="AED161" s="6"/>
      <c r="AEE161" s="6"/>
      <c r="AEF161" s="6"/>
      <c r="AEG161" s="6"/>
      <c r="AEH161" s="6"/>
      <c r="AEI161" s="6"/>
      <c r="AEJ161" s="6"/>
      <c r="AEK161" s="6"/>
      <c r="AEL161" s="6"/>
      <c r="AEM161" s="6"/>
      <c r="AEN161" s="6"/>
      <c r="AEO161" s="6"/>
      <c r="AEP161" s="6"/>
      <c r="AEQ161" s="6"/>
      <c r="AER161" s="6"/>
      <c r="AES161" s="6"/>
      <c r="AET161" s="6"/>
      <c r="AEU161" s="6"/>
      <c r="AEV161" s="6"/>
      <c r="AEW161" s="6"/>
      <c r="AEX161" s="6"/>
      <c r="AEY161" s="6"/>
      <c r="AEZ161" s="6"/>
      <c r="AFA161" s="6"/>
      <c r="AFB161" s="6"/>
      <c r="AFC161" s="6"/>
      <c r="AFD161" s="6"/>
      <c r="AFE161" s="6"/>
      <c r="AFF161" s="6"/>
      <c r="AFG161" s="6"/>
      <c r="AFH161" s="6"/>
      <c r="AFI161" s="6"/>
      <c r="AFJ161" s="6"/>
      <c r="AFK161" s="6"/>
      <c r="AFL161" s="6"/>
      <c r="AFM161" s="6"/>
      <c r="AFN161" s="6"/>
      <c r="AFO161" s="6"/>
      <c r="AFP161" s="6"/>
      <c r="AFQ161" s="6"/>
      <c r="AFR161" s="6"/>
      <c r="AFS161" s="6"/>
      <c r="AFT161" s="6"/>
      <c r="AFU161" s="6"/>
      <c r="AFV161" s="6"/>
      <c r="AFW161" s="6"/>
      <c r="AFX161" s="6"/>
      <c r="AFY161" s="6"/>
      <c r="AFZ161" s="6"/>
      <c r="AGA161" s="6"/>
      <c r="AGB161" s="6"/>
      <c r="AGC161" s="6"/>
      <c r="AGD161" s="6"/>
      <c r="AGE161" s="6"/>
      <c r="AGF161" s="6"/>
      <c r="AGG161" s="6"/>
      <c r="AGH161" s="6"/>
      <c r="AGI161" s="6"/>
      <c r="AGJ161" s="6"/>
      <c r="AGK161" s="6"/>
      <c r="AGL161" s="6"/>
      <c r="AGM161" s="6"/>
      <c r="AGN161" s="6"/>
      <c r="AGO161" s="6"/>
      <c r="AGP161" s="6"/>
      <c r="AGQ161" s="6"/>
      <c r="AGR161" s="6"/>
      <c r="AGS161" s="6"/>
      <c r="AGT161" s="6"/>
      <c r="AGU161" s="6"/>
      <c r="AGV161" s="6"/>
      <c r="AGW161" s="6"/>
      <c r="AGX161" s="6"/>
      <c r="AGY161" s="6"/>
      <c r="AGZ161" s="6"/>
      <c r="AHA161" s="6"/>
      <c r="AHB161" s="6"/>
      <c r="AHC161" s="6"/>
      <c r="AHD161" s="6"/>
      <c r="AHE161" s="6"/>
      <c r="AHF161" s="6"/>
      <c r="AHG161" s="6"/>
      <c r="AHH161" s="6"/>
      <c r="AHI161" s="6"/>
      <c r="AHJ161" s="6"/>
      <c r="AHK161" s="6"/>
      <c r="AHL161" s="6"/>
      <c r="AHM161" s="6"/>
      <c r="AHN161" s="6"/>
      <c r="AHO161" s="6"/>
      <c r="AHP161" s="6"/>
      <c r="AHQ161" s="6"/>
      <c r="AHR161" s="6"/>
      <c r="AHS161" s="6"/>
      <c r="AHT161" s="6"/>
      <c r="AHU161" s="6"/>
      <c r="AHV161" s="6"/>
      <c r="AHW161" s="6"/>
      <c r="AHX161" s="6"/>
      <c r="AHY161" s="6"/>
      <c r="AHZ161" s="6"/>
      <c r="AIA161" s="6"/>
      <c r="AIB161" s="6"/>
      <c r="AIC161" s="6"/>
      <c r="AID161" s="6"/>
      <c r="AIE161" s="6"/>
      <c r="AIF161" s="6"/>
      <c r="AIG161" s="6"/>
      <c r="AIH161" s="6"/>
      <c r="AII161" s="6"/>
      <c r="AIJ161" s="6"/>
      <c r="AIK161" s="6"/>
      <c r="AIL161" s="6"/>
      <c r="AIM161" s="6"/>
      <c r="AIN161" s="6"/>
      <c r="AIO161" s="6"/>
      <c r="AIP161" s="6"/>
      <c r="AIQ161" s="6"/>
      <c r="AIR161" s="6"/>
      <c r="AIS161" s="6"/>
      <c r="AIT161" s="6"/>
      <c r="AIU161" s="6"/>
      <c r="AIV161" s="6"/>
      <c r="AIW161" s="6"/>
      <c r="AIX161" s="6"/>
      <c r="AIY161" s="6"/>
      <c r="AIZ161" s="6"/>
      <c r="AJA161" s="6"/>
      <c r="AJB161" s="6"/>
      <c r="AJC161" s="6"/>
      <c r="AJD161" s="6"/>
      <c r="AJE161" s="6"/>
      <c r="AJF161" s="6"/>
      <c r="AJG161" s="6"/>
      <c r="AJH161" s="6"/>
      <c r="AJI161" s="6"/>
      <c r="AJJ161" s="6"/>
      <c r="AJK161" s="6"/>
      <c r="AJL161" s="6"/>
      <c r="AJM161" s="6"/>
      <c r="AJN161" s="6"/>
      <c r="AJO161" s="6"/>
      <c r="AJP161" s="6"/>
      <c r="AJQ161" s="6"/>
      <c r="AJR161" s="6"/>
      <c r="AJS161" s="6"/>
      <c r="AJT161" s="6"/>
      <c r="AJU161" s="6"/>
      <c r="AJV161" s="6"/>
      <c r="AJW161" s="6"/>
      <c r="AJX161" s="6"/>
      <c r="AJY161" s="6"/>
      <c r="AJZ161" s="6"/>
      <c r="AKA161" s="6"/>
      <c r="AKB161" s="6"/>
      <c r="AKC161" s="6"/>
      <c r="AKD161" s="6"/>
      <c r="AKE161" s="6"/>
      <c r="AKF161" s="6"/>
      <c r="AKG161" s="6"/>
      <c r="AKH161" s="6"/>
      <c r="AKI161" s="6"/>
      <c r="AKJ161" s="6"/>
      <c r="AKK161" s="6"/>
      <c r="AKL161" s="6"/>
      <c r="AKM161" s="6"/>
      <c r="AKN161" s="6"/>
      <c r="AKO161" s="6"/>
      <c r="AKP161" s="6"/>
      <c r="AKQ161" s="6"/>
      <c r="AKR161" s="6"/>
      <c r="AKS161" s="6"/>
      <c r="AKT161" s="6"/>
      <c r="AKU161" s="6"/>
      <c r="AKV161" s="6"/>
      <c r="AKW161" s="6"/>
      <c r="AKX161" s="6"/>
      <c r="AKY161" s="6"/>
      <c r="AKZ161" s="6"/>
      <c r="ALA161" s="6"/>
      <c r="ALB161" s="6"/>
      <c r="ALC161" s="6"/>
      <c r="ALD161" s="6"/>
      <c r="ALE161" s="6"/>
      <c r="ALF161" s="6"/>
      <c r="ALG161" s="6"/>
      <c r="ALH161" s="6"/>
      <c r="ALI161" s="6"/>
      <c r="ALJ161" s="6"/>
      <c r="ALK161" s="6"/>
      <c r="ALL161" s="6"/>
      <c r="ALM161" s="6"/>
      <c r="ALN161" s="6"/>
    </row>
    <row r="162" spans="1:1002" s="19" customFormat="1" ht="14.5" x14ac:dyDescent="0.35">
      <c r="A162" s="41" t="s">
        <v>381</v>
      </c>
      <c r="B162" s="5" t="s">
        <v>206</v>
      </c>
      <c r="C162" s="49">
        <v>70</v>
      </c>
      <c r="D162" s="5" t="s">
        <v>233</v>
      </c>
      <c r="E162" s="74"/>
      <c r="F162" s="11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c r="LM162" s="6"/>
      <c r="LN162" s="6"/>
      <c r="LO162" s="6"/>
      <c r="LP162" s="6"/>
      <c r="LQ162" s="6"/>
      <c r="LR162" s="6"/>
      <c r="LS162" s="6"/>
      <c r="LT162" s="6"/>
      <c r="LU162" s="6"/>
      <c r="LV162" s="6"/>
      <c r="LW162" s="6"/>
      <c r="LX162" s="6"/>
      <c r="LY162" s="6"/>
      <c r="LZ162" s="6"/>
      <c r="MA162" s="6"/>
      <c r="MB162" s="6"/>
      <c r="MC162" s="6"/>
      <c r="MD162" s="6"/>
      <c r="ME162" s="6"/>
      <c r="MF162" s="6"/>
      <c r="MG162" s="6"/>
      <c r="MH162" s="6"/>
      <c r="MI162" s="6"/>
      <c r="MJ162" s="6"/>
      <c r="MK162" s="6"/>
      <c r="ML162" s="6"/>
      <c r="MM162" s="6"/>
      <c r="MN162" s="6"/>
      <c r="MO162" s="6"/>
      <c r="MP162" s="6"/>
      <c r="MQ162" s="6"/>
      <c r="MR162" s="6"/>
      <c r="MS162" s="6"/>
      <c r="MT162" s="6"/>
      <c r="MU162" s="6"/>
      <c r="MV162" s="6"/>
      <c r="MW162" s="6"/>
      <c r="MX162" s="6"/>
      <c r="MY162" s="6"/>
      <c r="MZ162" s="6"/>
      <c r="NA162" s="6"/>
      <c r="NB162" s="6"/>
      <c r="NC162" s="6"/>
      <c r="ND162" s="6"/>
      <c r="NE162" s="6"/>
      <c r="NF162" s="6"/>
      <c r="NG162" s="6"/>
      <c r="NH162" s="6"/>
      <c r="NI162" s="6"/>
      <c r="NJ162" s="6"/>
      <c r="NK162" s="6"/>
      <c r="NL162" s="6"/>
      <c r="NM162" s="6"/>
      <c r="NN162" s="6"/>
      <c r="NO162" s="6"/>
      <c r="NP162" s="6"/>
      <c r="NQ162" s="6"/>
      <c r="NR162" s="6"/>
      <c r="NS162" s="6"/>
      <c r="NT162" s="6"/>
      <c r="NU162" s="6"/>
      <c r="NV162" s="6"/>
      <c r="NW162" s="6"/>
      <c r="NX162" s="6"/>
      <c r="NY162" s="6"/>
      <c r="NZ162" s="6"/>
      <c r="OA162" s="6"/>
      <c r="OB162" s="6"/>
      <c r="OC162" s="6"/>
      <c r="OD162" s="6"/>
      <c r="OE162" s="6"/>
      <c r="OF162" s="6"/>
      <c r="OG162" s="6"/>
      <c r="OH162" s="6"/>
      <c r="OI162" s="6"/>
      <c r="OJ162" s="6"/>
      <c r="OK162" s="6"/>
      <c r="OL162" s="6"/>
      <c r="OM162" s="6"/>
      <c r="ON162" s="6"/>
      <c r="OO162" s="6"/>
      <c r="OP162" s="6"/>
      <c r="OQ162" s="6"/>
      <c r="OR162" s="6"/>
      <c r="OS162" s="6"/>
      <c r="OT162" s="6"/>
      <c r="OU162" s="6"/>
      <c r="OV162" s="6"/>
      <c r="OW162" s="6"/>
      <c r="OX162" s="6"/>
      <c r="OY162" s="6"/>
      <c r="OZ162" s="6"/>
      <c r="PA162" s="6"/>
      <c r="PB162" s="6"/>
      <c r="PC162" s="6"/>
      <c r="PD162" s="6"/>
      <c r="PE162" s="6"/>
      <c r="PF162" s="6"/>
      <c r="PG162" s="6"/>
      <c r="PH162" s="6"/>
      <c r="PI162" s="6"/>
      <c r="PJ162" s="6"/>
      <c r="PK162" s="6"/>
      <c r="PL162" s="6"/>
      <c r="PM162" s="6"/>
      <c r="PN162" s="6"/>
      <c r="PO162" s="6"/>
      <c r="PP162" s="6"/>
      <c r="PQ162" s="6"/>
      <c r="PR162" s="6"/>
      <c r="PS162" s="6"/>
      <c r="PT162" s="6"/>
      <c r="PU162" s="6"/>
      <c r="PV162" s="6"/>
      <c r="PW162" s="6"/>
      <c r="PX162" s="6"/>
      <c r="PY162" s="6"/>
      <c r="PZ162" s="6"/>
      <c r="QA162" s="6"/>
      <c r="QB162" s="6"/>
      <c r="QC162" s="6"/>
      <c r="QD162" s="6"/>
      <c r="QE162" s="6"/>
      <c r="QF162" s="6"/>
      <c r="QG162" s="6"/>
      <c r="QH162" s="6"/>
      <c r="QI162" s="6"/>
      <c r="QJ162" s="6"/>
      <c r="QK162" s="6"/>
      <c r="QL162" s="6"/>
      <c r="QM162" s="6"/>
      <c r="QN162" s="6"/>
      <c r="QO162" s="6"/>
      <c r="QP162" s="6"/>
      <c r="QQ162" s="6"/>
      <c r="QR162" s="6"/>
      <c r="QS162" s="6"/>
      <c r="QT162" s="6"/>
      <c r="QU162" s="6"/>
      <c r="QV162" s="6"/>
      <c r="QW162" s="6"/>
      <c r="QX162" s="6"/>
      <c r="QY162" s="6"/>
      <c r="QZ162" s="6"/>
      <c r="RA162" s="6"/>
      <c r="RB162" s="6"/>
      <c r="RC162" s="6"/>
      <c r="RD162" s="6"/>
      <c r="RE162" s="6"/>
      <c r="RF162" s="6"/>
      <c r="RG162" s="6"/>
      <c r="RH162" s="6"/>
      <c r="RI162" s="6"/>
      <c r="RJ162" s="6"/>
      <c r="RK162" s="6"/>
      <c r="RL162" s="6"/>
      <c r="RM162" s="6"/>
      <c r="RN162" s="6"/>
      <c r="RO162" s="6"/>
      <c r="RP162" s="6"/>
      <c r="RQ162" s="6"/>
      <c r="RR162" s="6"/>
      <c r="RS162" s="6"/>
      <c r="RT162" s="6"/>
      <c r="RU162" s="6"/>
      <c r="RV162" s="6"/>
      <c r="RW162" s="6"/>
      <c r="RX162" s="6"/>
      <c r="RY162" s="6"/>
      <c r="RZ162" s="6"/>
      <c r="SA162" s="6"/>
      <c r="SB162" s="6"/>
      <c r="SC162" s="6"/>
      <c r="SD162" s="6"/>
      <c r="SE162" s="6"/>
      <c r="SF162" s="6"/>
      <c r="SG162" s="6"/>
      <c r="SH162" s="6"/>
      <c r="SI162" s="6"/>
      <c r="SJ162" s="6"/>
      <c r="SK162" s="6"/>
      <c r="SL162" s="6"/>
      <c r="SM162" s="6"/>
      <c r="SN162" s="6"/>
      <c r="SO162" s="6"/>
      <c r="SP162" s="6"/>
      <c r="SQ162" s="6"/>
      <c r="SR162" s="6"/>
      <c r="SS162" s="6"/>
      <c r="ST162" s="6"/>
      <c r="SU162" s="6"/>
      <c r="SV162" s="6"/>
      <c r="SW162" s="6"/>
      <c r="SX162" s="6"/>
      <c r="SY162" s="6"/>
      <c r="SZ162" s="6"/>
      <c r="TA162" s="6"/>
      <c r="TB162" s="6"/>
      <c r="TC162" s="6"/>
      <c r="TD162" s="6"/>
      <c r="TE162" s="6"/>
      <c r="TF162" s="6"/>
      <c r="TG162" s="6"/>
      <c r="TH162" s="6"/>
      <c r="TI162" s="6"/>
      <c r="TJ162" s="6"/>
      <c r="TK162" s="6"/>
      <c r="TL162" s="6"/>
      <c r="TM162" s="6"/>
      <c r="TN162" s="6"/>
      <c r="TO162" s="6"/>
      <c r="TP162" s="6"/>
      <c r="TQ162" s="6"/>
      <c r="TR162" s="6"/>
      <c r="TS162" s="6"/>
      <c r="TT162" s="6"/>
      <c r="TU162" s="6"/>
      <c r="TV162" s="6"/>
      <c r="TW162" s="6"/>
      <c r="TX162" s="6"/>
      <c r="TY162" s="6"/>
      <c r="TZ162" s="6"/>
      <c r="UA162" s="6"/>
      <c r="UB162" s="6"/>
      <c r="UC162" s="6"/>
      <c r="UD162" s="6"/>
      <c r="UE162" s="6"/>
      <c r="UF162" s="6"/>
      <c r="UG162" s="6"/>
      <c r="UH162" s="6"/>
      <c r="UI162" s="6"/>
      <c r="UJ162" s="6"/>
      <c r="UK162" s="6"/>
      <c r="UL162" s="6"/>
      <c r="UM162" s="6"/>
      <c r="UN162" s="6"/>
      <c r="UO162" s="6"/>
      <c r="UP162" s="6"/>
      <c r="UQ162" s="6"/>
      <c r="UR162" s="6"/>
      <c r="US162" s="6"/>
      <c r="UT162" s="6"/>
      <c r="UU162" s="6"/>
      <c r="UV162" s="6"/>
      <c r="UW162" s="6"/>
      <c r="UX162" s="6"/>
      <c r="UY162" s="6"/>
      <c r="UZ162" s="6"/>
      <c r="VA162" s="6"/>
      <c r="VB162" s="6"/>
      <c r="VC162" s="6"/>
      <c r="VD162" s="6"/>
      <c r="VE162" s="6"/>
      <c r="VF162" s="6"/>
      <c r="VG162" s="6"/>
      <c r="VH162" s="6"/>
      <c r="VI162" s="6"/>
      <c r="VJ162" s="6"/>
      <c r="VK162" s="6"/>
      <c r="VL162" s="6"/>
      <c r="VM162" s="6"/>
      <c r="VN162" s="6"/>
      <c r="VO162" s="6"/>
      <c r="VP162" s="6"/>
      <c r="VQ162" s="6"/>
      <c r="VR162" s="6"/>
      <c r="VS162" s="6"/>
      <c r="VT162" s="6"/>
      <c r="VU162" s="6"/>
      <c r="VV162" s="6"/>
      <c r="VW162" s="6"/>
      <c r="VX162" s="6"/>
      <c r="VY162" s="6"/>
      <c r="VZ162" s="6"/>
      <c r="WA162" s="6"/>
      <c r="WB162" s="6"/>
      <c r="WC162" s="6"/>
      <c r="WD162" s="6"/>
      <c r="WE162" s="6"/>
      <c r="WF162" s="6"/>
      <c r="WG162" s="6"/>
      <c r="WH162" s="6"/>
      <c r="WI162" s="6"/>
      <c r="WJ162" s="6"/>
      <c r="WK162" s="6"/>
      <c r="WL162" s="6"/>
      <c r="WM162" s="6"/>
      <c r="WN162" s="6"/>
      <c r="WO162" s="6"/>
      <c r="WP162" s="6"/>
      <c r="WQ162" s="6"/>
      <c r="WR162" s="6"/>
      <c r="WS162" s="6"/>
      <c r="WT162" s="6"/>
      <c r="WU162" s="6"/>
      <c r="WV162" s="6"/>
      <c r="WW162" s="6"/>
      <c r="WX162" s="6"/>
      <c r="WY162" s="6"/>
      <c r="WZ162" s="6"/>
      <c r="XA162" s="6"/>
      <c r="XB162" s="6"/>
      <c r="XC162" s="6"/>
      <c r="XD162" s="6"/>
      <c r="XE162" s="6"/>
      <c r="XF162" s="6"/>
      <c r="XG162" s="6"/>
      <c r="XH162" s="6"/>
      <c r="XI162" s="6"/>
      <c r="XJ162" s="6"/>
      <c r="XK162" s="6"/>
      <c r="XL162" s="6"/>
      <c r="XM162" s="6"/>
      <c r="XN162" s="6"/>
      <c r="XO162" s="6"/>
      <c r="XP162" s="6"/>
      <c r="XQ162" s="6"/>
      <c r="XR162" s="6"/>
      <c r="XS162" s="6"/>
      <c r="XT162" s="6"/>
      <c r="XU162" s="6"/>
      <c r="XV162" s="6"/>
      <c r="XW162" s="6"/>
      <c r="XX162" s="6"/>
      <c r="XY162" s="6"/>
      <c r="XZ162" s="6"/>
      <c r="YA162" s="6"/>
      <c r="YB162" s="6"/>
      <c r="YC162" s="6"/>
      <c r="YD162" s="6"/>
      <c r="YE162" s="6"/>
      <c r="YF162" s="6"/>
      <c r="YG162" s="6"/>
      <c r="YH162" s="6"/>
      <c r="YI162" s="6"/>
      <c r="YJ162" s="6"/>
      <c r="YK162" s="6"/>
      <c r="YL162" s="6"/>
      <c r="YM162" s="6"/>
      <c r="YN162" s="6"/>
      <c r="YO162" s="6"/>
      <c r="YP162" s="6"/>
      <c r="YQ162" s="6"/>
      <c r="YR162" s="6"/>
      <c r="YS162" s="6"/>
      <c r="YT162" s="6"/>
      <c r="YU162" s="6"/>
      <c r="YV162" s="6"/>
      <c r="YW162" s="6"/>
      <c r="YX162" s="6"/>
      <c r="YY162" s="6"/>
      <c r="YZ162" s="6"/>
      <c r="ZA162" s="6"/>
      <c r="ZB162" s="6"/>
      <c r="ZC162" s="6"/>
      <c r="ZD162" s="6"/>
      <c r="ZE162" s="6"/>
      <c r="ZF162" s="6"/>
      <c r="ZG162" s="6"/>
      <c r="ZH162" s="6"/>
      <c r="ZI162" s="6"/>
      <c r="ZJ162" s="6"/>
      <c r="ZK162" s="6"/>
      <c r="ZL162" s="6"/>
      <c r="ZM162" s="6"/>
      <c r="ZN162" s="6"/>
      <c r="ZO162" s="6"/>
      <c r="ZP162" s="6"/>
      <c r="ZQ162" s="6"/>
      <c r="ZR162" s="6"/>
      <c r="ZS162" s="6"/>
      <c r="ZT162" s="6"/>
      <c r="ZU162" s="6"/>
      <c r="ZV162" s="6"/>
      <c r="ZW162" s="6"/>
      <c r="ZX162" s="6"/>
      <c r="ZY162" s="6"/>
      <c r="ZZ162" s="6"/>
      <c r="AAA162" s="6"/>
      <c r="AAB162" s="6"/>
      <c r="AAC162" s="6"/>
      <c r="AAD162" s="6"/>
      <c r="AAE162" s="6"/>
      <c r="AAF162" s="6"/>
      <c r="AAG162" s="6"/>
      <c r="AAH162" s="6"/>
      <c r="AAI162" s="6"/>
      <c r="AAJ162" s="6"/>
      <c r="AAK162" s="6"/>
      <c r="AAL162" s="6"/>
      <c r="AAM162" s="6"/>
      <c r="AAN162" s="6"/>
      <c r="AAO162" s="6"/>
      <c r="AAP162" s="6"/>
      <c r="AAQ162" s="6"/>
      <c r="AAR162" s="6"/>
      <c r="AAS162" s="6"/>
      <c r="AAT162" s="6"/>
      <c r="AAU162" s="6"/>
      <c r="AAV162" s="6"/>
      <c r="AAW162" s="6"/>
      <c r="AAX162" s="6"/>
      <c r="AAY162" s="6"/>
      <c r="AAZ162" s="6"/>
      <c r="ABA162" s="6"/>
      <c r="ABB162" s="6"/>
      <c r="ABC162" s="6"/>
      <c r="ABD162" s="6"/>
      <c r="ABE162" s="6"/>
      <c r="ABF162" s="6"/>
      <c r="ABG162" s="6"/>
      <c r="ABH162" s="6"/>
      <c r="ABI162" s="6"/>
      <c r="ABJ162" s="6"/>
      <c r="ABK162" s="6"/>
      <c r="ABL162" s="6"/>
      <c r="ABM162" s="6"/>
      <c r="ABN162" s="6"/>
      <c r="ABO162" s="6"/>
      <c r="ABP162" s="6"/>
      <c r="ABQ162" s="6"/>
      <c r="ABR162" s="6"/>
      <c r="ABS162" s="6"/>
      <c r="ABT162" s="6"/>
      <c r="ABU162" s="6"/>
      <c r="ABV162" s="6"/>
      <c r="ABW162" s="6"/>
      <c r="ABX162" s="6"/>
      <c r="ABY162" s="6"/>
      <c r="ABZ162" s="6"/>
      <c r="ACA162" s="6"/>
      <c r="ACB162" s="6"/>
      <c r="ACC162" s="6"/>
      <c r="ACD162" s="6"/>
      <c r="ACE162" s="6"/>
      <c r="ACF162" s="6"/>
      <c r="ACG162" s="6"/>
      <c r="ACH162" s="6"/>
      <c r="ACI162" s="6"/>
      <c r="ACJ162" s="6"/>
      <c r="ACK162" s="6"/>
      <c r="ACL162" s="6"/>
      <c r="ACM162" s="6"/>
      <c r="ACN162" s="6"/>
      <c r="ACO162" s="6"/>
      <c r="ACP162" s="6"/>
      <c r="ACQ162" s="6"/>
      <c r="ACR162" s="6"/>
      <c r="ACS162" s="6"/>
      <c r="ACT162" s="6"/>
      <c r="ACU162" s="6"/>
      <c r="ACV162" s="6"/>
      <c r="ACW162" s="6"/>
      <c r="ACX162" s="6"/>
      <c r="ACY162" s="6"/>
      <c r="ACZ162" s="6"/>
      <c r="ADA162" s="6"/>
      <c r="ADB162" s="6"/>
      <c r="ADC162" s="6"/>
      <c r="ADD162" s="6"/>
      <c r="ADE162" s="6"/>
      <c r="ADF162" s="6"/>
      <c r="ADG162" s="6"/>
      <c r="ADH162" s="6"/>
      <c r="ADI162" s="6"/>
      <c r="ADJ162" s="6"/>
      <c r="ADK162" s="6"/>
      <c r="ADL162" s="6"/>
      <c r="ADM162" s="6"/>
      <c r="ADN162" s="6"/>
      <c r="ADO162" s="6"/>
      <c r="ADP162" s="6"/>
      <c r="ADQ162" s="6"/>
      <c r="ADR162" s="6"/>
      <c r="ADS162" s="6"/>
      <c r="ADT162" s="6"/>
      <c r="ADU162" s="6"/>
      <c r="ADV162" s="6"/>
      <c r="ADW162" s="6"/>
      <c r="ADX162" s="6"/>
      <c r="ADY162" s="6"/>
      <c r="ADZ162" s="6"/>
      <c r="AEA162" s="6"/>
      <c r="AEB162" s="6"/>
      <c r="AEC162" s="6"/>
      <c r="AED162" s="6"/>
      <c r="AEE162" s="6"/>
      <c r="AEF162" s="6"/>
      <c r="AEG162" s="6"/>
      <c r="AEH162" s="6"/>
      <c r="AEI162" s="6"/>
      <c r="AEJ162" s="6"/>
      <c r="AEK162" s="6"/>
      <c r="AEL162" s="6"/>
      <c r="AEM162" s="6"/>
      <c r="AEN162" s="6"/>
      <c r="AEO162" s="6"/>
      <c r="AEP162" s="6"/>
      <c r="AEQ162" s="6"/>
      <c r="AER162" s="6"/>
      <c r="AES162" s="6"/>
      <c r="AET162" s="6"/>
      <c r="AEU162" s="6"/>
      <c r="AEV162" s="6"/>
      <c r="AEW162" s="6"/>
      <c r="AEX162" s="6"/>
      <c r="AEY162" s="6"/>
      <c r="AEZ162" s="6"/>
      <c r="AFA162" s="6"/>
      <c r="AFB162" s="6"/>
      <c r="AFC162" s="6"/>
      <c r="AFD162" s="6"/>
      <c r="AFE162" s="6"/>
      <c r="AFF162" s="6"/>
      <c r="AFG162" s="6"/>
      <c r="AFH162" s="6"/>
      <c r="AFI162" s="6"/>
      <c r="AFJ162" s="6"/>
      <c r="AFK162" s="6"/>
      <c r="AFL162" s="6"/>
      <c r="AFM162" s="6"/>
      <c r="AFN162" s="6"/>
      <c r="AFO162" s="6"/>
      <c r="AFP162" s="6"/>
      <c r="AFQ162" s="6"/>
      <c r="AFR162" s="6"/>
      <c r="AFS162" s="6"/>
      <c r="AFT162" s="6"/>
      <c r="AFU162" s="6"/>
      <c r="AFV162" s="6"/>
      <c r="AFW162" s="6"/>
      <c r="AFX162" s="6"/>
      <c r="AFY162" s="6"/>
      <c r="AFZ162" s="6"/>
      <c r="AGA162" s="6"/>
      <c r="AGB162" s="6"/>
      <c r="AGC162" s="6"/>
      <c r="AGD162" s="6"/>
      <c r="AGE162" s="6"/>
      <c r="AGF162" s="6"/>
      <c r="AGG162" s="6"/>
      <c r="AGH162" s="6"/>
      <c r="AGI162" s="6"/>
      <c r="AGJ162" s="6"/>
      <c r="AGK162" s="6"/>
      <c r="AGL162" s="6"/>
      <c r="AGM162" s="6"/>
      <c r="AGN162" s="6"/>
      <c r="AGO162" s="6"/>
      <c r="AGP162" s="6"/>
      <c r="AGQ162" s="6"/>
      <c r="AGR162" s="6"/>
      <c r="AGS162" s="6"/>
      <c r="AGT162" s="6"/>
      <c r="AGU162" s="6"/>
      <c r="AGV162" s="6"/>
      <c r="AGW162" s="6"/>
      <c r="AGX162" s="6"/>
      <c r="AGY162" s="6"/>
      <c r="AGZ162" s="6"/>
      <c r="AHA162" s="6"/>
      <c r="AHB162" s="6"/>
      <c r="AHC162" s="6"/>
      <c r="AHD162" s="6"/>
      <c r="AHE162" s="6"/>
      <c r="AHF162" s="6"/>
      <c r="AHG162" s="6"/>
      <c r="AHH162" s="6"/>
      <c r="AHI162" s="6"/>
      <c r="AHJ162" s="6"/>
      <c r="AHK162" s="6"/>
      <c r="AHL162" s="6"/>
      <c r="AHM162" s="6"/>
      <c r="AHN162" s="6"/>
      <c r="AHO162" s="6"/>
      <c r="AHP162" s="6"/>
      <c r="AHQ162" s="6"/>
      <c r="AHR162" s="6"/>
      <c r="AHS162" s="6"/>
      <c r="AHT162" s="6"/>
      <c r="AHU162" s="6"/>
      <c r="AHV162" s="6"/>
      <c r="AHW162" s="6"/>
      <c r="AHX162" s="6"/>
      <c r="AHY162" s="6"/>
      <c r="AHZ162" s="6"/>
      <c r="AIA162" s="6"/>
      <c r="AIB162" s="6"/>
      <c r="AIC162" s="6"/>
      <c r="AID162" s="6"/>
      <c r="AIE162" s="6"/>
      <c r="AIF162" s="6"/>
      <c r="AIG162" s="6"/>
      <c r="AIH162" s="6"/>
      <c r="AII162" s="6"/>
      <c r="AIJ162" s="6"/>
      <c r="AIK162" s="6"/>
      <c r="AIL162" s="6"/>
      <c r="AIM162" s="6"/>
      <c r="AIN162" s="6"/>
      <c r="AIO162" s="6"/>
      <c r="AIP162" s="6"/>
      <c r="AIQ162" s="6"/>
      <c r="AIR162" s="6"/>
      <c r="AIS162" s="6"/>
      <c r="AIT162" s="6"/>
      <c r="AIU162" s="6"/>
      <c r="AIV162" s="6"/>
      <c r="AIW162" s="6"/>
      <c r="AIX162" s="6"/>
      <c r="AIY162" s="6"/>
      <c r="AIZ162" s="6"/>
      <c r="AJA162" s="6"/>
      <c r="AJB162" s="6"/>
      <c r="AJC162" s="6"/>
      <c r="AJD162" s="6"/>
      <c r="AJE162" s="6"/>
      <c r="AJF162" s="6"/>
      <c r="AJG162" s="6"/>
      <c r="AJH162" s="6"/>
      <c r="AJI162" s="6"/>
      <c r="AJJ162" s="6"/>
      <c r="AJK162" s="6"/>
      <c r="AJL162" s="6"/>
      <c r="AJM162" s="6"/>
      <c r="AJN162" s="6"/>
      <c r="AJO162" s="6"/>
      <c r="AJP162" s="6"/>
      <c r="AJQ162" s="6"/>
      <c r="AJR162" s="6"/>
      <c r="AJS162" s="6"/>
      <c r="AJT162" s="6"/>
      <c r="AJU162" s="6"/>
      <c r="AJV162" s="6"/>
      <c r="AJW162" s="6"/>
      <c r="AJX162" s="6"/>
      <c r="AJY162" s="6"/>
      <c r="AJZ162" s="6"/>
      <c r="AKA162" s="6"/>
      <c r="AKB162" s="6"/>
      <c r="AKC162" s="6"/>
      <c r="AKD162" s="6"/>
      <c r="AKE162" s="6"/>
      <c r="AKF162" s="6"/>
      <c r="AKG162" s="6"/>
      <c r="AKH162" s="6"/>
      <c r="AKI162" s="6"/>
      <c r="AKJ162" s="6"/>
      <c r="AKK162" s="6"/>
      <c r="AKL162" s="6"/>
      <c r="AKM162" s="6"/>
      <c r="AKN162" s="6"/>
      <c r="AKO162" s="6"/>
      <c r="AKP162" s="6"/>
      <c r="AKQ162" s="6"/>
      <c r="AKR162" s="6"/>
      <c r="AKS162" s="6"/>
      <c r="AKT162" s="6"/>
      <c r="AKU162" s="6"/>
      <c r="AKV162" s="6"/>
      <c r="AKW162" s="6"/>
      <c r="AKX162" s="6"/>
      <c r="AKY162" s="6"/>
      <c r="AKZ162" s="6"/>
      <c r="ALA162" s="6"/>
      <c r="ALB162" s="6"/>
      <c r="ALC162" s="6"/>
      <c r="ALD162" s="6"/>
      <c r="ALE162" s="6"/>
      <c r="ALF162" s="6"/>
      <c r="ALG162" s="6"/>
      <c r="ALH162" s="6"/>
      <c r="ALI162" s="6"/>
      <c r="ALJ162" s="6"/>
      <c r="ALK162" s="6"/>
      <c r="ALL162" s="6"/>
      <c r="ALM162" s="6"/>
      <c r="ALN162" s="6"/>
    </row>
    <row r="163" spans="1:1002" s="19" customFormat="1" ht="14.5" x14ac:dyDescent="0.35">
      <c r="A163" s="41" t="s">
        <v>382</v>
      </c>
      <c r="B163" s="5" t="s">
        <v>217</v>
      </c>
      <c r="C163" s="49">
        <v>-5</v>
      </c>
      <c r="D163" s="5"/>
      <c r="E163" s="74" t="s">
        <v>435</v>
      </c>
      <c r="F163" s="11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c r="AFG163" s="6"/>
      <c r="AFH163" s="6"/>
      <c r="AFI163" s="6"/>
      <c r="AFJ163" s="6"/>
      <c r="AFK163" s="6"/>
      <c r="AFL163" s="6"/>
      <c r="AFM163" s="6"/>
      <c r="AFN163" s="6"/>
      <c r="AFO163" s="6"/>
      <c r="AFP163" s="6"/>
      <c r="AFQ163" s="6"/>
      <c r="AFR163" s="6"/>
      <c r="AFS163" s="6"/>
      <c r="AFT163" s="6"/>
      <c r="AFU163" s="6"/>
      <c r="AFV163" s="6"/>
      <c r="AFW163" s="6"/>
      <c r="AFX163" s="6"/>
      <c r="AFY163" s="6"/>
      <c r="AFZ163" s="6"/>
      <c r="AGA163" s="6"/>
      <c r="AGB163" s="6"/>
      <c r="AGC163" s="6"/>
      <c r="AGD163" s="6"/>
      <c r="AGE163" s="6"/>
      <c r="AGF163" s="6"/>
      <c r="AGG163" s="6"/>
      <c r="AGH163" s="6"/>
      <c r="AGI163" s="6"/>
      <c r="AGJ163" s="6"/>
      <c r="AGK163" s="6"/>
      <c r="AGL163" s="6"/>
      <c r="AGM163" s="6"/>
      <c r="AGN163" s="6"/>
      <c r="AGO163" s="6"/>
      <c r="AGP163" s="6"/>
      <c r="AGQ163" s="6"/>
      <c r="AGR163" s="6"/>
      <c r="AGS163" s="6"/>
      <c r="AGT163" s="6"/>
      <c r="AGU163" s="6"/>
      <c r="AGV163" s="6"/>
      <c r="AGW163" s="6"/>
      <c r="AGX163" s="6"/>
      <c r="AGY163" s="6"/>
      <c r="AGZ163" s="6"/>
      <c r="AHA163" s="6"/>
      <c r="AHB163" s="6"/>
      <c r="AHC163" s="6"/>
      <c r="AHD163" s="6"/>
      <c r="AHE163" s="6"/>
      <c r="AHF163" s="6"/>
      <c r="AHG163" s="6"/>
      <c r="AHH163" s="6"/>
      <c r="AHI163" s="6"/>
      <c r="AHJ163" s="6"/>
      <c r="AHK163" s="6"/>
      <c r="AHL163" s="6"/>
      <c r="AHM163" s="6"/>
      <c r="AHN163" s="6"/>
      <c r="AHO163" s="6"/>
      <c r="AHP163" s="6"/>
      <c r="AHQ163" s="6"/>
      <c r="AHR163" s="6"/>
      <c r="AHS163" s="6"/>
      <c r="AHT163" s="6"/>
      <c r="AHU163" s="6"/>
      <c r="AHV163" s="6"/>
      <c r="AHW163" s="6"/>
      <c r="AHX163" s="6"/>
      <c r="AHY163" s="6"/>
      <c r="AHZ163" s="6"/>
      <c r="AIA163" s="6"/>
      <c r="AIB163" s="6"/>
      <c r="AIC163" s="6"/>
      <c r="AID163" s="6"/>
      <c r="AIE163" s="6"/>
      <c r="AIF163" s="6"/>
      <c r="AIG163" s="6"/>
      <c r="AIH163" s="6"/>
      <c r="AII163" s="6"/>
      <c r="AIJ163" s="6"/>
      <c r="AIK163" s="6"/>
      <c r="AIL163" s="6"/>
      <c r="AIM163" s="6"/>
      <c r="AIN163" s="6"/>
      <c r="AIO163" s="6"/>
      <c r="AIP163" s="6"/>
      <c r="AIQ163" s="6"/>
      <c r="AIR163" s="6"/>
      <c r="AIS163" s="6"/>
      <c r="AIT163" s="6"/>
      <c r="AIU163" s="6"/>
      <c r="AIV163" s="6"/>
      <c r="AIW163" s="6"/>
      <c r="AIX163" s="6"/>
      <c r="AIY163" s="6"/>
      <c r="AIZ163" s="6"/>
      <c r="AJA163" s="6"/>
      <c r="AJB163" s="6"/>
      <c r="AJC163" s="6"/>
      <c r="AJD163" s="6"/>
      <c r="AJE163" s="6"/>
      <c r="AJF163" s="6"/>
      <c r="AJG163" s="6"/>
      <c r="AJH163" s="6"/>
      <c r="AJI163" s="6"/>
      <c r="AJJ163" s="6"/>
      <c r="AJK163" s="6"/>
      <c r="AJL163" s="6"/>
      <c r="AJM163" s="6"/>
      <c r="AJN163" s="6"/>
      <c r="AJO163" s="6"/>
      <c r="AJP163" s="6"/>
      <c r="AJQ163" s="6"/>
      <c r="AJR163" s="6"/>
      <c r="AJS163" s="6"/>
      <c r="AJT163" s="6"/>
      <c r="AJU163" s="6"/>
      <c r="AJV163" s="6"/>
      <c r="AJW163" s="6"/>
      <c r="AJX163" s="6"/>
      <c r="AJY163" s="6"/>
      <c r="AJZ163" s="6"/>
      <c r="AKA163" s="6"/>
      <c r="AKB163" s="6"/>
      <c r="AKC163" s="6"/>
      <c r="AKD163" s="6"/>
      <c r="AKE163" s="6"/>
      <c r="AKF163" s="6"/>
      <c r="AKG163" s="6"/>
      <c r="AKH163" s="6"/>
      <c r="AKI163" s="6"/>
      <c r="AKJ163" s="6"/>
      <c r="AKK163" s="6"/>
      <c r="AKL163" s="6"/>
      <c r="AKM163" s="6"/>
      <c r="AKN163" s="6"/>
      <c r="AKO163" s="6"/>
      <c r="AKP163" s="6"/>
      <c r="AKQ163" s="6"/>
      <c r="AKR163" s="6"/>
      <c r="AKS163" s="6"/>
      <c r="AKT163" s="6"/>
      <c r="AKU163" s="6"/>
      <c r="AKV163" s="6"/>
      <c r="AKW163" s="6"/>
      <c r="AKX163" s="6"/>
      <c r="AKY163" s="6"/>
      <c r="AKZ163" s="6"/>
      <c r="ALA163" s="6"/>
      <c r="ALB163" s="6"/>
      <c r="ALC163" s="6"/>
      <c r="ALD163" s="6"/>
      <c r="ALE163" s="6"/>
      <c r="ALF163" s="6"/>
      <c r="ALG163" s="6"/>
      <c r="ALH163" s="6"/>
      <c r="ALI163" s="6"/>
      <c r="ALJ163" s="6"/>
      <c r="ALK163" s="6"/>
      <c r="ALL163" s="6"/>
      <c r="ALM163" s="6"/>
      <c r="ALN163" s="6"/>
    </row>
    <row r="164" spans="1:1002" s="19" customFormat="1" ht="14.5" x14ac:dyDescent="0.35">
      <c r="A164" s="41" t="s">
        <v>414</v>
      </c>
      <c r="B164" s="5" t="s">
        <v>215</v>
      </c>
      <c r="C164" s="49">
        <v>-87</v>
      </c>
      <c r="D164" s="5" t="s">
        <v>233</v>
      </c>
      <c r="E164" s="74" t="s">
        <v>434</v>
      </c>
      <c r="F164" s="11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c r="AFC164" s="6"/>
      <c r="AFD164" s="6"/>
      <c r="AFE164" s="6"/>
      <c r="AFF164" s="6"/>
      <c r="AFG164" s="6"/>
      <c r="AFH164" s="6"/>
      <c r="AFI164" s="6"/>
      <c r="AFJ164" s="6"/>
      <c r="AFK164" s="6"/>
      <c r="AFL164" s="6"/>
      <c r="AFM164" s="6"/>
      <c r="AFN164" s="6"/>
      <c r="AFO164" s="6"/>
      <c r="AFP164" s="6"/>
      <c r="AFQ164" s="6"/>
      <c r="AFR164" s="6"/>
      <c r="AFS164" s="6"/>
      <c r="AFT164" s="6"/>
      <c r="AFU164" s="6"/>
      <c r="AFV164" s="6"/>
      <c r="AFW164" s="6"/>
      <c r="AFX164" s="6"/>
      <c r="AFY164" s="6"/>
      <c r="AFZ164" s="6"/>
      <c r="AGA164" s="6"/>
      <c r="AGB164" s="6"/>
      <c r="AGC164" s="6"/>
      <c r="AGD164" s="6"/>
      <c r="AGE164" s="6"/>
      <c r="AGF164" s="6"/>
      <c r="AGG164" s="6"/>
      <c r="AGH164" s="6"/>
      <c r="AGI164" s="6"/>
      <c r="AGJ164" s="6"/>
      <c r="AGK164" s="6"/>
      <c r="AGL164" s="6"/>
      <c r="AGM164" s="6"/>
      <c r="AGN164" s="6"/>
      <c r="AGO164" s="6"/>
      <c r="AGP164" s="6"/>
      <c r="AGQ164" s="6"/>
      <c r="AGR164" s="6"/>
      <c r="AGS164" s="6"/>
      <c r="AGT164" s="6"/>
      <c r="AGU164" s="6"/>
      <c r="AGV164" s="6"/>
      <c r="AGW164" s="6"/>
      <c r="AGX164" s="6"/>
      <c r="AGY164" s="6"/>
      <c r="AGZ164" s="6"/>
      <c r="AHA164" s="6"/>
      <c r="AHB164" s="6"/>
      <c r="AHC164" s="6"/>
      <c r="AHD164" s="6"/>
      <c r="AHE164" s="6"/>
      <c r="AHF164" s="6"/>
      <c r="AHG164" s="6"/>
      <c r="AHH164" s="6"/>
      <c r="AHI164" s="6"/>
      <c r="AHJ164" s="6"/>
      <c r="AHK164" s="6"/>
      <c r="AHL164" s="6"/>
      <c r="AHM164" s="6"/>
      <c r="AHN164" s="6"/>
      <c r="AHO164" s="6"/>
      <c r="AHP164" s="6"/>
      <c r="AHQ164" s="6"/>
      <c r="AHR164" s="6"/>
      <c r="AHS164" s="6"/>
      <c r="AHT164" s="6"/>
      <c r="AHU164" s="6"/>
      <c r="AHV164" s="6"/>
      <c r="AHW164" s="6"/>
      <c r="AHX164" s="6"/>
      <c r="AHY164" s="6"/>
      <c r="AHZ164" s="6"/>
      <c r="AIA164" s="6"/>
      <c r="AIB164" s="6"/>
      <c r="AIC164" s="6"/>
      <c r="AID164" s="6"/>
      <c r="AIE164" s="6"/>
      <c r="AIF164" s="6"/>
      <c r="AIG164" s="6"/>
      <c r="AIH164" s="6"/>
      <c r="AII164" s="6"/>
      <c r="AIJ164" s="6"/>
      <c r="AIK164" s="6"/>
      <c r="AIL164" s="6"/>
      <c r="AIM164" s="6"/>
      <c r="AIN164" s="6"/>
      <c r="AIO164" s="6"/>
      <c r="AIP164" s="6"/>
      <c r="AIQ164" s="6"/>
      <c r="AIR164" s="6"/>
      <c r="AIS164" s="6"/>
      <c r="AIT164" s="6"/>
      <c r="AIU164" s="6"/>
      <c r="AIV164" s="6"/>
      <c r="AIW164" s="6"/>
      <c r="AIX164" s="6"/>
      <c r="AIY164" s="6"/>
      <c r="AIZ164" s="6"/>
      <c r="AJA164" s="6"/>
      <c r="AJB164" s="6"/>
      <c r="AJC164" s="6"/>
      <c r="AJD164" s="6"/>
      <c r="AJE164" s="6"/>
      <c r="AJF164" s="6"/>
      <c r="AJG164" s="6"/>
      <c r="AJH164" s="6"/>
      <c r="AJI164" s="6"/>
      <c r="AJJ164" s="6"/>
      <c r="AJK164" s="6"/>
      <c r="AJL164" s="6"/>
      <c r="AJM164" s="6"/>
      <c r="AJN164" s="6"/>
      <c r="AJO164" s="6"/>
      <c r="AJP164" s="6"/>
      <c r="AJQ164" s="6"/>
      <c r="AJR164" s="6"/>
      <c r="AJS164" s="6"/>
      <c r="AJT164" s="6"/>
      <c r="AJU164" s="6"/>
      <c r="AJV164" s="6"/>
      <c r="AJW164" s="6"/>
      <c r="AJX164" s="6"/>
      <c r="AJY164" s="6"/>
      <c r="AJZ164" s="6"/>
      <c r="AKA164" s="6"/>
      <c r="AKB164" s="6"/>
      <c r="AKC164" s="6"/>
      <c r="AKD164" s="6"/>
      <c r="AKE164" s="6"/>
      <c r="AKF164" s="6"/>
      <c r="AKG164" s="6"/>
      <c r="AKH164" s="6"/>
      <c r="AKI164" s="6"/>
      <c r="AKJ164" s="6"/>
      <c r="AKK164" s="6"/>
      <c r="AKL164" s="6"/>
      <c r="AKM164" s="6"/>
      <c r="AKN164" s="6"/>
      <c r="AKO164" s="6"/>
      <c r="AKP164" s="6"/>
      <c r="AKQ164" s="6"/>
      <c r="AKR164" s="6"/>
      <c r="AKS164" s="6"/>
      <c r="AKT164" s="6"/>
      <c r="AKU164" s="6"/>
      <c r="AKV164" s="6"/>
      <c r="AKW164" s="6"/>
      <c r="AKX164" s="6"/>
      <c r="AKY164" s="6"/>
      <c r="AKZ164" s="6"/>
      <c r="ALA164" s="6"/>
      <c r="ALB164" s="6"/>
      <c r="ALC164" s="6"/>
      <c r="ALD164" s="6"/>
      <c r="ALE164" s="6"/>
      <c r="ALF164" s="6"/>
      <c r="ALG164" s="6"/>
      <c r="ALH164" s="6"/>
      <c r="ALI164" s="6"/>
      <c r="ALJ164" s="6"/>
      <c r="ALK164" s="6"/>
      <c r="ALL164" s="6"/>
      <c r="ALM164" s="6"/>
      <c r="ALN164" s="6"/>
    </row>
    <row r="165" spans="1:1002" s="19" customFormat="1" ht="14.5" x14ac:dyDescent="0.35">
      <c r="A165" s="43" t="s">
        <v>432</v>
      </c>
      <c r="B165" s="5" t="s">
        <v>228</v>
      </c>
      <c r="C165" s="49">
        <v>12</v>
      </c>
      <c r="D165" s="5" t="s">
        <v>157</v>
      </c>
      <c r="E165" s="74" t="s">
        <v>262</v>
      </c>
      <c r="F165" s="11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c r="OU165" s="6"/>
      <c r="OV165" s="6"/>
      <c r="OW165" s="6"/>
      <c r="OX165" s="6"/>
      <c r="OY165" s="6"/>
      <c r="OZ165" s="6"/>
      <c r="PA165" s="6"/>
      <c r="PB165" s="6"/>
      <c r="PC165" s="6"/>
      <c r="PD165" s="6"/>
      <c r="PE165" s="6"/>
      <c r="PF165" s="6"/>
      <c r="PG165" s="6"/>
      <c r="PH165" s="6"/>
      <c r="PI165" s="6"/>
      <c r="PJ165" s="6"/>
      <c r="PK165" s="6"/>
      <c r="PL165" s="6"/>
      <c r="PM165" s="6"/>
      <c r="PN165" s="6"/>
      <c r="PO165" s="6"/>
      <c r="PP165" s="6"/>
      <c r="PQ165" s="6"/>
      <c r="PR165" s="6"/>
      <c r="PS165" s="6"/>
      <c r="PT165" s="6"/>
      <c r="PU165" s="6"/>
      <c r="PV165" s="6"/>
      <c r="PW165" s="6"/>
      <c r="PX165" s="6"/>
      <c r="PY165" s="6"/>
      <c r="PZ165" s="6"/>
      <c r="QA165" s="6"/>
      <c r="QB165" s="6"/>
      <c r="QC165" s="6"/>
      <c r="QD165" s="6"/>
      <c r="QE165" s="6"/>
      <c r="QF165" s="6"/>
      <c r="QG165" s="6"/>
      <c r="QH165" s="6"/>
      <c r="QI165" s="6"/>
      <c r="QJ165" s="6"/>
      <c r="QK165" s="6"/>
      <c r="QL165" s="6"/>
      <c r="QM165" s="6"/>
      <c r="QN165" s="6"/>
      <c r="QO165" s="6"/>
      <c r="QP165" s="6"/>
      <c r="QQ165" s="6"/>
      <c r="QR165" s="6"/>
      <c r="QS165" s="6"/>
      <c r="QT165" s="6"/>
      <c r="QU165" s="6"/>
      <c r="QV165" s="6"/>
      <c r="QW165" s="6"/>
      <c r="QX165" s="6"/>
      <c r="QY165" s="6"/>
      <c r="QZ165" s="6"/>
      <c r="RA165" s="6"/>
      <c r="RB165" s="6"/>
      <c r="RC165" s="6"/>
      <c r="RD165" s="6"/>
      <c r="RE165" s="6"/>
      <c r="RF165" s="6"/>
      <c r="RG165" s="6"/>
      <c r="RH165" s="6"/>
      <c r="RI165" s="6"/>
      <c r="RJ165" s="6"/>
      <c r="RK165" s="6"/>
      <c r="RL165" s="6"/>
      <c r="RM165" s="6"/>
      <c r="RN165" s="6"/>
      <c r="RO165" s="6"/>
      <c r="RP165" s="6"/>
      <c r="RQ165" s="6"/>
      <c r="RR165" s="6"/>
      <c r="RS165" s="6"/>
      <c r="RT165" s="6"/>
      <c r="RU165" s="6"/>
      <c r="RV165" s="6"/>
      <c r="RW165" s="6"/>
      <c r="RX165" s="6"/>
      <c r="RY165" s="6"/>
      <c r="RZ165" s="6"/>
      <c r="SA165" s="6"/>
      <c r="SB165" s="6"/>
      <c r="SC165" s="6"/>
      <c r="SD165" s="6"/>
      <c r="SE165" s="6"/>
      <c r="SF165" s="6"/>
      <c r="SG165" s="6"/>
      <c r="SH165" s="6"/>
      <c r="SI165" s="6"/>
      <c r="SJ165" s="6"/>
      <c r="SK165" s="6"/>
      <c r="SL165" s="6"/>
      <c r="SM165" s="6"/>
      <c r="SN165" s="6"/>
      <c r="SO165" s="6"/>
      <c r="SP165" s="6"/>
      <c r="SQ165" s="6"/>
      <c r="SR165" s="6"/>
      <c r="SS165" s="6"/>
      <c r="ST165" s="6"/>
      <c r="SU165" s="6"/>
      <c r="SV165" s="6"/>
      <c r="SW165" s="6"/>
      <c r="SX165" s="6"/>
      <c r="SY165" s="6"/>
      <c r="SZ165" s="6"/>
      <c r="TA165" s="6"/>
      <c r="TB165" s="6"/>
      <c r="TC165" s="6"/>
      <c r="TD165" s="6"/>
      <c r="TE165" s="6"/>
      <c r="TF165" s="6"/>
      <c r="TG165" s="6"/>
      <c r="TH165" s="6"/>
      <c r="TI165" s="6"/>
      <c r="TJ165" s="6"/>
      <c r="TK165" s="6"/>
      <c r="TL165" s="6"/>
      <c r="TM165" s="6"/>
      <c r="TN165" s="6"/>
      <c r="TO165" s="6"/>
      <c r="TP165" s="6"/>
      <c r="TQ165" s="6"/>
      <c r="TR165" s="6"/>
      <c r="TS165" s="6"/>
      <c r="TT165" s="6"/>
      <c r="TU165" s="6"/>
      <c r="TV165" s="6"/>
      <c r="TW165" s="6"/>
      <c r="TX165" s="6"/>
      <c r="TY165" s="6"/>
      <c r="TZ165" s="6"/>
      <c r="UA165" s="6"/>
      <c r="UB165" s="6"/>
      <c r="UC165" s="6"/>
      <c r="UD165" s="6"/>
      <c r="UE165" s="6"/>
      <c r="UF165" s="6"/>
      <c r="UG165" s="6"/>
      <c r="UH165" s="6"/>
      <c r="UI165" s="6"/>
      <c r="UJ165" s="6"/>
      <c r="UK165" s="6"/>
      <c r="UL165" s="6"/>
      <c r="UM165" s="6"/>
      <c r="UN165" s="6"/>
      <c r="UO165" s="6"/>
      <c r="UP165" s="6"/>
      <c r="UQ165" s="6"/>
      <c r="UR165" s="6"/>
      <c r="US165" s="6"/>
      <c r="UT165" s="6"/>
      <c r="UU165" s="6"/>
      <c r="UV165" s="6"/>
      <c r="UW165" s="6"/>
      <c r="UX165" s="6"/>
      <c r="UY165" s="6"/>
      <c r="UZ165" s="6"/>
      <c r="VA165" s="6"/>
      <c r="VB165" s="6"/>
      <c r="VC165" s="6"/>
      <c r="VD165" s="6"/>
      <c r="VE165" s="6"/>
      <c r="VF165" s="6"/>
      <c r="VG165" s="6"/>
      <c r="VH165" s="6"/>
      <c r="VI165" s="6"/>
      <c r="VJ165" s="6"/>
      <c r="VK165" s="6"/>
      <c r="VL165" s="6"/>
      <c r="VM165" s="6"/>
      <c r="VN165" s="6"/>
      <c r="VO165" s="6"/>
      <c r="VP165" s="6"/>
      <c r="VQ165" s="6"/>
      <c r="VR165" s="6"/>
      <c r="VS165" s="6"/>
      <c r="VT165" s="6"/>
      <c r="VU165" s="6"/>
      <c r="VV165" s="6"/>
      <c r="VW165" s="6"/>
      <c r="VX165" s="6"/>
      <c r="VY165" s="6"/>
      <c r="VZ165" s="6"/>
      <c r="WA165" s="6"/>
      <c r="WB165" s="6"/>
      <c r="WC165" s="6"/>
      <c r="WD165" s="6"/>
      <c r="WE165" s="6"/>
      <c r="WF165" s="6"/>
      <c r="WG165" s="6"/>
      <c r="WH165" s="6"/>
      <c r="WI165" s="6"/>
      <c r="WJ165" s="6"/>
      <c r="WK165" s="6"/>
      <c r="WL165" s="6"/>
      <c r="WM165" s="6"/>
      <c r="WN165" s="6"/>
      <c r="WO165" s="6"/>
      <c r="WP165" s="6"/>
      <c r="WQ165" s="6"/>
      <c r="WR165" s="6"/>
      <c r="WS165" s="6"/>
      <c r="WT165" s="6"/>
      <c r="WU165" s="6"/>
      <c r="WV165" s="6"/>
      <c r="WW165" s="6"/>
      <c r="WX165" s="6"/>
      <c r="WY165" s="6"/>
      <c r="WZ165" s="6"/>
      <c r="XA165" s="6"/>
      <c r="XB165" s="6"/>
      <c r="XC165" s="6"/>
      <c r="XD165" s="6"/>
      <c r="XE165" s="6"/>
      <c r="XF165" s="6"/>
      <c r="XG165" s="6"/>
      <c r="XH165" s="6"/>
      <c r="XI165" s="6"/>
      <c r="XJ165" s="6"/>
      <c r="XK165" s="6"/>
      <c r="XL165" s="6"/>
      <c r="XM165" s="6"/>
      <c r="XN165" s="6"/>
      <c r="XO165" s="6"/>
      <c r="XP165" s="6"/>
      <c r="XQ165" s="6"/>
      <c r="XR165" s="6"/>
      <c r="XS165" s="6"/>
      <c r="XT165" s="6"/>
      <c r="XU165" s="6"/>
      <c r="XV165" s="6"/>
      <c r="XW165" s="6"/>
      <c r="XX165" s="6"/>
      <c r="XY165" s="6"/>
      <c r="XZ165" s="6"/>
      <c r="YA165" s="6"/>
      <c r="YB165" s="6"/>
      <c r="YC165" s="6"/>
      <c r="YD165" s="6"/>
      <c r="YE165" s="6"/>
      <c r="YF165" s="6"/>
      <c r="YG165" s="6"/>
      <c r="YH165" s="6"/>
      <c r="YI165" s="6"/>
      <c r="YJ165" s="6"/>
      <c r="YK165" s="6"/>
      <c r="YL165" s="6"/>
      <c r="YM165" s="6"/>
      <c r="YN165" s="6"/>
      <c r="YO165" s="6"/>
      <c r="YP165" s="6"/>
      <c r="YQ165" s="6"/>
      <c r="YR165" s="6"/>
      <c r="YS165" s="6"/>
      <c r="YT165" s="6"/>
      <c r="YU165" s="6"/>
      <c r="YV165" s="6"/>
      <c r="YW165" s="6"/>
      <c r="YX165" s="6"/>
      <c r="YY165" s="6"/>
      <c r="YZ165" s="6"/>
      <c r="ZA165" s="6"/>
      <c r="ZB165" s="6"/>
      <c r="ZC165" s="6"/>
      <c r="ZD165" s="6"/>
      <c r="ZE165" s="6"/>
      <c r="ZF165" s="6"/>
      <c r="ZG165" s="6"/>
      <c r="ZH165" s="6"/>
      <c r="ZI165" s="6"/>
      <c r="ZJ165" s="6"/>
      <c r="ZK165" s="6"/>
      <c r="ZL165" s="6"/>
      <c r="ZM165" s="6"/>
      <c r="ZN165" s="6"/>
      <c r="ZO165" s="6"/>
      <c r="ZP165" s="6"/>
      <c r="ZQ165" s="6"/>
      <c r="ZR165" s="6"/>
      <c r="ZS165" s="6"/>
      <c r="ZT165" s="6"/>
      <c r="ZU165" s="6"/>
      <c r="ZV165" s="6"/>
      <c r="ZW165" s="6"/>
      <c r="ZX165" s="6"/>
      <c r="ZY165" s="6"/>
      <c r="ZZ165" s="6"/>
      <c r="AAA165" s="6"/>
      <c r="AAB165" s="6"/>
      <c r="AAC165" s="6"/>
      <c r="AAD165" s="6"/>
      <c r="AAE165" s="6"/>
      <c r="AAF165" s="6"/>
      <c r="AAG165" s="6"/>
      <c r="AAH165" s="6"/>
      <c r="AAI165" s="6"/>
      <c r="AAJ165" s="6"/>
      <c r="AAK165" s="6"/>
      <c r="AAL165" s="6"/>
      <c r="AAM165" s="6"/>
      <c r="AAN165" s="6"/>
      <c r="AAO165" s="6"/>
      <c r="AAP165" s="6"/>
      <c r="AAQ165" s="6"/>
      <c r="AAR165" s="6"/>
      <c r="AAS165" s="6"/>
      <c r="AAT165" s="6"/>
      <c r="AAU165" s="6"/>
      <c r="AAV165" s="6"/>
      <c r="AAW165" s="6"/>
      <c r="AAX165" s="6"/>
      <c r="AAY165" s="6"/>
      <c r="AAZ165" s="6"/>
      <c r="ABA165" s="6"/>
      <c r="ABB165" s="6"/>
      <c r="ABC165" s="6"/>
      <c r="ABD165" s="6"/>
      <c r="ABE165" s="6"/>
      <c r="ABF165" s="6"/>
      <c r="ABG165" s="6"/>
      <c r="ABH165" s="6"/>
      <c r="ABI165" s="6"/>
      <c r="ABJ165" s="6"/>
      <c r="ABK165" s="6"/>
      <c r="ABL165" s="6"/>
      <c r="ABM165" s="6"/>
      <c r="ABN165" s="6"/>
      <c r="ABO165" s="6"/>
      <c r="ABP165" s="6"/>
      <c r="ABQ165" s="6"/>
      <c r="ABR165" s="6"/>
      <c r="ABS165" s="6"/>
      <c r="ABT165" s="6"/>
      <c r="ABU165" s="6"/>
      <c r="ABV165" s="6"/>
      <c r="ABW165" s="6"/>
      <c r="ABX165" s="6"/>
      <c r="ABY165" s="6"/>
      <c r="ABZ165" s="6"/>
      <c r="ACA165" s="6"/>
      <c r="ACB165" s="6"/>
      <c r="ACC165" s="6"/>
      <c r="ACD165" s="6"/>
      <c r="ACE165" s="6"/>
      <c r="ACF165" s="6"/>
      <c r="ACG165" s="6"/>
      <c r="ACH165" s="6"/>
      <c r="ACI165" s="6"/>
      <c r="ACJ165" s="6"/>
      <c r="ACK165" s="6"/>
      <c r="ACL165" s="6"/>
      <c r="ACM165" s="6"/>
      <c r="ACN165" s="6"/>
      <c r="ACO165" s="6"/>
      <c r="ACP165" s="6"/>
      <c r="ACQ165" s="6"/>
      <c r="ACR165" s="6"/>
      <c r="ACS165" s="6"/>
      <c r="ACT165" s="6"/>
      <c r="ACU165" s="6"/>
      <c r="ACV165" s="6"/>
      <c r="ACW165" s="6"/>
      <c r="ACX165" s="6"/>
      <c r="ACY165" s="6"/>
      <c r="ACZ165" s="6"/>
      <c r="ADA165" s="6"/>
      <c r="ADB165" s="6"/>
      <c r="ADC165" s="6"/>
      <c r="ADD165" s="6"/>
      <c r="ADE165" s="6"/>
      <c r="ADF165" s="6"/>
      <c r="ADG165" s="6"/>
      <c r="ADH165" s="6"/>
      <c r="ADI165" s="6"/>
      <c r="ADJ165" s="6"/>
      <c r="ADK165" s="6"/>
      <c r="ADL165" s="6"/>
      <c r="ADM165" s="6"/>
      <c r="ADN165" s="6"/>
      <c r="ADO165" s="6"/>
      <c r="ADP165" s="6"/>
      <c r="ADQ165" s="6"/>
      <c r="ADR165" s="6"/>
      <c r="ADS165" s="6"/>
      <c r="ADT165" s="6"/>
      <c r="ADU165" s="6"/>
      <c r="ADV165" s="6"/>
      <c r="ADW165" s="6"/>
      <c r="ADX165" s="6"/>
      <c r="ADY165" s="6"/>
      <c r="ADZ165" s="6"/>
      <c r="AEA165" s="6"/>
      <c r="AEB165" s="6"/>
      <c r="AEC165" s="6"/>
      <c r="AED165" s="6"/>
      <c r="AEE165" s="6"/>
      <c r="AEF165" s="6"/>
      <c r="AEG165" s="6"/>
      <c r="AEH165" s="6"/>
      <c r="AEI165" s="6"/>
      <c r="AEJ165" s="6"/>
      <c r="AEK165" s="6"/>
      <c r="AEL165" s="6"/>
      <c r="AEM165" s="6"/>
      <c r="AEN165" s="6"/>
      <c r="AEO165" s="6"/>
      <c r="AEP165" s="6"/>
      <c r="AEQ165" s="6"/>
      <c r="AER165" s="6"/>
      <c r="AES165" s="6"/>
      <c r="AET165" s="6"/>
      <c r="AEU165" s="6"/>
      <c r="AEV165" s="6"/>
      <c r="AEW165" s="6"/>
      <c r="AEX165" s="6"/>
      <c r="AEY165" s="6"/>
      <c r="AEZ165" s="6"/>
      <c r="AFA165" s="6"/>
      <c r="AFB165" s="6"/>
      <c r="AFC165" s="6"/>
      <c r="AFD165" s="6"/>
      <c r="AFE165" s="6"/>
      <c r="AFF165" s="6"/>
      <c r="AFG165" s="6"/>
      <c r="AFH165" s="6"/>
      <c r="AFI165" s="6"/>
      <c r="AFJ165" s="6"/>
      <c r="AFK165" s="6"/>
      <c r="AFL165" s="6"/>
      <c r="AFM165" s="6"/>
      <c r="AFN165" s="6"/>
      <c r="AFO165" s="6"/>
      <c r="AFP165" s="6"/>
      <c r="AFQ165" s="6"/>
      <c r="AFR165" s="6"/>
      <c r="AFS165" s="6"/>
      <c r="AFT165" s="6"/>
      <c r="AFU165" s="6"/>
      <c r="AFV165" s="6"/>
      <c r="AFW165" s="6"/>
      <c r="AFX165" s="6"/>
      <c r="AFY165" s="6"/>
      <c r="AFZ165" s="6"/>
      <c r="AGA165" s="6"/>
      <c r="AGB165" s="6"/>
      <c r="AGC165" s="6"/>
      <c r="AGD165" s="6"/>
      <c r="AGE165" s="6"/>
      <c r="AGF165" s="6"/>
      <c r="AGG165" s="6"/>
      <c r="AGH165" s="6"/>
      <c r="AGI165" s="6"/>
      <c r="AGJ165" s="6"/>
      <c r="AGK165" s="6"/>
      <c r="AGL165" s="6"/>
      <c r="AGM165" s="6"/>
      <c r="AGN165" s="6"/>
      <c r="AGO165" s="6"/>
      <c r="AGP165" s="6"/>
      <c r="AGQ165" s="6"/>
      <c r="AGR165" s="6"/>
      <c r="AGS165" s="6"/>
      <c r="AGT165" s="6"/>
      <c r="AGU165" s="6"/>
      <c r="AGV165" s="6"/>
      <c r="AGW165" s="6"/>
      <c r="AGX165" s="6"/>
      <c r="AGY165" s="6"/>
      <c r="AGZ165" s="6"/>
      <c r="AHA165" s="6"/>
      <c r="AHB165" s="6"/>
      <c r="AHC165" s="6"/>
      <c r="AHD165" s="6"/>
      <c r="AHE165" s="6"/>
      <c r="AHF165" s="6"/>
      <c r="AHG165" s="6"/>
      <c r="AHH165" s="6"/>
      <c r="AHI165" s="6"/>
      <c r="AHJ165" s="6"/>
      <c r="AHK165" s="6"/>
      <c r="AHL165" s="6"/>
      <c r="AHM165" s="6"/>
      <c r="AHN165" s="6"/>
      <c r="AHO165" s="6"/>
      <c r="AHP165" s="6"/>
      <c r="AHQ165" s="6"/>
      <c r="AHR165" s="6"/>
      <c r="AHS165" s="6"/>
      <c r="AHT165" s="6"/>
      <c r="AHU165" s="6"/>
      <c r="AHV165" s="6"/>
      <c r="AHW165" s="6"/>
      <c r="AHX165" s="6"/>
      <c r="AHY165" s="6"/>
      <c r="AHZ165" s="6"/>
      <c r="AIA165" s="6"/>
      <c r="AIB165" s="6"/>
      <c r="AIC165" s="6"/>
      <c r="AID165" s="6"/>
      <c r="AIE165" s="6"/>
      <c r="AIF165" s="6"/>
      <c r="AIG165" s="6"/>
      <c r="AIH165" s="6"/>
      <c r="AII165" s="6"/>
      <c r="AIJ165" s="6"/>
      <c r="AIK165" s="6"/>
      <c r="AIL165" s="6"/>
      <c r="AIM165" s="6"/>
      <c r="AIN165" s="6"/>
      <c r="AIO165" s="6"/>
      <c r="AIP165" s="6"/>
      <c r="AIQ165" s="6"/>
      <c r="AIR165" s="6"/>
      <c r="AIS165" s="6"/>
      <c r="AIT165" s="6"/>
      <c r="AIU165" s="6"/>
      <c r="AIV165" s="6"/>
      <c r="AIW165" s="6"/>
      <c r="AIX165" s="6"/>
      <c r="AIY165" s="6"/>
      <c r="AIZ165" s="6"/>
      <c r="AJA165" s="6"/>
      <c r="AJB165" s="6"/>
      <c r="AJC165" s="6"/>
      <c r="AJD165" s="6"/>
      <c r="AJE165" s="6"/>
      <c r="AJF165" s="6"/>
      <c r="AJG165" s="6"/>
      <c r="AJH165" s="6"/>
      <c r="AJI165" s="6"/>
      <c r="AJJ165" s="6"/>
      <c r="AJK165" s="6"/>
      <c r="AJL165" s="6"/>
      <c r="AJM165" s="6"/>
      <c r="AJN165" s="6"/>
      <c r="AJO165" s="6"/>
      <c r="AJP165" s="6"/>
      <c r="AJQ165" s="6"/>
      <c r="AJR165" s="6"/>
      <c r="AJS165" s="6"/>
      <c r="AJT165" s="6"/>
      <c r="AJU165" s="6"/>
      <c r="AJV165" s="6"/>
      <c r="AJW165" s="6"/>
      <c r="AJX165" s="6"/>
      <c r="AJY165" s="6"/>
      <c r="AJZ165" s="6"/>
      <c r="AKA165" s="6"/>
      <c r="AKB165" s="6"/>
      <c r="AKC165" s="6"/>
      <c r="AKD165" s="6"/>
      <c r="AKE165" s="6"/>
      <c r="AKF165" s="6"/>
      <c r="AKG165" s="6"/>
      <c r="AKH165" s="6"/>
      <c r="AKI165" s="6"/>
      <c r="AKJ165" s="6"/>
      <c r="AKK165" s="6"/>
      <c r="AKL165" s="6"/>
      <c r="AKM165" s="6"/>
      <c r="AKN165" s="6"/>
      <c r="AKO165" s="6"/>
      <c r="AKP165" s="6"/>
      <c r="AKQ165" s="6"/>
      <c r="AKR165" s="6"/>
      <c r="AKS165" s="6"/>
      <c r="AKT165" s="6"/>
      <c r="AKU165" s="6"/>
      <c r="AKV165" s="6"/>
      <c r="AKW165" s="6"/>
      <c r="AKX165" s="6"/>
      <c r="AKY165" s="6"/>
      <c r="AKZ165" s="6"/>
      <c r="ALA165" s="6"/>
      <c r="ALB165" s="6"/>
      <c r="ALC165" s="6"/>
      <c r="ALD165" s="6"/>
      <c r="ALE165" s="6"/>
      <c r="ALF165" s="6"/>
      <c r="ALG165" s="6"/>
      <c r="ALH165" s="6"/>
      <c r="ALI165" s="6"/>
      <c r="ALJ165" s="6"/>
      <c r="ALK165" s="6"/>
      <c r="ALL165" s="6"/>
      <c r="ALM165" s="6"/>
      <c r="ALN165" s="6"/>
    </row>
    <row r="166" spans="1:1002" s="34" customFormat="1" ht="14.5" customHeight="1" x14ac:dyDescent="0.35">
      <c r="A166" s="43"/>
      <c r="B166" s="17"/>
      <c r="C166" s="17"/>
      <c r="D166" s="17"/>
      <c r="E166" s="78"/>
      <c r="F166" s="110"/>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c r="DH166" s="33"/>
      <c r="DI166" s="33"/>
      <c r="DJ166" s="33"/>
      <c r="DK166" s="33"/>
      <c r="DL166" s="33"/>
      <c r="DM166" s="33"/>
      <c r="DN166" s="33"/>
      <c r="DO166" s="33"/>
      <c r="DP166" s="33"/>
      <c r="DQ166" s="33"/>
      <c r="DR166" s="33"/>
      <c r="DS166" s="33"/>
      <c r="DT166" s="33"/>
      <c r="DU166" s="33"/>
      <c r="DV166" s="33"/>
      <c r="DW166" s="33"/>
      <c r="DX166" s="33"/>
      <c r="DY166" s="33"/>
      <c r="DZ166" s="33"/>
      <c r="EA166" s="33"/>
      <c r="EB166" s="33"/>
      <c r="EC166" s="33"/>
      <c r="ED166" s="33"/>
      <c r="EE166" s="33"/>
      <c r="EF166" s="33"/>
      <c r="EG166" s="33"/>
      <c r="EH166" s="33"/>
      <c r="EI166" s="33"/>
      <c r="EJ166" s="33"/>
      <c r="EK166" s="33"/>
      <c r="EL166" s="33"/>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33"/>
      <c r="GA166" s="33"/>
      <c r="GB166" s="33"/>
      <c r="GC166" s="33"/>
      <c r="GD166" s="33"/>
      <c r="GE166" s="33"/>
      <c r="GF166" s="33"/>
      <c r="GG166" s="33"/>
      <c r="GH166" s="33"/>
      <c r="GI166" s="33"/>
      <c r="GJ166" s="33"/>
      <c r="GK166" s="33"/>
      <c r="GL166" s="33"/>
      <c r="GM166" s="33"/>
      <c r="GN166" s="33"/>
      <c r="GO166" s="33"/>
      <c r="GP166" s="33"/>
      <c r="GQ166" s="33"/>
      <c r="GR166" s="33"/>
      <c r="GS166" s="33"/>
      <c r="GT166" s="33"/>
      <c r="GU166" s="33"/>
      <c r="GV166" s="33"/>
      <c r="GW166" s="33"/>
      <c r="GX166" s="33"/>
      <c r="GY166" s="33"/>
      <c r="GZ166" s="33"/>
      <c r="HA166" s="33"/>
      <c r="HB166" s="33"/>
      <c r="HC166" s="33"/>
      <c r="HD166" s="33"/>
      <c r="HE166" s="33"/>
      <c r="HF166" s="33"/>
      <c r="HG166" s="33"/>
      <c r="HH166" s="33"/>
      <c r="HI166" s="33"/>
      <c r="HJ166" s="33"/>
      <c r="HK166" s="33"/>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33"/>
      <c r="IW166" s="33"/>
      <c r="IX166" s="33"/>
      <c r="IY166" s="33"/>
      <c r="IZ166" s="33"/>
      <c r="JA166" s="33"/>
      <c r="JB166" s="33"/>
      <c r="JC166" s="33"/>
      <c r="JD166" s="33"/>
      <c r="JE166" s="33"/>
      <c r="JF166" s="33"/>
      <c r="JG166" s="33"/>
      <c r="JH166" s="33"/>
      <c r="JI166" s="33"/>
      <c r="JJ166" s="33"/>
      <c r="JK166" s="33"/>
      <c r="JL166" s="33"/>
      <c r="JM166" s="33"/>
      <c r="JN166" s="33"/>
      <c r="JO166" s="33"/>
      <c r="JP166" s="33"/>
      <c r="JQ166" s="33"/>
      <c r="JR166" s="33"/>
      <c r="JS166" s="33"/>
      <c r="JT166" s="33"/>
      <c r="JU166" s="33"/>
      <c r="JV166" s="33"/>
      <c r="JW166" s="33"/>
      <c r="JX166" s="33"/>
      <c r="JY166" s="33"/>
      <c r="JZ166" s="33"/>
      <c r="KA166" s="33"/>
      <c r="KB166" s="33"/>
      <c r="KC166" s="33"/>
      <c r="KD166" s="33"/>
      <c r="KE166" s="33"/>
      <c r="KF166" s="33"/>
      <c r="KG166" s="33"/>
      <c r="KH166" s="33"/>
      <c r="KI166" s="33"/>
      <c r="KJ166" s="33"/>
      <c r="KK166" s="33"/>
      <c r="KL166" s="33"/>
      <c r="KM166" s="33"/>
      <c r="KN166" s="33"/>
      <c r="KO166" s="33"/>
      <c r="KP166" s="33"/>
      <c r="KQ166" s="33"/>
      <c r="KR166" s="33"/>
      <c r="KS166" s="33"/>
      <c r="KT166" s="33"/>
      <c r="KU166" s="33"/>
      <c r="KV166" s="33"/>
      <c r="KW166" s="33"/>
      <c r="KX166" s="33"/>
      <c r="KY166" s="33"/>
      <c r="KZ166" s="33"/>
      <c r="LA166" s="33"/>
      <c r="LB166" s="33"/>
      <c r="LC166" s="33"/>
      <c r="LD166" s="33"/>
      <c r="LE166" s="33"/>
      <c r="LF166" s="33"/>
      <c r="LG166" s="33"/>
      <c r="LH166" s="33"/>
      <c r="LI166" s="33"/>
      <c r="LJ166" s="33"/>
      <c r="LK166" s="33"/>
      <c r="LL166" s="33"/>
      <c r="LM166" s="33"/>
      <c r="LN166" s="33"/>
      <c r="LO166" s="33"/>
      <c r="LP166" s="33"/>
      <c r="LQ166" s="33"/>
      <c r="LR166" s="33"/>
      <c r="LS166" s="33"/>
      <c r="LT166" s="33"/>
      <c r="LU166" s="33"/>
      <c r="LV166" s="33"/>
      <c r="LW166" s="33"/>
      <c r="LX166" s="33"/>
      <c r="LY166" s="33"/>
      <c r="LZ166" s="33"/>
      <c r="MA166" s="33"/>
      <c r="MB166" s="33"/>
      <c r="MC166" s="33"/>
      <c r="MD166" s="33"/>
      <c r="ME166" s="33"/>
      <c r="MF166" s="33"/>
      <c r="MG166" s="33"/>
      <c r="MH166" s="33"/>
      <c r="MI166" s="33"/>
      <c r="MJ166" s="33"/>
      <c r="MK166" s="33"/>
      <c r="ML166" s="33"/>
      <c r="MM166" s="33"/>
      <c r="MN166" s="33"/>
      <c r="MO166" s="33"/>
      <c r="MP166" s="33"/>
      <c r="MQ166" s="33"/>
      <c r="MR166" s="33"/>
      <c r="MS166" s="33"/>
      <c r="MT166" s="33"/>
      <c r="MU166" s="33"/>
      <c r="MV166" s="33"/>
      <c r="MW166" s="33"/>
      <c r="MX166" s="33"/>
      <c r="MY166" s="33"/>
      <c r="MZ166" s="33"/>
      <c r="NA166" s="33"/>
      <c r="NB166" s="33"/>
      <c r="NC166" s="33"/>
      <c r="ND166" s="33"/>
      <c r="NE166" s="33"/>
      <c r="NF166" s="33"/>
      <c r="NG166" s="33"/>
      <c r="NH166" s="33"/>
      <c r="NI166" s="33"/>
      <c r="NJ166" s="33"/>
      <c r="NK166" s="33"/>
      <c r="NL166" s="33"/>
      <c r="NM166" s="33"/>
      <c r="NN166" s="33"/>
      <c r="NO166" s="33"/>
      <c r="NP166" s="33"/>
      <c r="NQ166" s="33"/>
      <c r="NR166" s="33"/>
      <c r="NS166" s="33"/>
      <c r="NT166" s="33"/>
      <c r="NU166" s="33"/>
      <c r="NV166" s="33"/>
      <c r="NW166" s="33"/>
      <c r="NX166" s="33"/>
      <c r="NY166" s="33"/>
      <c r="NZ166" s="33"/>
      <c r="OA166" s="33"/>
      <c r="OB166" s="33"/>
      <c r="OC166" s="33"/>
      <c r="OD166" s="33"/>
      <c r="OE166" s="33"/>
      <c r="OF166" s="33"/>
      <c r="OG166" s="33"/>
      <c r="OH166" s="33"/>
      <c r="OI166" s="33"/>
      <c r="OJ166" s="33"/>
      <c r="OK166" s="33"/>
      <c r="OL166" s="33"/>
      <c r="OM166" s="33"/>
      <c r="ON166" s="33"/>
      <c r="OO166" s="33"/>
      <c r="OP166" s="33"/>
      <c r="OQ166" s="33"/>
      <c r="OR166" s="33"/>
      <c r="OS166" s="33"/>
      <c r="OT166" s="33"/>
      <c r="OU166" s="33"/>
      <c r="OV166" s="33"/>
      <c r="OW166" s="33"/>
      <c r="OX166" s="33"/>
      <c r="OY166" s="33"/>
      <c r="OZ166" s="33"/>
      <c r="PA166" s="33"/>
      <c r="PB166" s="33"/>
      <c r="PC166" s="33"/>
      <c r="PD166" s="33"/>
      <c r="PE166" s="33"/>
      <c r="PF166" s="33"/>
      <c r="PG166" s="33"/>
      <c r="PH166" s="33"/>
      <c r="PI166" s="33"/>
      <c r="PJ166" s="33"/>
      <c r="PK166" s="33"/>
      <c r="PL166" s="33"/>
      <c r="PM166" s="33"/>
      <c r="PN166" s="33"/>
      <c r="PO166" s="33"/>
      <c r="PP166" s="33"/>
      <c r="PQ166" s="33"/>
      <c r="PR166" s="33"/>
      <c r="PS166" s="33"/>
      <c r="PT166" s="33"/>
      <c r="PU166" s="33"/>
      <c r="PV166" s="33"/>
      <c r="PW166" s="33"/>
      <c r="PX166" s="33"/>
      <c r="PY166" s="33"/>
      <c r="PZ166" s="33"/>
      <c r="QA166" s="33"/>
      <c r="QB166" s="33"/>
      <c r="QC166" s="33"/>
      <c r="QD166" s="33"/>
      <c r="QE166" s="33"/>
      <c r="QF166" s="33"/>
      <c r="QG166" s="33"/>
      <c r="QH166" s="33"/>
      <c r="QI166" s="33"/>
      <c r="QJ166" s="33"/>
      <c r="QK166" s="33"/>
      <c r="QL166" s="33"/>
      <c r="QM166" s="33"/>
      <c r="QN166" s="33"/>
      <c r="QO166" s="33"/>
      <c r="QP166" s="33"/>
      <c r="QQ166" s="33"/>
      <c r="QR166" s="33"/>
      <c r="QS166" s="33"/>
      <c r="QT166" s="33"/>
      <c r="QU166" s="33"/>
      <c r="QV166" s="33"/>
      <c r="QW166" s="33"/>
      <c r="QX166" s="33"/>
      <c r="QY166" s="33"/>
      <c r="QZ166" s="33"/>
      <c r="RA166" s="33"/>
      <c r="RB166" s="33"/>
      <c r="RC166" s="33"/>
      <c r="RD166" s="33"/>
      <c r="RE166" s="33"/>
      <c r="RF166" s="33"/>
      <c r="RG166" s="33"/>
      <c r="RH166" s="33"/>
      <c r="RI166" s="33"/>
      <c r="RJ166" s="33"/>
      <c r="RK166" s="33"/>
      <c r="RL166" s="33"/>
      <c r="RM166" s="33"/>
      <c r="RN166" s="33"/>
      <c r="RO166" s="33"/>
      <c r="RP166" s="33"/>
      <c r="RQ166" s="33"/>
      <c r="RR166" s="33"/>
      <c r="RS166" s="33"/>
      <c r="RT166" s="33"/>
      <c r="RU166" s="33"/>
      <c r="RV166" s="33"/>
      <c r="RW166" s="33"/>
      <c r="RX166" s="33"/>
      <c r="RY166" s="33"/>
      <c r="RZ166" s="33"/>
      <c r="SA166" s="33"/>
      <c r="SB166" s="33"/>
      <c r="SC166" s="33"/>
      <c r="SD166" s="33"/>
      <c r="SE166" s="33"/>
      <c r="SF166" s="33"/>
      <c r="SG166" s="33"/>
      <c r="SH166" s="33"/>
      <c r="SI166" s="33"/>
      <c r="SJ166" s="33"/>
      <c r="SK166" s="33"/>
      <c r="SL166" s="33"/>
      <c r="SM166" s="33"/>
      <c r="SN166" s="33"/>
      <c r="SO166" s="33"/>
      <c r="SP166" s="33"/>
      <c r="SQ166" s="33"/>
      <c r="SR166" s="33"/>
      <c r="SS166" s="33"/>
      <c r="ST166" s="33"/>
      <c r="SU166" s="33"/>
      <c r="SV166" s="33"/>
      <c r="SW166" s="33"/>
      <c r="SX166" s="33"/>
      <c r="SY166" s="33"/>
      <c r="SZ166" s="33"/>
      <c r="TA166" s="33"/>
      <c r="TB166" s="33"/>
      <c r="TC166" s="33"/>
      <c r="TD166" s="33"/>
      <c r="TE166" s="33"/>
      <c r="TF166" s="33"/>
      <c r="TG166" s="33"/>
      <c r="TH166" s="33"/>
      <c r="TI166" s="33"/>
      <c r="TJ166" s="33"/>
      <c r="TK166" s="33"/>
      <c r="TL166" s="33"/>
      <c r="TM166" s="33"/>
      <c r="TN166" s="33"/>
      <c r="TO166" s="33"/>
      <c r="TP166" s="33"/>
      <c r="TQ166" s="33"/>
      <c r="TR166" s="33"/>
      <c r="TS166" s="33"/>
      <c r="TT166" s="33"/>
      <c r="TU166" s="33"/>
      <c r="TV166" s="33"/>
      <c r="TW166" s="33"/>
      <c r="TX166" s="33"/>
      <c r="TY166" s="33"/>
      <c r="TZ166" s="33"/>
      <c r="UA166" s="33"/>
      <c r="UB166" s="33"/>
      <c r="UC166" s="33"/>
      <c r="UD166" s="33"/>
      <c r="UE166" s="33"/>
      <c r="UF166" s="33"/>
      <c r="UG166" s="33"/>
      <c r="UH166" s="33"/>
      <c r="UI166" s="33"/>
      <c r="UJ166" s="33"/>
      <c r="UK166" s="33"/>
      <c r="UL166" s="33"/>
      <c r="UM166" s="33"/>
      <c r="UN166" s="33"/>
      <c r="UO166" s="33"/>
      <c r="UP166" s="33"/>
      <c r="UQ166" s="33"/>
      <c r="UR166" s="33"/>
      <c r="US166" s="33"/>
      <c r="UT166" s="33"/>
      <c r="UU166" s="33"/>
      <c r="UV166" s="33"/>
      <c r="UW166" s="33"/>
      <c r="UX166" s="33"/>
      <c r="UY166" s="33"/>
      <c r="UZ166" s="33"/>
      <c r="VA166" s="33"/>
      <c r="VB166" s="33"/>
      <c r="VC166" s="33"/>
      <c r="VD166" s="33"/>
      <c r="VE166" s="33"/>
      <c r="VF166" s="33"/>
      <c r="VG166" s="33"/>
      <c r="VH166" s="33"/>
      <c r="VI166" s="33"/>
      <c r="VJ166" s="33"/>
      <c r="VK166" s="33"/>
      <c r="VL166" s="33"/>
      <c r="VM166" s="33"/>
      <c r="VN166" s="33"/>
      <c r="VO166" s="33"/>
      <c r="VP166" s="33"/>
      <c r="VQ166" s="33"/>
      <c r="VR166" s="33"/>
      <c r="VS166" s="33"/>
      <c r="VT166" s="33"/>
      <c r="VU166" s="33"/>
      <c r="VV166" s="33"/>
      <c r="VW166" s="33"/>
      <c r="VX166" s="33"/>
      <c r="VY166" s="33"/>
      <c r="VZ166" s="33"/>
      <c r="WA166" s="33"/>
      <c r="WB166" s="33"/>
      <c r="WC166" s="33"/>
      <c r="WD166" s="33"/>
      <c r="WE166" s="33"/>
      <c r="WF166" s="33"/>
      <c r="WG166" s="33"/>
      <c r="WH166" s="33"/>
      <c r="WI166" s="33"/>
      <c r="WJ166" s="33"/>
      <c r="WK166" s="33"/>
      <c r="WL166" s="33"/>
      <c r="WM166" s="33"/>
      <c r="WN166" s="33"/>
      <c r="WO166" s="33"/>
      <c r="WP166" s="33"/>
      <c r="WQ166" s="33"/>
      <c r="WR166" s="33"/>
      <c r="WS166" s="33"/>
      <c r="WT166" s="33"/>
      <c r="WU166" s="33"/>
      <c r="WV166" s="33"/>
      <c r="WW166" s="33"/>
      <c r="WX166" s="33"/>
      <c r="WY166" s="33"/>
      <c r="WZ166" s="33"/>
      <c r="XA166" s="33"/>
      <c r="XB166" s="33"/>
      <c r="XC166" s="33"/>
      <c r="XD166" s="33"/>
      <c r="XE166" s="33"/>
      <c r="XF166" s="33"/>
      <c r="XG166" s="33"/>
      <c r="XH166" s="33"/>
      <c r="XI166" s="33"/>
      <c r="XJ166" s="33"/>
      <c r="XK166" s="33"/>
      <c r="XL166" s="33"/>
      <c r="XM166" s="33"/>
      <c r="XN166" s="33"/>
      <c r="XO166" s="33"/>
      <c r="XP166" s="33"/>
      <c r="XQ166" s="33"/>
      <c r="XR166" s="33"/>
      <c r="XS166" s="33"/>
      <c r="XT166" s="33"/>
      <c r="XU166" s="33"/>
      <c r="XV166" s="33"/>
      <c r="XW166" s="33"/>
      <c r="XX166" s="33"/>
      <c r="XY166" s="33"/>
      <c r="XZ166" s="33"/>
      <c r="YA166" s="33"/>
      <c r="YB166" s="33"/>
      <c r="YC166" s="33"/>
      <c r="YD166" s="33"/>
      <c r="YE166" s="33"/>
      <c r="YF166" s="33"/>
      <c r="YG166" s="33"/>
      <c r="YH166" s="33"/>
      <c r="YI166" s="33"/>
      <c r="YJ166" s="33"/>
      <c r="YK166" s="33"/>
      <c r="YL166" s="33"/>
      <c r="YM166" s="33"/>
      <c r="YN166" s="33"/>
      <c r="YO166" s="33"/>
      <c r="YP166" s="33"/>
      <c r="YQ166" s="33"/>
      <c r="YR166" s="33"/>
      <c r="YS166" s="33"/>
      <c r="YT166" s="33"/>
      <c r="YU166" s="33"/>
      <c r="YV166" s="33"/>
      <c r="YW166" s="33"/>
      <c r="YX166" s="33"/>
      <c r="YY166" s="33"/>
      <c r="YZ166" s="33"/>
      <c r="ZA166" s="33"/>
      <c r="ZB166" s="33"/>
      <c r="ZC166" s="33"/>
      <c r="ZD166" s="33"/>
      <c r="ZE166" s="33"/>
      <c r="ZF166" s="33"/>
      <c r="ZG166" s="33"/>
      <c r="ZH166" s="33"/>
      <c r="ZI166" s="33"/>
      <c r="ZJ166" s="33"/>
      <c r="ZK166" s="33"/>
      <c r="ZL166" s="33"/>
      <c r="ZM166" s="33"/>
      <c r="ZN166" s="33"/>
      <c r="ZO166" s="33"/>
      <c r="ZP166" s="33"/>
      <c r="ZQ166" s="33"/>
      <c r="ZR166" s="33"/>
      <c r="ZS166" s="33"/>
      <c r="ZT166" s="33"/>
      <c r="ZU166" s="33"/>
      <c r="ZV166" s="33"/>
      <c r="ZW166" s="33"/>
      <c r="ZX166" s="33"/>
      <c r="ZY166" s="33"/>
      <c r="ZZ166" s="33"/>
      <c r="AAA166" s="33"/>
      <c r="AAB166" s="33"/>
      <c r="AAC166" s="33"/>
      <c r="AAD166" s="33"/>
      <c r="AAE166" s="33"/>
      <c r="AAF166" s="33"/>
      <c r="AAG166" s="33"/>
      <c r="AAH166" s="33"/>
      <c r="AAI166" s="33"/>
      <c r="AAJ166" s="33"/>
      <c r="AAK166" s="33"/>
      <c r="AAL166" s="33"/>
      <c r="AAM166" s="33"/>
      <c r="AAN166" s="33"/>
      <c r="AAO166" s="33"/>
      <c r="AAP166" s="33"/>
      <c r="AAQ166" s="33"/>
      <c r="AAR166" s="33"/>
      <c r="AAS166" s="33"/>
      <c r="AAT166" s="33"/>
      <c r="AAU166" s="33"/>
      <c r="AAV166" s="33"/>
      <c r="AAW166" s="33"/>
      <c r="AAX166" s="33"/>
      <c r="AAY166" s="33"/>
      <c r="AAZ166" s="33"/>
      <c r="ABA166" s="33"/>
      <c r="ABB166" s="33"/>
      <c r="ABC166" s="33"/>
      <c r="ABD166" s="33"/>
      <c r="ABE166" s="33"/>
      <c r="ABF166" s="33"/>
      <c r="ABG166" s="33"/>
      <c r="ABH166" s="33"/>
      <c r="ABI166" s="33"/>
      <c r="ABJ166" s="33"/>
      <c r="ABK166" s="33"/>
      <c r="ABL166" s="33"/>
      <c r="ABM166" s="33"/>
      <c r="ABN166" s="33"/>
      <c r="ABO166" s="33"/>
      <c r="ABP166" s="33"/>
      <c r="ABQ166" s="33"/>
      <c r="ABR166" s="33"/>
      <c r="ABS166" s="33"/>
      <c r="ABT166" s="33"/>
      <c r="ABU166" s="33"/>
      <c r="ABV166" s="33"/>
      <c r="ABW166" s="33"/>
      <c r="ABX166" s="33"/>
      <c r="ABY166" s="33"/>
      <c r="ABZ166" s="33"/>
      <c r="ACA166" s="33"/>
      <c r="ACB166" s="33"/>
      <c r="ACC166" s="33"/>
      <c r="ACD166" s="33"/>
      <c r="ACE166" s="33"/>
      <c r="ACF166" s="33"/>
      <c r="ACG166" s="33"/>
      <c r="ACH166" s="33"/>
      <c r="ACI166" s="33"/>
      <c r="ACJ166" s="33"/>
      <c r="ACK166" s="33"/>
      <c r="ACL166" s="33"/>
      <c r="ACM166" s="33"/>
      <c r="ACN166" s="33"/>
      <c r="ACO166" s="33"/>
      <c r="ACP166" s="33"/>
      <c r="ACQ166" s="33"/>
      <c r="ACR166" s="33"/>
      <c r="ACS166" s="33"/>
      <c r="ACT166" s="33"/>
      <c r="ACU166" s="33"/>
      <c r="ACV166" s="33"/>
      <c r="ACW166" s="33"/>
      <c r="ACX166" s="33"/>
      <c r="ACY166" s="33"/>
      <c r="ACZ166" s="33"/>
      <c r="ADA166" s="33"/>
      <c r="ADB166" s="33"/>
      <c r="ADC166" s="33"/>
      <c r="ADD166" s="33"/>
      <c r="ADE166" s="33"/>
      <c r="ADF166" s="33"/>
      <c r="ADG166" s="33"/>
      <c r="ADH166" s="33"/>
      <c r="ADI166" s="33"/>
      <c r="ADJ166" s="33"/>
      <c r="ADK166" s="33"/>
      <c r="ADL166" s="33"/>
      <c r="ADM166" s="33"/>
      <c r="ADN166" s="33"/>
      <c r="ADO166" s="33"/>
      <c r="ADP166" s="33"/>
      <c r="ADQ166" s="33"/>
      <c r="ADR166" s="33"/>
      <c r="ADS166" s="33"/>
      <c r="ADT166" s="33"/>
      <c r="ADU166" s="33"/>
      <c r="ADV166" s="33"/>
      <c r="ADW166" s="33"/>
      <c r="ADX166" s="33"/>
      <c r="ADY166" s="33"/>
      <c r="ADZ166" s="33"/>
      <c r="AEA166" s="33"/>
      <c r="AEB166" s="33"/>
      <c r="AEC166" s="33"/>
      <c r="AED166" s="33"/>
      <c r="AEE166" s="33"/>
      <c r="AEF166" s="33"/>
      <c r="AEG166" s="33"/>
      <c r="AEH166" s="33"/>
      <c r="AEI166" s="33"/>
      <c r="AEJ166" s="33"/>
      <c r="AEK166" s="33"/>
      <c r="AEL166" s="33"/>
      <c r="AEM166" s="33"/>
      <c r="AEN166" s="33"/>
      <c r="AEO166" s="33"/>
      <c r="AEP166" s="33"/>
      <c r="AEQ166" s="33"/>
      <c r="AER166" s="33"/>
      <c r="AES166" s="33"/>
      <c r="AET166" s="33"/>
      <c r="AEU166" s="33"/>
      <c r="AEV166" s="33"/>
      <c r="AEW166" s="33"/>
      <c r="AEX166" s="33"/>
      <c r="AEY166" s="33"/>
      <c r="AEZ166" s="33"/>
      <c r="AFA166" s="33"/>
      <c r="AFB166" s="33"/>
      <c r="AFC166" s="33"/>
      <c r="AFD166" s="33"/>
      <c r="AFE166" s="33"/>
      <c r="AFF166" s="33"/>
      <c r="AFG166" s="33"/>
      <c r="AFH166" s="33"/>
      <c r="AFI166" s="33"/>
      <c r="AFJ166" s="33"/>
      <c r="AFK166" s="33"/>
      <c r="AFL166" s="33"/>
      <c r="AFM166" s="33"/>
      <c r="AFN166" s="33"/>
      <c r="AFO166" s="33"/>
      <c r="AFP166" s="33"/>
      <c r="AFQ166" s="33"/>
      <c r="AFR166" s="33"/>
      <c r="AFS166" s="33"/>
      <c r="AFT166" s="33"/>
      <c r="AFU166" s="33"/>
      <c r="AFV166" s="33"/>
      <c r="AFW166" s="33"/>
      <c r="AFX166" s="33"/>
      <c r="AFY166" s="33"/>
      <c r="AFZ166" s="33"/>
      <c r="AGA166" s="33"/>
      <c r="AGB166" s="33"/>
      <c r="AGC166" s="33"/>
      <c r="AGD166" s="33"/>
      <c r="AGE166" s="33"/>
      <c r="AGF166" s="33"/>
      <c r="AGG166" s="33"/>
      <c r="AGH166" s="33"/>
      <c r="AGI166" s="33"/>
      <c r="AGJ166" s="33"/>
      <c r="AGK166" s="33"/>
      <c r="AGL166" s="33"/>
      <c r="AGM166" s="33"/>
      <c r="AGN166" s="33"/>
      <c r="AGO166" s="33"/>
      <c r="AGP166" s="33"/>
      <c r="AGQ166" s="33"/>
      <c r="AGR166" s="33"/>
      <c r="AGS166" s="33"/>
      <c r="AGT166" s="33"/>
      <c r="AGU166" s="33"/>
      <c r="AGV166" s="33"/>
      <c r="AGW166" s="33"/>
      <c r="AGX166" s="33"/>
      <c r="AGY166" s="33"/>
      <c r="AGZ166" s="33"/>
      <c r="AHA166" s="33"/>
      <c r="AHB166" s="33"/>
      <c r="AHC166" s="33"/>
      <c r="AHD166" s="33"/>
      <c r="AHE166" s="33"/>
      <c r="AHF166" s="33"/>
      <c r="AHG166" s="33"/>
      <c r="AHH166" s="33"/>
      <c r="AHI166" s="33"/>
      <c r="AHJ166" s="33"/>
      <c r="AHK166" s="33"/>
      <c r="AHL166" s="33"/>
      <c r="AHM166" s="33"/>
      <c r="AHN166" s="33"/>
      <c r="AHO166" s="33"/>
      <c r="AHP166" s="33"/>
      <c r="AHQ166" s="33"/>
      <c r="AHR166" s="33"/>
      <c r="AHS166" s="33"/>
      <c r="AHT166" s="33"/>
      <c r="AHU166" s="33"/>
      <c r="AHV166" s="33"/>
      <c r="AHW166" s="33"/>
      <c r="AHX166" s="33"/>
      <c r="AHY166" s="33"/>
      <c r="AHZ166" s="33"/>
      <c r="AIA166" s="33"/>
      <c r="AIB166" s="33"/>
      <c r="AIC166" s="33"/>
      <c r="AID166" s="33"/>
      <c r="AIE166" s="33"/>
      <c r="AIF166" s="33"/>
      <c r="AIG166" s="33"/>
      <c r="AIH166" s="33"/>
      <c r="AII166" s="33"/>
      <c r="AIJ166" s="33"/>
      <c r="AIK166" s="33"/>
      <c r="AIL166" s="33"/>
      <c r="AIM166" s="33"/>
      <c r="AIN166" s="33"/>
      <c r="AIO166" s="33"/>
      <c r="AIP166" s="33"/>
      <c r="AIQ166" s="33"/>
      <c r="AIR166" s="33"/>
      <c r="AIS166" s="33"/>
      <c r="AIT166" s="33"/>
      <c r="AIU166" s="33"/>
      <c r="AIV166" s="33"/>
      <c r="AIW166" s="33"/>
      <c r="AIX166" s="33"/>
      <c r="AIY166" s="33"/>
      <c r="AIZ166" s="33"/>
      <c r="AJA166" s="33"/>
      <c r="AJB166" s="33"/>
      <c r="AJC166" s="33"/>
      <c r="AJD166" s="33"/>
      <c r="AJE166" s="33"/>
      <c r="AJF166" s="33"/>
      <c r="AJG166" s="33"/>
      <c r="AJH166" s="33"/>
      <c r="AJI166" s="33"/>
      <c r="AJJ166" s="33"/>
      <c r="AJK166" s="33"/>
      <c r="AJL166" s="33"/>
      <c r="AJM166" s="33"/>
      <c r="AJN166" s="33"/>
      <c r="AJO166" s="33"/>
      <c r="AJP166" s="33"/>
      <c r="AJQ166" s="33"/>
      <c r="AJR166" s="33"/>
      <c r="AJS166" s="33"/>
      <c r="AJT166" s="33"/>
      <c r="AJU166" s="33"/>
      <c r="AJV166" s="33"/>
      <c r="AJW166" s="33"/>
      <c r="AJX166" s="33"/>
      <c r="AJY166" s="33"/>
      <c r="AJZ166" s="33"/>
      <c r="AKA166" s="33"/>
      <c r="AKB166" s="33"/>
      <c r="AKC166" s="33"/>
      <c r="AKD166" s="33"/>
      <c r="AKE166" s="33"/>
      <c r="AKF166" s="33"/>
      <c r="AKG166" s="33"/>
      <c r="AKH166" s="33"/>
      <c r="AKI166" s="33"/>
      <c r="AKJ166" s="33"/>
      <c r="AKK166" s="33"/>
      <c r="AKL166" s="33"/>
      <c r="AKM166" s="33"/>
      <c r="AKN166" s="33"/>
      <c r="AKO166" s="33"/>
      <c r="AKP166" s="33"/>
      <c r="AKQ166" s="33"/>
      <c r="AKR166" s="33"/>
      <c r="AKS166" s="33"/>
      <c r="AKT166" s="33"/>
      <c r="AKU166" s="33"/>
      <c r="AKV166" s="33"/>
      <c r="AKW166" s="33"/>
      <c r="AKX166" s="33"/>
      <c r="AKY166" s="33"/>
      <c r="AKZ166" s="33"/>
      <c r="ALA166" s="33"/>
      <c r="ALB166" s="33"/>
      <c r="ALC166" s="33"/>
      <c r="ALD166" s="33"/>
      <c r="ALE166" s="33"/>
      <c r="ALF166" s="33"/>
      <c r="ALG166" s="33"/>
      <c r="ALH166" s="33"/>
      <c r="ALI166" s="33"/>
      <c r="ALJ166" s="33"/>
      <c r="ALK166" s="33"/>
      <c r="ALL166" s="33"/>
      <c r="ALM166" s="33"/>
      <c r="ALN166" s="33"/>
    </row>
    <row r="167" spans="1:1002" s="19" customFormat="1" ht="14.5" x14ac:dyDescent="0.35">
      <c r="A167" s="142" t="s">
        <v>304</v>
      </c>
      <c r="B167" s="143"/>
      <c r="C167" s="143"/>
      <c r="D167" s="143"/>
      <c r="E167" s="144"/>
      <c r="F167" s="11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c r="KB167" s="6"/>
      <c r="KC167" s="6"/>
      <c r="KD167" s="6"/>
      <c r="KE167" s="6"/>
      <c r="KF167" s="6"/>
      <c r="KG167" s="6"/>
      <c r="KH167" s="6"/>
      <c r="KI167" s="6"/>
      <c r="KJ167" s="6"/>
      <c r="KK167" s="6"/>
      <c r="KL167" s="6"/>
      <c r="KM167" s="6"/>
      <c r="KN167" s="6"/>
      <c r="KO167" s="6"/>
      <c r="KP167" s="6"/>
      <c r="KQ167" s="6"/>
      <c r="KR167" s="6"/>
      <c r="KS167" s="6"/>
      <c r="KT167" s="6"/>
      <c r="KU167" s="6"/>
      <c r="KV167" s="6"/>
      <c r="KW167" s="6"/>
      <c r="KX167" s="6"/>
      <c r="KY167" s="6"/>
      <c r="KZ167" s="6"/>
      <c r="LA167" s="6"/>
      <c r="LB167" s="6"/>
      <c r="LC167" s="6"/>
      <c r="LD167" s="6"/>
      <c r="LE167" s="6"/>
      <c r="LF167" s="6"/>
      <c r="LG167" s="6"/>
      <c r="LH167" s="6"/>
      <c r="LI167" s="6"/>
      <c r="LJ167" s="6"/>
      <c r="LK167" s="6"/>
      <c r="LL167" s="6"/>
      <c r="LM167" s="6"/>
      <c r="LN167" s="6"/>
      <c r="LO167" s="6"/>
      <c r="LP167" s="6"/>
      <c r="LQ167" s="6"/>
      <c r="LR167" s="6"/>
      <c r="LS167" s="6"/>
      <c r="LT167" s="6"/>
      <c r="LU167" s="6"/>
      <c r="LV167" s="6"/>
      <c r="LW167" s="6"/>
      <c r="LX167" s="6"/>
      <c r="LY167" s="6"/>
      <c r="LZ167" s="6"/>
      <c r="MA167" s="6"/>
      <c r="MB167" s="6"/>
      <c r="MC167" s="6"/>
      <c r="MD167" s="6"/>
      <c r="ME167" s="6"/>
      <c r="MF167" s="6"/>
      <c r="MG167" s="6"/>
      <c r="MH167" s="6"/>
      <c r="MI167" s="6"/>
      <c r="MJ167" s="6"/>
      <c r="MK167" s="6"/>
      <c r="ML167" s="6"/>
      <c r="MM167" s="6"/>
      <c r="MN167" s="6"/>
      <c r="MO167" s="6"/>
      <c r="MP167" s="6"/>
      <c r="MQ167" s="6"/>
      <c r="MR167" s="6"/>
      <c r="MS167" s="6"/>
      <c r="MT167" s="6"/>
      <c r="MU167" s="6"/>
      <c r="MV167" s="6"/>
      <c r="MW167" s="6"/>
      <c r="MX167" s="6"/>
      <c r="MY167" s="6"/>
      <c r="MZ167" s="6"/>
      <c r="NA167" s="6"/>
      <c r="NB167" s="6"/>
      <c r="NC167" s="6"/>
      <c r="ND167" s="6"/>
      <c r="NE167" s="6"/>
      <c r="NF167" s="6"/>
      <c r="NG167" s="6"/>
      <c r="NH167" s="6"/>
      <c r="NI167" s="6"/>
      <c r="NJ167" s="6"/>
      <c r="NK167" s="6"/>
      <c r="NL167" s="6"/>
      <c r="NM167" s="6"/>
      <c r="NN167" s="6"/>
      <c r="NO167" s="6"/>
      <c r="NP167" s="6"/>
      <c r="NQ167" s="6"/>
      <c r="NR167" s="6"/>
      <c r="NS167" s="6"/>
      <c r="NT167" s="6"/>
      <c r="NU167" s="6"/>
      <c r="NV167" s="6"/>
      <c r="NW167" s="6"/>
      <c r="NX167" s="6"/>
      <c r="NY167" s="6"/>
      <c r="NZ167" s="6"/>
      <c r="OA167" s="6"/>
      <c r="OB167" s="6"/>
      <c r="OC167" s="6"/>
      <c r="OD167" s="6"/>
      <c r="OE167" s="6"/>
      <c r="OF167" s="6"/>
      <c r="OG167" s="6"/>
      <c r="OH167" s="6"/>
      <c r="OI167" s="6"/>
      <c r="OJ167" s="6"/>
      <c r="OK167" s="6"/>
      <c r="OL167" s="6"/>
      <c r="OM167" s="6"/>
      <c r="ON167" s="6"/>
      <c r="OO167" s="6"/>
      <c r="OP167" s="6"/>
      <c r="OQ167" s="6"/>
      <c r="OR167" s="6"/>
      <c r="OS167" s="6"/>
      <c r="OT167" s="6"/>
      <c r="OU167" s="6"/>
      <c r="OV167" s="6"/>
      <c r="OW167" s="6"/>
      <c r="OX167" s="6"/>
      <c r="OY167" s="6"/>
      <c r="OZ167" s="6"/>
      <c r="PA167" s="6"/>
      <c r="PB167" s="6"/>
      <c r="PC167" s="6"/>
      <c r="PD167" s="6"/>
      <c r="PE167" s="6"/>
      <c r="PF167" s="6"/>
      <c r="PG167" s="6"/>
      <c r="PH167" s="6"/>
      <c r="PI167" s="6"/>
      <c r="PJ167" s="6"/>
      <c r="PK167" s="6"/>
      <c r="PL167" s="6"/>
      <c r="PM167" s="6"/>
      <c r="PN167" s="6"/>
      <c r="PO167" s="6"/>
      <c r="PP167" s="6"/>
      <c r="PQ167" s="6"/>
      <c r="PR167" s="6"/>
      <c r="PS167" s="6"/>
      <c r="PT167" s="6"/>
      <c r="PU167" s="6"/>
      <c r="PV167" s="6"/>
      <c r="PW167" s="6"/>
      <c r="PX167" s="6"/>
      <c r="PY167" s="6"/>
      <c r="PZ167" s="6"/>
      <c r="QA167" s="6"/>
      <c r="QB167" s="6"/>
      <c r="QC167" s="6"/>
      <c r="QD167" s="6"/>
      <c r="QE167" s="6"/>
      <c r="QF167" s="6"/>
      <c r="QG167" s="6"/>
      <c r="QH167" s="6"/>
      <c r="QI167" s="6"/>
      <c r="QJ167" s="6"/>
      <c r="QK167" s="6"/>
      <c r="QL167" s="6"/>
      <c r="QM167" s="6"/>
      <c r="QN167" s="6"/>
      <c r="QO167" s="6"/>
      <c r="QP167" s="6"/>
      <c r="QQ167" s="6"/>
      <c r="QR167" s="6"/>
      <c r="QS167" s="6"/>
      <c r="QT167" s="6"/>
      <c r="QU167" s="6"/>
      <c r="QV167" s="6"/>
      <c r="QW167" s="6"/>
      <c r="QX167" s="6"/>
      <c r="QY167" s="6"/>
      <c r="QZ167" s="6"/>
      <c r="RA167" s="6"/>
      <c r="RB167" s="6"/>
      <c r="RC167" s="6"/>
      <c r="RD167" s="6"/>
      <c r="RE167" s="6"/>
      <c r="RF167" s="6"/>
      <c r="RG167" s="6"/>
      <c r="RH167" s="6"/>
      <c r="RI167" s="6"/>
      <c r="RJ167" s="6"/>
      <c r="RK167" s="6"/>
      <c r="RL167" s="6"/>
      <c r="RM167" s="6"/>
      <c r="RN167" s="6"/>
      <c r="RO167" s="6"/>
      <c r="RP167" s="6"/>
      <c r="RQ167" s="6"/>
      <c r="RR167" s="6"/>
      <c r="RS167" s="6"/>
      <c r="RT167" s="6"/>
      <c r="RU167" s="6"/>
      <c r="RV167" s="6"/>
      <c r="RW167" s="6"/>
      <c r="RX167" s="6"/>
      <c r="RY167" s="6"/>
      <c r="RZ167" s="6"/>
      <c r="SA167" s="6"/>
      <c r="SB167" s="6"/>
      <c r="SC167" s="6"/>
      <c r="SD167" s="6"/>
      <c r="SE167" s="6"/>
      <c r="SF167" s="6"/>
      <c r="SG167" s="6"/>
      <c r="SH167" s="6"/>
      <c r="SI167" s="6"/>
      <c r="SJ167" s="6"/>
      <c r="SK167" s="6"/>
      <c r="SL167" s="6"/>
      <c r="SM167" s="6"/>
      <c r="SN167" s="6"/>
      <c r="SO167" s="6"/>
      <c r="SP167" s="6"/>
      <c r="SQ167" s="6"/>
      <c r="SR167" s="6"/>
      <c r="SS167" s="6"/>
      <c r="ST167" s="6"/>
      <c r="SU167" s="6"/>
      <c r="SV167" s="6"/>
      <c r="SW167" s="6"/>
      <c r="SX167" s="6"/>
      <c r="SY167" s="6"/>
      <c r="SZ167" s="6"/>
      <c r="TA167" s="6"/>
      <c r="TB167" s="6"/>
      <c r="TC167" s="6"/>
      <c r="TD167" s="6"/>
      <c r="TE167" s="6"/>
      <c r="TF167" s="6"/>
      <c r="TG167" s="6"/>
      <c r="TH167" s="6"/>
      <c r="TI167" s="6"/>
      <c r="TJ167" s="6"/>
      <c r="TK167" s="6"/>
      <c r="TL167" s="6"/>
      <c r="TM167" s="6"/>
      <c r="TN167" s="6"/>
      <c r="TO167" s="6"/>
      <c r="TP167" s="6"/>
      <c r="TQ167" s="6"/>
      <c r="TR167" s="6"/>
      <c r="TS167" s="6"/>
      <c r="TT167" s="6"/>
      <c r="TU167" s="6"/>
      <c r="TV167" s="6"/>
      <c r="TW167" s="6"/>
      <c r="TX167" s="6"/>
      <c r="TY167" s="6"/>
      <c r="TZ167" s="6"/>
      <c r="UA167" s="6"/>
      <c r="UB167" s="6"/>
      <c r="UC167" s="6"/>
      <c r="UD167" s="6"/>
      <c r="UE167" s="6"/>
      <c r="UF167" s="6"/>
      <c r="UG167" s="6"/>
      <c r="UH167" s="6"/>
      <c r="UI167" s="6"/>
      <c r="UJ167" s="6"/>
      <c r="UK167" s="6"/>
      <c r="UL167" s="6"/>
      <c r="UM167" s="6"/>
      <c r="UN167" s="6"/>
      <c r="UO167" s="6"/>
      <c r="UP167" s="6"/>
      <c r="UQ167" s="6"/>
      <c r="UR167" s="6"/>
      <c r="US167" s="6"/>
      <c r="UT167" s="6"/>
      <c r="UU167" s="6"/>
      <c r="UV167" s="6"/>
      <c r="UW167" s="6"/>
      <c r="UX167" s="6"/>
      <c r="UY167" s="6"/>
      <c r="UZ167" s="6"/>
      <c r="VA167" s="6"/>
      <c r="VB167" s="6"/>
      <c r="VC167" s="6"/>
      <c r="VD167" s="6"/>
      <c r="VE167" s="6"/>
      <c r="VF167" s="6"/>
      <c r="VG167" s="6"/>
      <c r="VH167" s="6"/>
      <c r="VI167" s="6"/>
      <c r="VJ167" s="6"/>
      <c r="VK167" s="6"/>
      <c r="VL167" s="6"/>
      <c r="VM167" s="6"/>
      <c r="VN167" s="6"/>
      <c r="VO167" s="6"/>
      <c r="VP167" s="6"/>
      <c r="VQ167" s="6"/>
      <c r="VR167" s="6"/>
      <c r="VS167" s="6"/>
      <c r="VT167" s="6"/>
      <c r="VU167" s="6"/>
      <c r="VV167" s="6"/>
      <c r="VW167" s="6"/>
      <c r="VX167" s="6"/>
      <c r="VY167" s="6"/>
      <c r="VZ167" s="6"/>
      <c r="WA167" s="6"/>
      <c r="WB167" s="6"/>
      <c r="WC167" s="6"/>
      <c r="WD167" s="6"/>
      <c r="WE167" s="6"/>
      <c r="WF167" s="6"/>
      <c r="WG167" s="6"/>
      <c r="WH167" s="6"/>
      <c r="WI167" s="6"/>
      <c r="WJ167" s="6"/>
      <c r="WK167" s="6"/>
      <c r="WL167" s="6"/>
      <c r="WM167" s="6"/>
      <c r="WN167" s="6"/>
      <c r="WO167" s="6"/>
      <c r="WP167" s="6"/>
      <c r="WQ167" s="6"/>
      <c r="WR167" s="6"/>
      <c r="WS167" s="6"/>
      <c r="WT167" s="6"/>
      <c r="WU167" s="6"/>
      <c r="WV167" s="6"/>
      <c r="WW167" s="6"/>
      <c r="WX167" s="6"/>
      <c r="WY167" s="6"/>
      <c r="WZ167" s="6"/>
      <c r="XA167" s="6"/>
      <c r="XB167" s="6"/>
      <c r="XC167" s="6"/>
      <c r="XD167" s="6"/>
      <c r="XE167" s="6"/>
      <c r="XF167" s="6"/>
      <c r="XG167" s="6"/>
      <c r="XH167" s="6"/>
      <c r="XI167" s="6"/>
      <c r="XJ167" s="6"/>
      <c r="XK167" s="6"/>
      <c r="XL167" s="6"/>
      <c r="XM167" s="6"/>
      <c r="XN167" s="6"/>
      <c r="XO167" s="6"/>
      <c r="XP167" s="6"/>
      <c r="XQ167" s="6"/>
      <c r="XR167" s="6"/>
      <c r="XS167" s="6"/>
      <c r="XT167" s="6"/>
      <c r="XU167" s="6"/>
      <c r="XV167" s="6"/>
      <c r="XW167" s="6"/>
      <c r="XX167" s="6"/>
      <c r="XY167" s="6"/>
      <c r="XZ167" s="6"/>
      <c r="YA167" s="6"/>
      <c r="YB167" s="6"/>
      <c r="YC167" s="6"/>
      <c r="YD167" s="6"/>
      <c r="YE167" s="6"/>
      <c r="YF167" s="6"/>
      <c r="YG167" s="6"/>
      <c r="YH167" s="6"/>
      <c r="YI167" s="6"/>
      <c r="YJ167" s="6"/>
      <c r="YK167" s="6"/>
      <c r="YL167" s="6"/>
      <c r="YM167" s="6"/>
      <c r="YN167" s="6"/>
      <c r="YO167" s="6"/>
      <c r="YP167" s="6"/>
      <c r="YQ167" s="6"/>
      <c r="YR167" s="6"/>
      <c r="YS167" s="6"/>
      <c r="YT167" s="6"/>
      <c r="YU167" s="6"/>
      <c r="YV167" s="6"/>
      <c r="YW167" s="6"/>
      <c r="YX167" s="6"/>
      <c r="YY167" s="6"/>
      <c r="YZ167" s="6"/>
      <c r="ZA167" s="6"/>
      <c r="ZB167" s="6"/>
      <c r="ZC167" s="6"/>
      <c r="ZD167" s="6"/>
      <c r="ZE167" s="6"/>
      <c r="ZF167" s="6"/>
      <c r="ZG167" s="6"/>
      <c r="ZH167" s="6"/>
      <c r="ZI167" s="6"/>
      <c r="ZJ167" s="6"/>
      <c r="ZK167" s="6"/>
      <c r="ZL167" s="6"/>
      <c r="ZM167" s="6"/>
      <c r="ZN167" s="6"/>
      <c r="ZO167" s="6"/>
      <c r="ZP167" s="6"/>
      <c r="ZQ167" s="6"/>
      <c r="ZR167" s="6"/>
      <c r="ZS167" s="6"/>
      <c r="ZT167" s="6"/>
      <c r="ZU167" s="6"/>
      <c r="ZV167" s="6"/>
      <c r="ZW167" s="6"/>
      <c r="ZX167" s="6"/>
      <c r="ZY167" s="6"/>
      <c r="ZZ167" s="6"/>
      <c r="AAA167" s="6"/>
      <c r="AAB167" s="6"/>
      <c r="AAC167" s="6"/>
      <c r="AAD167" s="6"/>
      <c r="AAE167" s="6"/>
      <c r="AAF167" s="6"/>
      <c r="AAG167" s="6"/>
      <c r="AAH167" s="6"/>
      <c r="AAI167" s="6"/>
      <c r="AAJ167" s="6"/>
      <c r="AAK167" s="6"/>
      <c r="AAL167" s="6"/>
      <c r="AAM167" s="6"/>
      <c r="AAN167" s="6"/>
      <c r="AAO167" s="6"/>
      <c r="AAP167" s="6"/>
      <c r="AAQ167" s="6"/>
      <c r="AAR167" s="6"/>
      <c r="AAS167" s="6"/>
      <c r="AAT167" s="6"/>
      <c r="AAU167" s="6"/>
      <c r="AAV167" s="6"/>
      <c r="AAW167" s="6"/>
      <c r="AAX167" s="6"/>
      <c r="AAY167" s="6"/>
      <c r="AAZ167" s="6"/>
      <c r="ABA167" s="6"/>
      <c r="ABB167" s="6"/>
      <c r="ABC167" s="6"/>
      <c r="ABD167" s="6"/>
      <c r="ABE167" s="6"/>
      <c r="ABF167" s="6"/>
      <c r="ABG167" s="6"/>
      <c r="ABH167" s="6"/>
      <c r="ABI167" s="6"/>
      <c r="ABJ167" s="6"/>
      <c r="ABK167" s="6"/>
      <c r="ABL167" s="6"/>
      <c r="ABM167" s="6"/>
      <c r="ABN167" s="6"/>
      <c r="ABO167" s="6"/>
      <c r="ABP167" s="6"/>
      <c r="ABQ167" s="6"/>
      <c r="ABR167" s="6"/>
      <c r="ABS167" s="6"/>
      <c r="ABT167" s="6"/>
      <c r="ABU167" s="6"/>
      <c r="ABV167" s="6"/>
      <c r="ABW167" s="6"/>
      <c r="ABX167" s="6"/>
      <c r="ABY167" s="6"/>
      <c r="ABZ167" s="6"/>
      <c r="ACA167" s="6"/>
      <c r="ACB167" s="6"/>
      <c r="ACC167" s="6"/>
      <c r="ACD167" s="6"/>
      <c r="ACE167" s="6"/>
      <c r="ACF167" s="6"/>
      <c r="ACG167" s="6"/>
      <c r="ACH167" s="6"/>
      <c r="ACI167" s="6"/>
      <c r="ACJ167" s="6"/>
      <c r="ACK167" s="6"/>
      <c r="ACL167" s="6"/>
      <c r="ACM167" s="6"/>
      <c r="ACN167" s="6"/>
      <c r="ACO167" s="6"/>
      <c r="ACP167" s="6"/>
      <c r="ACQ167" s="6"/>
      <c r="ACR167" s="6"/>
      <c r="ACS167" s="6"/>
      <c r="ACT167" s="6"/>
      <c r="ACU167" s="6"/>
      <c r="ACV167" s="6"/>
      <c r="ACW167" s="6"/>
      <c r="ACX167" s="6"/>
      <c r="ACY167" s="6"/>
      <c r="ACZ167" s="6"/>
      <c r="ADA167" s="6"/>
      <c r="ADB167" s="6"/>
      <c r="ADC167" s="6"/>
      <c r="ADD167" s="6"/>
      <c r="ADE167" s="6"/>
      <c r="ADF167" s="6"/>
      <c r="ADG167" s="6"/>
      <c r="ADH167" s="6"/>
      <c r="ADI167" s="6"/>
      <c r="ADJ167" s="6"/>
      <c r="ADK167" s="6"/>
      <c r="ADL167" s="6"/>
      <c r="ADM167" s="6"/>
      <c r="ADN167" s="6"/>
      <c r="ADO167" s="6"/>
      <c r="ADP167" s="6"/>
      <c r="ADQ167" s="6"/>
      <c r="ADR167" s="6"/>
      <c r="ADS167" s="6"/>
      <c r="ADT167" s="6"/>
      <c r="ADU167" s="6"/>
      <c r="ADV167" s="6"/>
      <c r="ADW167" s="6"/>
      <c r="ADX167" s="6"/>
      <c r="ADY167" s="6"/>
      <c r="ADZ167" s="6"/>
      <c r="AEA167" s="6"/>
      <c r="AEB167" s="6"/>
      <c r="AEC167" s="6"/>
      <c r="AED167" s="6"/>
      <c r="AEE167" s="6"/>
      <c r="AEF167" s="6"/>
      <c r="AEG167" s="6"/>
      <c r="AEH167" s="6"/>
      <c r="AEI167" s="6"/>
      <c r="AEJ167" s="6"/>
      <c r="AEK167" s="6"/>
      <c r="AEL167" s="6"/>
      <c r="AEM167" s="6"/>
      <c r="AEN167" s="6"/>
      <c r="AEO167" s="6"/>
      <c r="AEP167" s="6"/>
      <c r="AEQ167" s="6"/>
      <c r="AER167" s="6"/>
      <c r="AES167" s="6"/>
      <c r="AET167" s="6"/>
      <c r="AEU167" s="6"/>
      <c r="AEV167" s="6"/>
      <c r="AEW167" s="6"/>
      <c r="AEX167" s="6"/>
      <c r="AEY167" s="6"/>
      <c r="AEZ167" s="6"/>
      <c r="AFA167" s="6"/>
      <c r="AFB167" s="6"/>
      <c r="AFC167" s="6"/>
      <c r="AFD167" s="6"/>
      <c r="AFE167" s="6"/>
      <c r="AFF167" s="6"/>
      <c r="AFG167" s="6"/>
      <c r="AFH167" s="6"/>
      <c r="AFI167" s="6"/>
      <c r="AFJ167" s="6"/>
      <c r="AFK167" s="6"/>
      <c r="AFL167" s="6"/>
      <c r="AFM167" s="6"/>
      <c r="AFN167" s="6"/>
      <c r="AFO167" s="6"/>
      <c r="AFP167" s="6"/>
      <c r="AFQ167" s="6"/>
      <c r="AFR167" s="6"/>
      <c r="AFS167" s="6"/>
      <c r="AFT167" s="6"/>
      <c r="AFU167" s="6"/>
      <c r="AFV167" s="6"/>
      <c r="AFW167" s="6"/>
      <c r="AFX167" s="6"/>
      <c r="AFY167" s="6"/>
      <c r="AFZ167" s="6"/>
      <c r="AGA167" s="6"/>
      <c r="AGB167" s="6"/>
      <c r="AGC167" s="6"/>
      <c r="AGD167" s="6"/>
      <c r="AGE167" s="6"/>
      <c r="AGF167" s="6"/>
      <c r="AGG167" s="6"/>
      <c r="AGH167" s="6"/>
      <c r="AGI167" s="6"/>
      <c r="AGJ167" s="6"/>
      <c r="AGK167" s="6"/>
      <c r="AGL167" s="6"/>
      <c r="AGM167" s="6"/>
      <c r="AGN167" s="6"/>
      <c r="AGO167" s="6"/>
      <c r="AGP167" s="6"/>
      <c r="AGQ167" s="6"/>
      <c r="AGR167" s="6"/>
      <c r="AGS167" s="6"/>
      <c r="AGT167" s="6"/>
      <c r="AGU167" s="6"/>
      <c r="AGV167" s="6"/>
      <c r="AGW167" s="6"/>
      <c r="AGX167" s="6"/>
      <c r="AGY167" s="6"/>
      <c r="AGZ167" s="6"/>
      <c r="AHA167" s="6"/>
      <c r="AHB167" s="6"/>
      <c r="AHC167" s="6"/>
      <c r="AHD167" s="6"/>
      <c r="AHE167" s="6"/>
      <c r="AHF167" s="6"/>
      <c r="AHG167" s="6"/>
      <c r="AHH167" s="6"/>
      <c r="AHI167" s="6"/>
      <c r="AHJ167" s="6"/>
      <c r="AHK167" s="6"/>
      <c r="AHL167" s="6"/>
      <c r="AHM167" s="6"/>
      <c r="AHN167" s="6"/>
      <c r="AHO167" s="6"/>
      <c r="AHP167" s="6"/>
      <c r="AHQ167" s="6"/>
      <c r="AHR167" s="6"/>
      <c r="AHS167" s="6"/>
      <c r="AHT167" s="6"/>
      <c r="AHU167" s="6"/>
      <c r="AHV167" s="6"/>
      <c r="AHW167" s="6"/>
      <c r="AHX167" s="6"/>
      <c r="AHY167" s="6"/>
      <c r="AHZ167" s="6"/>
      <c r="AIA167" s="6"/>
      <c r="AIB167" s="6"/>
      <c r="AIC167" s="6"/>
      <c r="AID167" s="6"/>
      <c r="AIE167" s="6"/>
      <c r="AIF167" s="6"/>
      <c r="AIG167" s="6"/>
      <c r="AIH167" s="6"/>
      <c r="AII167" s="6"/>
      <c r="AIJ167" s="6"/>
      <c r="AIK167" s="6"/>
      <c r="AIL167" s="6"/>
      <c r="AIM167" s="6"/>
      <c r="AIN167" s="6"/>
      <c r="AIO167" s="6"/>
      <c r="AIP167" s="6"/>
      <c r="AIQ167" s="6"/>
      <c r="AIR167" s="6"/>
      <c r="AIS167" s="6"/>
      <c r="AIT167" s="6"/>
      <c r="AIU167" s="6"/>
      <c r="AIV167" s="6"/>
      <c r="AIW167" s="6"/>
      <c r="AIX167" s="6"/>
      <c r="AIY167" s="6"/>
      <c r="AIZ167" s="6"/>
      <c r="AJA167" s="6"/>
      <c r="AJB167" s="6"/>
      <c r="AJC167" s="6"/>
      <c r="AJD167" s="6"/>
      <c r="AJE167" s="6"/>
      <c r="AJF167" s="6"/>
      <c r="AJG167" s="6"/>
      <c r="AJH167" s="6"/>
      <c r="AJI167" s="6"/>
      <c r="AJJ167" s="6"/>
      <c r="AJK167" s="6"/>
      <c r="AJL167" s="6"/>
      <c r="AJM167" s="6"/>
      <c r="AJN167" s="6"/>
      <c r="AJO167" s="6"/>
      <c r="AJP167" s="6"/>
      <c r="AJQ167" s="6"/>
      <c r="AJR167" s="6"/>
      <c r="AJS167" s="6"/>
      <c r="AJT167" s="6"/>
      <c r="AJU167" s="6"/>
      <c r="AJV167" s="6"/>
      <c r="AJW167" s="6"/>
      <c r="AJX167" s="6"/>
      <c r="AJY167" s="6"/>
      <c r="AJZ167" s="6"/>
      <c r="AKA167" s="6"/>
      <c r="AKB167" s="6"/>
      <c r="AKC167" s="6"/>
      <c r="AKD167" s="6"/>
      <c r="AKE167" s="6"/>
      <c r="AKF167" s="6"/>
      <c r="AKG167" s="6"/>
      <c r="AKH167" s="6"/>
      <c r="AKI167" s="6"/>
      <c r="AKJ167" s="6"/>
      <c r="AKK167" s="6"/>
      <c r="AKL167" s="6"/>
      <c r="AKM167" s="6"/>
      <c r="AKN167" s="6"/>
      <c r="AKO167" s="6"/>
      <c r="AKP167" s="6"/>
      <c r="AKQ167" s="6"/>
      <c r="AKR167" s="6"/>
      <c r="AKS167" s="6"/>
      <c r="AKT167" s="6"/>
      <c r="AKU167" s="6"/>
      <c r="AKV167" s="6"/>
      <c r="AKW167" s="6"/>
      <c r="AKX167" s="6"/>
      <c r="AKY167" s="6"/>
      <c r="AKZ167" s="6"/>
      <c r="ALA167" s="6"/>
      <c r="ALB167" s="6"/>
      <c r="ALC167" s="6"/>
      <c r="ALD167" s="6"/>
      <c r="ALE167" s="6"/>
      <c r="ALF167" s="6"/>
      <c r="ALG167" s="6"/>
      <c r="ALH167" s="6"/>
      <c r="ALI167" s="6"/>
      <c r="ALJ167" s="6"/>
      <c r="ALK167" s="6"/>
      <c r="ALL167" s="6"/>
      <c r="ALM167" s="6"/>
      <c r="ALN167" s="6"/>
    </row>
    <row r="168" spans="1:1002" s="19" customFormat="1" ht="26" x14ac:dyDescent="0.35">
      <c r="A168" s="44" t="s">
        <v>383</v>
      </c>
      <c r="B168" s="4" t="s">
        <v>216</v>
      </c>
      <c r="C168" s="82">
        <f>-H_fc_used</f>
        <v>5</v>
      </c>
      <c r="D168" s="4"/>
      <c r="E168" s="74"/>
      <c r="F168" s="11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c r="LM168" s="6"/>
      <c r="LN168" s="6"/>
      <c r="LO168" s="6"/>
      <c r="LP168" s="6"/>
      <c r="LQ168" s="6"/>
      <c r="LR168" s="6"/>
      <c r="LS168" s="6"/>
      <c r="LT168" s="6"/>
      <c r="LU168" s="6"/>
      <c r="LV168" s="6"/>
      <c r="LW168" s="6"/>
      <c r="LX168" s="6"/>
      <c r="LY168" s="6"/>
      <c r="LZ168" s="6"/>
      <c r="MA168" s="6"/>
      <c r="MB168" s="6"/>
      <c r="MC168" s="6"/>
      <c r="MD168" s="6"/>
      <c r="ME168" s="6"/>
      <c r="MF168" s="6"/>
      <c r="MG168" s="6"/>
      <c r="MH168" s="6"/>
      <c r="MI168" s="6"/>
      <c r="MJ168" s="6"/>
      <c r="MK168" s="6"/>
      <c r="ML168" s="6"/>
      <c r="MM168" s="6"/>
      <c r="MN168" s="6"/>
      <c r="MO168" s="6"/>
      <c r="MP168" s="6"/>
      <c r="MQ168" s="6"/>
      <c r="MR168" s="6"/>
      <c r="MS168" s="6"/>
      <c r="MT168" s="6"/>
      <c r="MU168" s="6"/>
      <c r="MV168" s="6"/>
      <c r="MW168" s="6"/>
      <c r="MX168" s="6"/>
      <c r="MY168" s="6"/>
      <c r="MZ168" s="6"/>
      <c r="NA168" s="6"/>
      <c r="NB168" s="6"/>
      <c r="NC168" s="6"/>
      <c r="ND168" s="6"/>
      <c r="NE168" s="6"/>
      <c r="NF168" s="6"/>
      <c r="NG168" s="6"/>
      <c r="NH168" s="6"/>
      <c r="NI168" s="6"/>
      <c r="NJ168" s="6"/>
      <c r="NK168" s="6"/>
      <c r="NL168" s="6"/>
      <c r="NM168" s="6"/>
      <c r="NN168" s="6"/>
      <c r="NO168" s="6"/>
      <c r="NP168" s="6"/>
      <c r="NQ168" s="6"/>
      <c r="NR168" s="6"/>
      <c r="NS168" s="6"/>
      <c r="NT168" s="6"/>
      <c r="NU168" s="6"/>
      <c r="NV168" s="6"/>
      <c r="NW168" s="6"/>
      <c r="NX168" s="6"/>
      <c r="NY168" s="6"/>
      <c r="NZ168" s="6"/>
      <c r="OA168" s="6"/>
      <c r="OB168" s="6"/>
      <c r="OC168" s="6"/>
      <c r="OD168" s="6"/>
      <c r="OE168" s="6"/>
      <c r="OF168" s="6"/>
      <c r="OG168" s="6"/>
      <c r="OH168" s="6"/>
      <c r="OI168" s="6"/>
      <c r="OJ168" s="6"/>
      <c r="OK168" s="6"/>
      <c r="OL168" s="6"/>
      <c r="OM168" s="6"/>
      <c r="ON168" s="6"/>
      <c r="OO168" s="6"/>
      <c r="OP168" s="6"/>
      <c r="OQ168" s="6"/>
      <c r="OR168" s="6"/>
      <c r="OS168" s="6"/>
      <c r="OT168" s="6"/>
      <c r="OU168" s="6"/>
      <c r="OV168" s="6"/>
      <c r="OW168" s="6"/>
      <c r="OX168" s="6"/>
      <c r="OY168" s="6"/>
      <c r="OZ168" s="6"/>
      <c r="PA168" s="6"/>
      <c r="PB168" s="6"/>
      <c r="PC168" s="6"/>
      <c r="PD168" s="6"/>
      <c r="PE168" s="6"/>
      <c r="PF168" s="6"/>
      <c r="PG168" s="6"/>
      <c r="PH168" s="6"/>
      <c r="PI168" s="6"/>
      <c r="PJ168" s="6"/>
      <c r="PK168" s="6"/>
      <c r="PL168" s="6"/>
      <c r="PM168" s="6"/>
      <c r="PN168" s="6"/>
      <c r="PO168" s="6"/>
      <c r="PP168" s="6"/>
      <c r="PQ168" s="6"/>
      <c r="PR168" s="6"/>
      <c r="PS168" s="6"/>
      <c r="PT168" s="6"/>
      <c r="PU168" s="6"/>
      <c r="PV168" s="6"/>
      <c r="PW168" s="6"/>
      <c r="PX168" s="6"/>
      <c r="PY168" s="6"/>
      <c r="PZ168" s="6"/>
      <c r="QA168" s="6"/>
      <c r="QB168" s="6"/>
      <c r="QC168" s="6"/>
      <c r="QD168" s="6"/>
      <c r="QE168" s="6"/>
      <c r="QF168" s="6"/>
      <c r="QG168" s="6"/>
      <c r="QH168" s="6"/>
      <c r="QI168" s="6"/>
      <c r="QJ168" s="6"/>
      <c r="QK168" s="6"/>
      <c r="QL168" s="6"/>
      <c r="QM168" s="6"/>
      <c r="QN168" s="6"/>
      <c r="QO168" s="6"/>
      <c r="QP168" s="6"/>
      <c r="QQ168" s="6"/>
      <c r="QR168" s="6"/>
      <c r="QS168" s="6"/>
      <c r="QT168" s="6"/>
      <c r="QU168" s="6"/>
      <c r="QV168" s="6"/>
      <c r="QW168" s="6"/>
      <c r="QX168" s="6"/>
      <c r="QY168" s="6"/>
      <c r="QZ168" s="6"/>
      <c r="RA168" s="6"/>
      <c r="RB168" s="6"/>
      <c r="RC168" s="6"/>
      <c r="RD168" s="6"/>
      <c r="RE168" s="6"/>
      <c r="RF168" s="6"/>
      <c r="RG168" s="6"/>
      <c r="RH168" s="6"/>
      <c r="RI168" s="6"/>
      <c r="RJ168" s="6"/>
      <c r="RK168" s="6"/>
      <c r="RL168" s="6"/>
      <c r="RM168" s="6"/>
      <c r="RN168" s="6"/>
      <c r="RO168" s="6"/>
      <c r="RP168" s="6"/>
      <c r="RQ168" s="6"/>
      <c r="RR168" s="6"/>
      <c r="RS168" s="6"/>
      <c r="RT168" s="6"/>
      <c r="RU168" s="6"/>
      <c r="RV168" s="6"/>
      <c r="RW168" s="6"/>
      <c r="RX168" s="6"/>
      <c r="RY168" s="6"/>
      <c r="RZ168" s="6"/>
      <c r="SA168" s="6"/>
      <c r="SB168" s="6"/>
      <c r="SC168" s="6"/>
      <c r="SD168" s="6"/>
      <c r="SE168" s="6"/>
      <c r="SF168" s="6"/>
      <c r="SG168" s="6"/>
      <c r="SH168" s="6"/>
      <c r="SI168" s="6"/>
      <c r="SJ168" s="6"/>
      <c r="SK168" s="6"/>
      <c r="SL168" s="6"/>
      <c r="SM168" s="6"/>
      <c r="SN168" s="6"/>
      <c r="SO168" s="6"/>
      <c r="SP168" s="6"/>
      <c r="SQ168" s="6"/>
      <c r="SR168" s="6"/>
      <c r="SS168" s="6"/>
      <c r="ST168" s="6"/>
      <c r="SU168" s="6"/>
      <c r="SV168" s="6"/>
      <c r="SW168" s="6"/>
      <c r="SX168" s="6"/>
      <c r="SY168" s="6"/>
      <c r="SZ168" s="6"/>
      <c r="TA168" s="6"/>
      <c r="TB168" s="6"/>
      <c r="TC168" s="6"/>
      <c r="TD168" s="6"/>
      <c r="TE168" s="6"/>
      <c r="TF168" s="6"/>
      <c r="TG168" s="6"/>
      <c r="TH168" s="6"/>
      <c r="TI168" s="6"/>
      <c r="TJ168" s="6"/>
      <c r="TK168" s="6"/>
      <c r="TL168" s="6"/>
      <c r="TM168" s="6"/>
      <c r="TN168" s="6"/>
      <c r="TO168" s="6"/>
      <c r="TP168" s="6"/>
      <c r="TQ168" s="6"/>
      <c r="TR168" s="6"/>
      <c r="TS168" s="6"/>
      <c r="TT168" s="6"/>
      <c r="TU168" s="6"/>
      <c r="TV168" s="6"/>
      <c r="TW168" s="6"/>
      <c r="TX168" s="6"/>
      <c r="TY168" s="6"/>
      <c r="TZ168" s="6"/>
      <c r="UA168" s="6"/>
      <c r="UB168" s="6"/>
      <c r="UC168" s="6"/>
      <c r="UD168" s="6"/>
      <c r="UE168" s="6"/>
      <c r="UF168" s="6"/>
      <c r="UG168" s="6"/>
      <c r="UH168" s="6"/>
      <c r="UI168" s="6"/>
      <c r="UJ168" s="6"/>
      <c r="UK168" s="6"/>
      <c r="UL168" s="6"/>
      <c r="UM168" s="6"/>
      <c r="UN168" s="6"/>
      <c r="UO168" s="6"/>
      <c r="UP168" s="6"/>
      <c r="UQ168" s="6"/>
      <c r="UR168" s="6"/>
      <c r="US168" s="6"/>
      <c r="UT168" s="6"/>
      <c r="UU168" s="6"/>
      <c r="UV168" s="6"/>
      <c r="UW168" s="6"/>
      <c r="UX168" s="6"/>
      <c r="UY168" s="6"/>
      <c r="UZ168" s="6"/>
      <c r="VA168" s="6"/>
      <c r="VB168" s="6"/>
      <c r="VC168" s="6"/>
      <c r="VD168" s="6"/>
      <c r="VE168" s="6"/>
      <c r="VF168" s="6"/>
      <c r="VG168" s="6"/>
      <c r="VH168" s="6"/>
      <c r="VI168" s="6"/>
      <c r="VJ168" s="6"/>
      <c r="VK168" s="6"/>
      <c r="VL168" s="6"/>
      <c r="VM168" s="6"/>
      <c r="VN168" s="6"/>
      <c r="VO168" s="6"/>
      <c r="VP168" s="6"/>
      <c r="VQ168" s="6"/>
      <c r="VR168" s="6"/>
      <c r="VS168" s="6"/>
      <c r="VT168" s="6"/>
      <c r="VU168" s="6"/>
      <c r="VV168" s="6"/>
      <c r="VW168" s="6"/>
      <c r="VX168" s="6"/>
      <c r="VY168" s="6"/>
      <c r="VZ168" s="6"/>
      <c r="WA168" s="6"/>
      <c r="WB168" s="6"/>
      <c r="WC168" s="6"/>
      <c r="WD168" s="6"/>
      <c r="WE168" s="6"/>
      <c r="WF168" s="6"/>
      <c r="WG168" s="6"/>
      <c r="WH168" s="6"/>
      <c r="WI168" s="6"/>
      <c r="WJ168" s="6"/>
      <c r="WK168" s="6"/>
      <c r="WL168" s="6"/>
      <c r="WM168" s="6"/>
      <c r="WN168" s="6"/>
      <c r="WO168" s="6"/>
      <c r="WP168" s="6"/>
      <c r="WQ168" s="6"/>
      <c r="WR168" s="6"/>
      <c r="WS168" s="6"/>
      <c r="WT168" s="6"/>
      <c r="WU168" s="6"/>
      <c r="WV168" s="6"/>
      <c r="WW168" s="6"/>
      <c r="WX168" s="6"/>
      <c r="WY168" s="6"/>
      <c r="WZ168" s="6"/>
      <c r="XA168" s="6"/>
      <c r="XB168" s="6"/>
      <c r="XC168" s="6"/>
      <c r="XD168" s="6"/>
      <c r="XE168" s="6"/>
      <c r="XF168" s="6"/>
      <c r="XG168" s="6"/>
      <c r="XH168" s="6"/>
      <c r="XI168" s="6"/>
      <c r="XJ168" s="6"/>
      <c r="XK168" s="6"/>
      <c r="XL168" s="6"/>
      <c r="XM168" s="6"/>
      <c r="XN168" s="6"/>
      <c r="XO168" s="6"/>
      <c r="XP168" s="6"/>
      <c r="XQ168" s="6"/>
      <c r="XR168" s="6"/>
      <c r="XS168" s="6"/>
      <c r="XT168" s="6"/>
      <c r="XU168" s="6"/>
      <c r="XV168" s="6"/>
      <c r="XW168" s="6"/>
      <c r="XX168" s="6"/>
      <c r="XY168" s="6"/>
      <c r="XZ168" s="6"/>
      <c r="YA168" s="6"/>
      <c r="YB168" s="6"/>
      <c r="YC168" s="6"/>
      <c r="YD168" s="6"/>
      <c r="YE168" s="6"/>
      <c r="YF168" s="6"/>
      <c r="YG168" s="6"/>
      <c r="YH168" s="6"/>
      <c r="YI168" s="6"/>
      <c r="YJ168" s="6"/>
      <c r="YK168" s="6"/>
      <c r="YL168" s="6"/>
      <c r="YM168" s="6"/>
      <c r="YN168" s="6"/>
      <c r="YO168" s="6"/>
      <c r="YP168" s="6"/>
      <c r="YQ168" s="6"/>
      <c r="YR168" s="6"/>
      <c r="YS168" s="6"/>
      <c r="YT168" s="6"/>
      <c r="YU168" s="6"/>
      <c r="YV168" s="6"/>
      <c r="YW168" s="6"/>
      <c r="YX168" s="6"/>
      <c r="YY168" s="6"/>
      <c r="YZ168" s="6"/>
      <c r="ZA168" s="6"/>
      <c r="ZB168" s="6"/>
      <c r="ZC168" s="6"/>
      <c r="ZD168" s="6"/>
      <c r="ZE168" s="6"/>
      <c r="ZF168" s="6"/>
      <c r="ZG168" s="6"/>
      <c r="ZH168" s="6"/>
      <c r="ZI168" s="6"/>
      <c r="ZJ168" s="6"/>
      <c r="ZK168" s="6"/>
      <c r="ZL168" s="6"/>
      <c r="ZM168" s="6"/>
      <c r="ZN168" s="6"/>
      <c r="ZO168" s="6"/>
      <c r="ZP168" s="6"/>
      <c r="ZQ168" s="6"/>
      <c r="ZR168" s="6"/>
      <c r="ZS168" s="6"/>
      <c r="ZT168" s="6"/>
      <c r="ZU168" s="6"/>
      <c r="ZV168" s="6"/>
      <c r="ZW168" s="6"/>
      <c r="ZX168" s="6"/>
      <c r="ZY168" s="6"/>
      <c r="ZZ168" s="6"/>
      <c r="AAA168" s="6"/>
      <c r="AAB168" s="6"/>
      <c r="AAC168" s="6"/>
      <c r="AAD168" s="6"/>
      <c r="AAE168" s="6"/>
      <c r="AAF168" s="6"/>
      <c r="AAG168" s="6"/>
      <c r="AAH168" s="6"/>
      <c r="AAI168" s="6"/>
      <c r="AAJ168" s="6"/>
      <c r="AAK168" s="6"/>
      <c r="AAL168" s="6"/>
      <c r="AAM168" s="6"/>
      <c r="AAN168" s="6"/>
      <c r="AAO168" s="6"/>
      <c r="AAP168" s="6"/>
      <c r="AAQ168" s="6"/>
      <c r="AAR168" s="6"/>
      <c r="AAS168" s="6"/>
      <c r="AAT168" s="6"/>
      <c r="AAU168" s="6"/>
      <c r="AAV168" s="6"/>
      <c r="AAW168" s="6"/>
      <c r="AAX168" s="6"/>
      <c r="AAY168" s="6"/>
      <c r="AAZ168" s="6"/>
      <c r="ABA168" s="6"/>
      <c r="ABB168" s="6"/>
      <c r="ABC168" s="6"/>
      <c r="ABD168" s="6"/>
      <c r="ABE168" s="6"/>
      <c r="ABF168" s="6"/>
      <c r="ABG168" s="6"/>
      <c r="ABH168" s="6"/>
      <c r="ABI168" s="6"/>
      <c r="ABJ168" s="6"/>
      <c r="ABK168" s="6"/>
      <c r="ABL168" s="6"/>
      <c r="ABM168" s="6"/>
      <c r="ABN168" s="6"/>
      <c r="ABO168" s="6"/>
      <c r="ABP168" s="6"/>
      <c r="ABQ168" s="6"/>
      <c r="ABR168" s="6"/>
      <c r="ABS168" s="6"/>
      <c r="ABT168" s="6"/>
      <c r="ABU168" s="6"/>
      <c r="ABV168" s="6"/>
      <c r="ABW168" s="6"/>
      <c r="ABX168" s="6"/>
      <c r="ABY168" s="6"/>
      <c r="ABZ168" s="6"/>
      <c r="ACA168" s="6"/>
      <c r="ACB168" s="6"/>
      <c r="ACC168" s="6"/>
      <c r="ACD168" s="6"/>
      <c r="ACE168" s="6"/>
      <c r="ACF168" s="6"/>
      <c r="ACG168" s="6"/>
      <c r="ACH168" s="6"/>
      <c r="ACI168" s="6"/>
      <c r="ACJ168" s="6"/>
      <c r="ACK168" s="6"/>
      <c r="ACL168" s="6"/>
      <c r="ACM168" s="6"/>
      <c r="ACN168" s="6"/>
      <c r="ACO168" s="6"/>
      <c r="ACP168" s="6"/>
      <c r="ACQ168" s="6"/>
      <c r="ACR168" s="6"/>
      <c r="ACS168" s="6"/>
      <c r="ACT168" s="6"/>
      <c r="ACU168" s="6"/>
      <c r="ACV168" s="6"/>
      <c r="ACW168" s="6"/>
      <c r="ACX168" s="6"/>
      <c r="ACY168" s="6"/>
      <c r="ACZ168" s="6"/>
      <c r="ADA168" s="6"/>
      <c r="ADB168" s="6"/>
      <c r="ADC168" s="6"/>
      <c r="ADD168" s="6"/>
      <c r="ADE168" s="6"/>
      <c r="ADF168" s="6"/>
      <c r="ADG168" s="6"/>
      <c r="ADH168" s="6"/>
      <c r="ADI168" s="6"/>
      <c r="ADJ168" s="6"/>
      <c r="ADK168" s="6"/>
      <c r="ADL168" s="6"/>
      <c r="ADM168" s="6"/>
      <c r="ADN168" s="6"/>
      <c r="ADO168" s="6"/>
      <c r="ADP168" s="6"/>
      <c r="ADQ168" s="6"/>
      <c r="ADR168" s="6"/>
      <c r="ADS168" s="6"/>
      <c r="ADT168" s="6"/>
      <c r="ADU168" s="6"/>
      <c r="ADV168" s="6"/>
      <c r="ADW168" s="6"/>
      <c r="ADX168" s="6"/>
      <c r="ADY168" s="6"/>
      <c r="ADZ168" s="6"/>
      <c r="AEA168" s="6"/>
      <c r="AEB168" s="6"/>
      <c r="AEC168" s="6"/>
      <c r="AED168" s="6"/>
      <c r="AEE168" s="6"/>
      <c r="AEF168" s="6"/>
      <c r="AEG168" s="6"/>
      <c r="AEH168" s="6"/>
      <c r="AEI168" s="6"/>
      <c r="AEJ168" s="6"/>
      <c r="AEK168" s="6"/>
      <c r="AEL168" s="6"/>
      <c r="AEM168" s="6"/>
      <c r="AEN168" s="6"/>
      <c r="AEO168" s="6"/>
      <c r="AEP168" s="6"/>
      <c r="AEQ168" s="6"/>
      <c r="AER168" s="6"/>
      <c r="AES168" s="6"/>
      <c r="AET168" s="6"/>
      <c r="AEU168" s="6"/>
      <c r="AEV168" s="6"/>
      <c r="AEW168" s="6"/>
      <c r="AEX168" s="6"/>
      <c r="AEY168" s="6"/>
      <c r="AEZ168" s="6"/>
      <c r="AFA168" s="6"/>
      <c r="AFB168" s="6"/>
      <c r="AFC168" s="6"/>
      <c r="AFD168" s="6"/>
      <c r="AFE168" s="6"/>
      <c r="AFF168" s="6"/>
      <c r="AFG168" s="6"/>
      <c r="AFH168" s="6"/>
      <c r="AFI168" s="6"/>
      <c r="AFJ168" s="6"/>
      <c r="AFK168" s="6"/>
      <c r="AFL168" s="6"/>
      <c r="AFM168" s="6"/>
      <c r="AFN168" s="6"/>
      <c r="AFO168" s="6"/>
      <c r="AFP168" s="6"/>
      <c r="AFQ168" s="6"/>
      <c r="AFR168" s="6"/>
      <c r="AFS168" s="6"/>
      <c r="AFT168" s="6"/>
      <c r="AFU168" s="6"/>
      <c r="AFV168" s="6"/>
      <c r="AFW168" s="6"/>
      <c r="AFX168" s="6"/>
      <c r="AFY168" s="6"/>
      <c r="AFZ168" s="6"/>
      <c r="AGA168" s="6"/>
      <c r="AGB168" s="6"/>
      <c r="AGC168" s="6"/>
      <c r="AGD168" s="6"/>
      <c r="AGE168" s="6"/>
      <c r="AGF168" s="6"/>
      <c r="AGG168" s="6"/>
      <c r="AGH168" s="6"/>
      <c r="AGI168" s="6"/>
      <c r="AGJ168" s="6"/>
      <c r="AGK168" s="6"/>
      <c r="AGL168" s="6"/>
      <c r="AGM168" s="6"/>
      <c r="AGN168" s="6"/>
      <c r="AGO168" s="6"/>
      <c r="AGP168" s="6"/>
      <c r="AGQ168" s="6"/>
      <c r="AGR168" s="6"/>
      <c r="AGS168" s="6"/>
      <c r="AGT168" s="6"/>
      <c r="AGU168" s="6"/>
      <c r="AGV168" s="6"/>
      <c r="AGW168" s="6"/>
      <c r="AGX168" s="6"/>
      <c r="AGY168" s="6"/>
      <c r="AGZ168" s="6"/>
      <c r="AHA168" s="6"/>
      <c r="AHB168" s="6"/>
      <c r="AHC168" s="6"/>
      <c r="AHD168" s="6"/>
      <c r="AHE168" s="6"/>
      <c r="AHF168" s="6"/>
      <c r="AHG168" s="6"/>
      <c r="AHH168" s="6"/>
      <c r="AHI168" s="6"/>
      <c r="AHJ168" s="6"/>
      <c r="AHK168" s="6"/>
      <c r="AHL168" s="6"/>
      <c r="AHM168" s="6"/>
      <c r="AHN168" s="6"/>
      <c r="AHO168" s="6"/>
      <c r="AHP168" s="6"/>
      <c r="AHQ168" s="6"/>
      <c r="AHR168" s="6"/>
      <c r="AHS168" s="6"/>
      <c r="AHT168" s="6"/>
      <c r="AHU168" s="6"/>
      <c r="AHV168" s="6"/>
      <c r="AHW168" s="6"/>
      <c r="AHX168" s="6"/>
      <c r="AHY168" s="6"/>
      <c r="AHZ168" s="6"/>
      <c r="AIA168" s="6"/>
      <c r="AIB168" s="6"/>
      <c r="AIC168" s="6"/>
      <c r="AID168" s="6"/>
      <c r="AIE168" s="6"/>
      <c r="AIF168" s="6"/>
      <c r="AIG168" s="6"/>
      <c r="AIH168" s="6"/>
      <c r="AII168" s="6"/>
      <c r="AIJ168" s="6"/>
      <c r="AIK168" s="6"/>
      <c r="AIL168" s="6"/>
      <c r="AIM168" s="6"/>
      <c r="AIN168" s="6"/>
      <c r="AIO168" s="6"/>
      <c r="AIP168" s="6"/>
      <c r="AIQ168" s="6"/>
      <c r="AIR168" s="6"/>
      <c r="AIS168" s="6"/>
      <c r="AIT168" s="6"/>
      <c r="AIU168" s="6"/>
      <c r="AIV168" s="6"/>
      <c r="AIW168" s="6"/>
      <c r="AIX168" s="6"/>
      <c r="AIY168" s="6"/>
      <c r="AIZ168" s="6"/>
      <c r="AJA168" s="6"/>
      <c r="AJB168" s="6"/>
      <c r="AJC168" s="6"/>
      <c r="AJD168" s="6"/>
      <c r="AJE168" s="6"/>
      <c r="AJF168" s="6"/>
      <c r="AJG168" s="6"/>
      <c r="AJH168" s="6"/>
      <c r="AJI168" s="6"/>
      <c r="AJJ168" s="6"/>
      <c r="AJK168" s="6"/>
      <c r="AJL168" s="6"/>
      <c r="AJM168" s="6"/>
      <c r="AJN168" s="6"/>
      <c r="AJO168" s="6"/>
      <c r="AJP168" s="6"/>
      <c r="AJQ168" s="6"/>
      <c r="AJR168" s="6"/>
      <c r="AJS168" s="6"/>
      <c r="AJT168" s="6"/>
      <c r="AJU168" s="6"/>
      <c r="AJV168" s="6"/>
      <c r="AJW168" s="6"/>
      <c r="AJX168" s="6"/>
      <c r="AJY168" s="6"/>
      <c r="AJZ168" s="6"/>
      <c r="AKA168" s="6"/>
      <c r="AKB168" s="6"/>
      <c r="AKC168" s="6"/>
      <c r="AKD168" s="6"/>
      <c r="AKE168" s="6"/>
      <c r="AKF168" s="6"/>
      <c r="AKG168" s="6"/>
      <c r="AKH168" s="6"/>
      <c r="AKI168" s="6"/>
      <c r="AKJ168" s="6"/>
      <c r="AKK168" s="6"/>
      <c r="AKL168" s="6"/>
      <c r="AKM168" s="6"/>
      <c r="AKN168" s="6"/>
      <c r="AKO168" s="6"/>
      <c r="AKP168" s="6"/>
      <c r="AKQ168" s="6"/>
      <c r="AKR168" s="6"/>
      <c r="AKS168" s="6"/>
      <c r="AKT168" s="6"/>
      <c r="AKU168" s="6"/>
      <c r="AKV168" s="6"/>
      <c r="AKW168" s="6"/>
      <c r="AKX168" s="6"/>
      <c r="AKY168" s="6"/>
      <c r="AKZ168" s="6"/>
      <c r="ALA168" s="6"/>
      <c r="ALB168" s="6"/>
      <c r="ALC168" s="6"/>
      <c r="ALD168" s="6"/>
      <c r="ALE168" s="6"/>
      <c r="ALF168" s="6"/>
      <c r="ALG168" s="6"/>
      <c r="ALH168" s="6"/>
      <c r="ALI168" s="6"/>
      <c r="ALJ168" s="6"/>
      <c r="ALK168" s="6"/>
      <c r="ALL168" s="6"/>
      <c r="ALM168" s="6"/>
      <c r="ALN168" s="6"/>
    </row>
    <row r="169" spans="1:1002" s="19" customFormat="1" ht="26" x14ac:dyDescent="0.35">
      <c r="A169" s="44" t="s">
        <v>384</v>
      </c>
      <c r="B169" s="4" t="s">
        <v>229</v>
      </c>
      <c r="C169" s="82">
        <f>10^(C168/20)</f>
        <v>1.778279410038923</v>
      </c>
      <c r="D169" s="4"/>
      <c r="E169" s="74"/>
      <c r="F169" s="11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c r="OU169" s="6"/>
      <c r="OV169" s="6"/>
      <c r="OW169" s="6"/>
      <c r="OX169" s="6"/>
      <c r="OY169" s="6"/>
      <c r="OZ169" s="6"/>
      <c r="PA169" s="6"/>
      <c r="PB169" s="6"/>
      <c r="PC169" s="6"/>
      <c r="PD169" s="6"/>
      <c r="PE169" s="6"/>
      <c r="PF169" s="6"/>
      <c r="PG169" s="6"/>
      <c r="PH169" s="6"/>
      <c r="PI169" s="6"/>
      <c r="PJ169" s="6"/>
      <c r="PK169" s="6"/>
      <c r="PL169" s="6"/>
      <c r="PM169" s="6"/>
      <c r="PN169" s="6"/>
      <c r="PO169" s="6"/>
      <c r="PP169" s="6"/>
      <c r="PQ169" s="6"/>
      <c r="PR169" s="6"/>
      <c r="PS169" s="6"/>
      <c r="PT169" s="6"/>
      <c r="PU169" s="6"/>
      <c r="PV169" s="6"/>
      <c r="PW169" s="6"/>
      <c r="PX169" s="6"/>
      <c r="PY169" s="6"/>
      <c r="PZ169" s="6"/>
      <c r="QA169" s="6"/>
      <c r="QB169" s="6"/>
      <c r="QC169" s="6"/>
      <c r="QD169" s="6"/>
      <c r="QE169" s="6"/>
      <c r="QF169" s="6"/>
      <c r="QG169" s="6"/>
      <c r="QH169" s="6"/>
      <c r="QI169" s="6"/>
      <c r="QJ169" s="6"/>
      <c r="QK169" s="6"/>
      <c r="QL169" s="6"/>
      <c r="QM169" s="6"/>
      <c r="QN169" s="6"/>
      <c r="QO169" s="6"/>
      <c r="QP169" s="6"/>
      <c r="QQ169" s="6"/>
      <c r="QR169" s="6"/>
      <c r="QS169" s="6"/>
      <c r="QT169" s="6"/>
      <c r="QU169" s="6"/>
      <c r="QV169" s="6"/>
      <c r="QW169" s="6"/>
      <c r="QX169" s="6"/>
      <c r="QY169" s="6"/>
      <c r="QZ169" s="6"/>
      <c r="RA169" s="6"/>
      <c r="RB169" s="6"/>
      <c r="RC169" s="6"/>
      <c r="RD169" s="6"/>
      <c r="RE169" s="6"/>
      <c r="RF169" s="6"/>
      <c r="RG169" s="6"/>
      <c r="RH169" s="6"/>
      <c r="RI169" s="6"/>
      <c r="RJ169" s="6"/>
      <c r="RK169" s="6"/>
      <c r="RL169" s="6"/>
      <c r="RM169" s="6"/>
      <c r="RN169" s="6"/>
      <c r="RO169" s="6"/>
      <c r="RP169" s="6"/>
      <c r="RQ169" s="6"/>
      <c r="RR169" s="6"/>
      <c r="RS169" s="6"/>
      <c r="RT169" s="6"/>
      <c r="RU169" s="6"/>
      <c r="RV169" s="6"/>
      <c r="RW169" s="6"/>
      <c r="RX169" s="6"/>
      <c r="RY169" s="6"/>
      <c r="RZ169" s="6"/>
      <c r="SA169" s="6"/>
      <c r="SB169" s="6"/>
      <c r="SC169" s="6"/>
      <c r="SD169" s="6"/>
      <c r="SE169" s="6"/>
      <c r="SF169" s="6"/>
      <c r="SG169" s="6"/>
      <c r="SH169" s="6"/>
      <c r="SI169" s="6"/>
      <c r="SJ169" s="6"/>
      <c r="SK169" s="6"/>
      <c r="SL169" s="6"/>
      <c r="SM169" s="6"/>
      <c r="SN169" s="6"/>
      <c r="SO169" s="6"/>
      <c r="SP169" s="6"/>
      <c r="SQ169" s="6"/>
      <c r="SR169" s="6"/>
      <c r="SS169" s="6"/>
      <c r="ST169" s="6"/>
      <c r="SU169" s="6"/>
      <c r="SV169" s="6"/>
      <c r="SW169" s="6"/>
      <c r="SX169" s="6"/>
      <c r="SY169" s="6"/>
      <c r="SZ169" s="6"/>
      <c r="TA169" s="6"/>
      <c r="TB169" s="6"/>
      <c r="TC169" s="6"/>
      <c r="TD169" s="6"/>
      <c r="TE169" s="6"/>
      <c r="TF169" s="6"/>
      <c r="TG169" s="6"/>
      <c r="TH169" s="6"/>
      <c r="TI169" s="6"/>
      <c r="TJ169" s="6"/>
      <c r="TK169" s="6"/>
      <c r="TL169" s="6"/>
      <c r="TM169" s="6"/>
      <c r="TN169" s="6"/>
      <c r="TO169" s="6"/>
      <c r="TP169" s="6"/>
      <c r="TQ169" s="6"/>
      <c r="TR169" s="6"/>
      <c r="TS169" s="6"/>
      <c r="TT169" s="6"/>
      <c r="TU169" s="6"/>
      <c r="TV169" s="6"/>
      <c r="TW169" s="6"/>
      <c r="TX169" s="6"/>
      <c r="TY169" s="6"/>
      <c r="TZ169" s="6"/>
      <c r="UA169" s="6"/>
      <c r="UB169" s="6"/>
      <c r="UC169" s="6"/>
      <c r="UD169" s="6"/>
      <c r="UE169" s="6"/>
      <c r="UF169" s="6"/>
      <c r="UG169" s="6"/>
      <c r="UH169" s="6"/>
      <c r="UI169" s="6"/>
      <c r="UJ169" s="6"/>
      <c r="UK169" s="6"/>
      <c r="UL169" s="6"/>
      <c r="UM169" s="6"/>
      <c r="UN169" s="6"/>
      <c r="UO169" s="6"/>
      <c r="UP169" s="6"/>
      <c r="UQ169" s="6"/>
      <c r="UR169" s="6"/>
      <c r="US169" s="6"/>
      <c r="UT169" s="6"/>
      <c r="UU169" s="6"/>
      <c r="UV169" s="6"/>
      <c r="UW169" s="6"/>
      <c r="UX169" s="6"/>
      <c r="UY169" s="6"/>
      <c r="UZ169" s="6"/>
      <c r="VA169" s="6"/>
      <c r="VB169" s="6"/>
      <c r="VC169" s="6"/>
      <c r="VD169" s="6"/>
      <c r="VE169" s="6"/>
      <c r="VF169" s="6"/>
      <c r="VG169" s="6"/>
      <c r="VH169" s="6"/>
      <c r="VI169" s="6"/>
      <c r="VJ169" s="6"/>
      <c r="VK169" s="6"/>
      <c r="VL169" s="6"/>
      <c r="VM169" s="6"/>
      <c r="VN169" s="6"/>
      <c r="VO169" s="6"/>
      <c r="VP169" s="6"/>
      <c r="VQ169" s="6"/>
      <c r="VR169" s="6"/>
      <c r="VS169" s="6"/>
      <c r="VT169" s="6"/>
      <c r="VU169" s="6"/>
      <c r="VV169" s="6"/>
      <c r="VW169" s="6"/>
      <c r="VX169" s="6"/>
      <c r="VY169" s="6"/>
      <c r="VZ169" s="6"/>
      <c r="WA169" s="6"/>
      <c r="WB169" s="6"/>
      <c r="WC169" s="6"/>
      <c r="WD169" s="6"/>
      <c r="WE169" s="6"/>
      <c r="WF169" s="6"/>
      <c r="WG169" s="6"/>
      <c r="WH169" s="6"/>
      <c r="WI169" s="6"/>
      <c r="WJ169" s="6"/>
      <c r="WK169" s="6"/>
      <c r="WL169" s="6"/>
      <c r="WM169" s="6"/>
      <c r="WN169" s="6"/>
      <c r="WO169" s="6"/>
      <c r="WP169" s="6"/>
      <c r="WQ169" s="6"/>
      <c r="WR169" s="6"/>
      <c r="WS169" s="6"/>
      <c r="WT169" s="6"/>
      <c r="WU169" s="6"/>
      <c r="WV169" s="6"/>
      <c r="WW169" s="6"/>
      <c r="WX169" s="6"/>
      <c r="WY169" s="6"/>
      <c r="WZ169" s="6"/>
      <c r="XA169" s="6"/>
      <c r="XB169" s="6"/>
      <c r="XC169" s="6"/>
      <c r="XD169" s="6"/>
      <c r="XE169" s="6"/>
      <c r="XF169" s="6"/>
      <c r="XG169" s="6"/>
      <c r="XH169" s="6"/>
      <c r="XI169" s="6"/>
      <c r="XJ169" s="6"/>
      <c r="XK169" s="6"/>
      <c r="XL169" s="6"/>
      <c r="XM169" s="6"/>
      <c r="XN169" s="6"/>
      <c r="XO169" s="6"/>
      <c r="XP169" s="6"/>
      <c r="XQ169" s="6"/>
      <c r="XR169" s="6"/>
      <c r="XS169" s="6"/>
      <c r="XT169" s="6"/>
      <c r="XU169" s="6"/>
      <c r="XV169" s="6"/>
      <c r="XW169" s="6"/>
      <c r="XX169" s="6"/>
      <c r="XY169" s="6"/>
      <c r="XZ169" s="6"/>
      <c r="YA169" s="6"/>
      <c r="YB169" s="6"/>
      <c r="YC169" s="6"/>
      <c r="YD169" s="6"/>
      <c r="YE169" s="6"/>
      <c r="YF169" s="6"/>
      <c r="YG169" s="6"/>
      <c r="YH169" s="6"/>
      <c r="YI169" s="6"/>
      <c r="YJ169" s="6"/>
      <c r="YK169" s="6"/>
      <c r="YL169" s="6"/>
      <c r="YM169" s="6"/>
      <c r="YN169" s="6"/>
      <c r="YO169" s="6"/>
      <c r="YP169" s="6"/>
      <c r="YQ169" s="6"/>
      <c r="YR169" s="6"/>
      <c r="YS169" s="6"/>
      <c r="YT169" s="6"/>
      <c r="YU169" s="6"/>
      <c r="YV169" s="6"/>
      <c r="YW169" s="6"/>
      <c r="YX169" s="6"/>
      <c r="YY169" s="6"/>
      <c r="YZ169" s="6"/>
      <c r="ZA169" s="6"/>
      <c r="ZB169" s="6"/>
      <c r="ZC169" s="6"/>
      <c r="ZD169" s="6"/>
      <c r="ZE169" s="6"/>
      <c r="ZF169" s="6"/>
      <c r="ZG169" s="6"/>
      <c r="ZH169" s="6"/>
      <c r="ZI169" s="6"/>
      <c r="ZJ169" s="6"/>
      <c r="ZK169" s="6"/>
      <c r="ZL169" s="6"/>
      <c r="ZM169" s="6"/>
      <c r="ZN169" s="6"/>
      <c r="ZO169" s="6"/>
      <c r="ZP169" s="6"/>
      <c r="ZQ169" s="6"/>
      <c r="ZR169" s="6"/>
      <c r="ZS169" s="6"/>
      <c r="ZT169" s="6"/>
      <c r="ZU169" s="6"/>
      <c r="ZV169" s="6"/>
      <c r="ZW169" s="6"/>
      <c r="ZX169" s="6"/>
      <c r="ZY169" s="6"/>
      <c r="ZZ169" s="6"/>
      <c r="AAA169" s="6"/>
      <c r="AAB169" s="6"/>
      <c r="AAC169" s="6"/>
      <c r="AAD169" s="6"/>
      <c r="AAE169" s="6"/>
      <c r="AAF169" s="6"/>
      <c r="AAG169" s="6"/>
      <c r="AAH169" s="6"/>
      <c r="AAI169" s="6"/>
      <c r="AAJ169" s="6"/>
      <c r="AAK169" s="6"/>
      <c r="AAL169" s="6"/>
      <c r="AAM169" s="6"/>
      <c r="AAN169" s="6"/>
      <c r="AAO169" s="6"/>
      <c r="AAP169" s="6"/>
      <c r="AAQ169" s="6"/>
      <c r="AAR169" s="6"/>
      <c r="AAS169" s="6"/>
      <c r="AAT169" s="6"/>
      <c r="AAU169" s="6"/>
      <c r="AAV169" s="6"/>
      <c r="AAW169" s="6"/>
      <c r="AAX169" s="6"/>
      <c r="AAY169" s="6"/>
      <c r="AAZ169" s="6"/>
      <c r="ABA169" s="6"/>
      <c r="ABB169" s="6"/>
      <c r="ABC169" s="6"/>
      <c r="ABD169" s="6"/>
      <c r="ABE169" s="6"/>
      <c r="ABF169" s="6"/>
      <c r="ABG169" s="6"/>
      <c r="ABH169" s="6"/>
      <c r="ABI169" s="6"/>
      <c r="ABJ169" s="6"/>
      <c r="ABK169" s="6"/>
      <c r="ABL169" s="6"/>
      <c r="ABM169" s="6"/>
      <c r="ABN169" s="6"/>
      <c r="ABO169" s="6"/>
      <c r="ABP169" s="6"/>
      <c r="ABQ169" s="6"/>
      <c r="ABR169" s="6"/>
      <c r="ABS169" s="6"/>
      <c r="ABT169" s="6"/>
      <c r="ABU169" s="6"/>
      <c r="ABV169" s="6"/>
      <c r="ABW169" s="6"/>
      <c r="ABX169" s="6"/>
      <c r="ABY169" s="6"/>
      <c r="ABZ169" s="6"/>
      <c r="ACA169" s="6"/>
      <c r="ACB169" s="6"/>
      <c r="ACC169" s="6"/>
      <c r="ACD169" s="6"/>
      <c r="ACE169" s="6"/>
      <c r="ACF169" s="6"/>
      <c r="ACG169" s="6"/>
      <c r="ACH169" s="6"/>
      <c r="ACI169" s="6"/>
      <c r="ACJ169" s="6"/>
      <c r="ACK169" s="6"/>
      <c r="ACL169" s="6"/>
      <c r="ACM169" s="6"/>
      <c r="ACN169" s="6"/>
      <c r="ACO169" s="6"/>
      <c r="ACP169" s="6"/>
      <c r="ACQ169" s="6"/>
      <c r="ACR169" s="6"/>
      <c r="ACS169" s="6"/>
      <c r="ACT169" s="6"/>
      <c r="ACU169" s="6"/>
      <c r="ACV169" s="6"/>
      <c r="ACW169" s="6"/>
      <c r="ACX169" s="6"/>
      <c r="ACY169" s="6"/>
      <c r="ACZ169" s="6"/>
      <c r="ADA169" s="6"/>
      <c r="ADB169" s="6"/>
      <c r="ADC169" s="6"/>
      <c r="ADD169" s="6"/>
      <c r="ADE169" s="6"/>
      <c r="ADF169" s="6"/>
      <c r="ADG169" s="6"/>
      <c r="ADH169" s="6"/>
      <c r="ADI169" s="6"/>
      <c r="ADJ169" s="6"/>
      <c r="ADK169" s="6"/>
      <c r="ADL169" s="6"/>
      <c r="ADM169" s="6"/>
      <c r="ADN169" s="6"/>
      <c r="ADO169" s="6"/>
      <c r="ADP169" s="6"/>
      <c r="ADQ169" s="6"/>
      <c r="ADR169" s="6"/>
      <c r="ADS169" s="6"/>
      <c r="ADT169" s="6"/>
      <c r="ADU169" s="6"/>
      <c r="ADV169" s="6"/>
      <c r="ADW169" s="6"/>
      <c r="ADX169" s="6"/>
      <c r="ADY169" s="6"/>
      <c r="ADZ169" s="6"/>
      <c r="AEA169" s="6"/>
      <c r="AEB169" s="6"/>
      <c r="AEC169" s="6"/>
      <c r="AED169" s="6"/>
      <c r="AEE169" s="6"/>
      <c r="AEF169" s="6"/>
      <c r="AEG169" s="6"/>
      <c r="AEH169" s="6"/>
      <c r="AEI169" s="6"/>
      <c r="AEJ169" s="6"/>
      <c r="AEK169" s="6"/>
      <c r="AEL169" s="6"/>
      <c r="AEM169" s="6"/>
      <c r="AEN169" s="6"/>
      <c r="AEO169" s="6"/>
      <c r="AEP169" s="6"/>
      <c r="AEQ169" s="6"/>
      <c r="AER169" s="6"/>
      <c r="AES169" s="6"/>
      <c r="AET169" s="6"/>
      <c r="AEU169" s="6"/>
      <c r="AEV169" s="6"/>
      <c r="AEW169" s="6"/>
      <c r="AEX169" s="6"/>
      <c r="AEY169" s="6"/>
      <c r="AEZ169" s="6"/>
      <c r="AFA169" s="6"/>
      <c r="AFB169" s="6"/>
      <c r="AFC169" s="6"/>
      <c r="AFD169" s="6"/>
      <c r="AFE169" s="6"/>
      <c r="AFF169" s="6"/>
      <c r="AFG169" s="6"/>
      <c r="AFH169" s="6"/>
      <c r="AFI169" s="6"/>
      <c r="AFJ169" s="6"/>
      <c r="AFK169" s="6"/>
      <c r="AFL169" s="6"/>
      <c r="AFM169" s="6"/>
      <c r="AFN169" s="6"/>
      <c r="AFO169" s="6"/>
      <c r="AFP169" s="6"/>
      <c r="AFQ169" s="6"/>
      <c r="AFR169" s="6"/>
      <c r="AFS169" s="6"/>
      <c r="AFT169" s="6"/>
      <c r="AFU169" s="6"/>
      <c r="AFV169" s="6"/>
      <c r="AFW169" s="6"/>
      <c r="AFX169" s="6"/>
      <c r="AFY169" s="6"/>
      <c r="AFZ169" s="6"/>
      <c r="AGA169" s="6"/>
      <c r="AGB169" s="6"/>
      <c r="AGC169" s="6"/>
      <c r="AGD169" s="6"/>
      <c r="AGE169" s="6"/>
      <c r="AGF169" s="6"/>
      <c r="AGG169" s="6"/>
      <c r="AGH169" s="6"/>
      <c r="AGI169" s="6"/>
      <c r="AGJ169" s="6"/>
      <c r="AGK169" s="6"/>
      <c r="AGL169" s="6"/>
      <c r="AGM169" s="6"/>
      <c r="AGN169" s="6"/>
      <c r="AGO169" s="6"/>
      <c r="AGP169" s="6"/>
      <c r="AGQ169" s="6"/>
      <c r="AGR169" s="6"/>
      <c r="AGS169" s="6"/>
      <c r="AGT169" s="6"/>
      <c r="AGU169" s="6"/>
      <c r="AGV169" s="6"/>
      <c r="AGW169" s="6"/>
      <c r="AGX169" s="6"/>
      <c r="AGY169" s="6"/>
      <c r="AGZ169" s="6"/>
      <c r="AHA169" s="6"/>
      <c r="AHB169" s="6"/>
      <c r="AHC169" s="6"/>
      <c r="AHD169" s="6"/>
      <c r="AHE169" s="6"/>
      <c r="AHF169" s="6"/>
      <c r="AHG169" s="6"/>
      <c r="AHH169" s="6"/>
      <c r="AHI169" s="6"/>
      <c r="AHJ169" s="6"/>
      <c r="AHK169" s="6"/>
      <c r="AHL169" s="6"/>
      <c r="AHM169" s="6"/>
      <c r="AHN169" s="6"/>
      <c r="AHO169" s="6"/>
      <c r="AHP169" s="6"/>
      <c r="AHQ169" s="6"/>
      <c r="AHR169" s="6"/>
      <c r="AHS169" s="6"/>
      <c r="AHT169" s="6"/>
      <c r="AHU169" s="6"/>
      <c r="AHV169" s="6"/>
      <c r="AHW169" s="6"/>
      <c r="AHX169" s="6"/>
      <c r="AHY169" s="6"/>
      <c r="AHZ169" s="6"/>
      <c r="AIA169" s="6"/>
      <c r="AIB169" s="6"/>
      <c r="AIC169" s="6"/>
      <c r="AID169" s="6"/>
      <c r="AIE169" s="6"/>
      <c r="AIF169" s="6"/>
      <c r="AIG169" s="6"/>
      <c r="AIH169" s="6"/>
      <c r="AII169" s="6"/>
      <c r="AIJ169" s="6"/>
      <c r="AIK169" s="6"/>
      <c r="AIL169" s="6"/>
      <c r="AIM169" s="6"/>
      <c r="AIN169" s="6"/>
      <c r="AIO169" s="6"/>
      <c r="AIP169" s="6"/>
      <c r="AIQ169" s="6"/>
      <c r="AIR169" s="6"/>
      <c r="AIS169" s="6"/>
      <c r="AIT169" s="6"/>
      <c r="AIU169" s="6"/>
      <c r="AIV169" s="6"/>
      <c r="AIW169" s="6"/>
      <c r="AIX169" s="6"/>
      <c r="AIY169" s="6"/>
      <c r="AIZ169" s="6"/>
      <c r="AJA169" s="6"/>
      <c r="AJB169" s="6"/>
      <c r="AJC169" s="6"/>
      <c r="AJD169" s="6"/>
      <c r="AJE169" s="6"/>
      <c r="AJF169" s="6"/>
      <c r="AJG169" s="6"/>
      <c r="AJH169" s="6"/>
      <c r="AJI169" s="6"/>
      <c r="AJJ169" s="6"/>
      <c r="AJK169" s="6"/>
      <c r="AJL169" s="6"/>
      <c r="AJM169" s="6"/>
      <c r="AJN169" s="6"/>
      <c r="AJO169" s="6"/>
      <c r="AJP169" s="6"/>
      <c r="AJQ169" s="6"/>
      <c r="AJR169" s="6"/>
      <c r="AJS169" s="6"/>
      <c r="AJT169" s="6"/>
      <c r="AJU169" s="6"/>
      <c r="AJV169" s="6"/>
      <c r="AJW169" s="6"/>
      <c r="AJX169" s="6"/>
      <c r="AJY169" s="6"/>
      <c r="AJZ169" s="6"/>
      <c r="AKA169" s="6"/>
      <c r="AKB169" s="6"/>
      <c r="AKC169" s="6"/>
      <c r="AKD169" s="6"/>
      <c r="AKE169" s="6"/>
      <c r="AKF169" s="6"/>
      <c r="AKG169" s="6"/>
      <c r="AKH169" s="6"/>
      <c r="AKI169" s="6"/>
      <c r="AKJ169" s="6"/>
      <c r="AKK169" s="6"/>
      <c r="AKL169" s="6"/>
      <c r="AKM169" s="6"/>
      <c r="AKN169" s="6"/>
      <c r="AKO169" s="6"/>
      <c r="AKP169" s="6"/>
      <c r="AKQ169" s="6"/>
      <c r="AKR169" s="6"/>
      <c r="AKS169" s="6"/>
      <c r="AKT169" s="6"/>
      <c r="AKU169" s="6"/>
      <c r="AKV169" s="6"/>
      <c r="AKW169" s="6"/>
      <c r="AKX169" s="6"/>
      <c r="AKY169" s="6"/>
      <c r="AKZ169" s="6"/>
      <c r="ALA169" s="6"/>
      <c r="ALB169" s="6"/>
      <c r="ALC169" s="6"/>
      <c r="ALD169" s="6"/>
      <c r="ALE169" s="6"/>
      <c r="ALF169" s="6"/>
      <c r="ALG169" s="6"/>
      <c r="ALH169" s="6"/>
      <c r="ALI169" s="6"/>
      <c r="ALJ169" s="6"/>
      <c r="ALK169" s="6"/>
      <c r="ALL169" s="6"/>
      <c r="ALM169" s="6"/>
      <c r="ALN169" s="6"/>
    </row>
    <row r="170" spans="1:1002" s="19" customFormat="1" ht="14.5" x14ac:dyDescent="0.35">
      <c r="A170" s="41" t="s">
        <v>331</v>
      </c>
      <c r="B170" s="4" t="s">
        <v>207</v>
      </c>
      <c r="C170" s="82">
        <f>PM-arg_H_fc_used-90</f>
        <v>67</v>
      </c>
      <c r="D170" s="4" t="s">
        <v>233</v>
      </c>
      <c r="E170" s="74"/>
      <c r="F170" s="11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c r="OU170" s="6"/>
      <c r="OV170" s="6"/>
      <c r="OW170" s="6"/>
      <c r="OX170" s="6"/>
      <c r="OY170" s="6"/>
      <c r="OZ170" s="6"/>
      <c r="PA170" s="6"/>
      <c r="PB170" s="6"/>
      <c r="PC170" s="6"/>
      <c r="PD170" s="6"/>
      <c r="PE170" s="6"/>
      <c r="PF170" s="6"/>
      <c r="PG170" s="6"/>
      <c r="PH170" s="6"/>
      <c r="PI170" s="6"/>
      <c r="PJ170" s="6"/>
      <c r="PK170" s="6"/>
      <c r="PL170" s="6"/>
      <c r="PM170" s="6"/>
      <c r="PN170" s="6"/>
      <c r="PO170" s="6"/>
      <c r="PP170" s="6"/>
      <c r="PQ170" s="6"/>
      <c r="PR170" s="6"/>
      <c r="PS170" s="6"/>
      <c r="PT170" s="6"/>
      <c r="PU170" s="6"/>
      <c r="PV170" s="6"/>
      <c r="PW170" s="6"/>
      <c r="PX170" s="6"/>
      <c r="PY170" s="6"/>
      <c r="PZ170" s="6"/>
      <c r="QA170" s="6"/>
      <c r="QB170" s="6"/>
      <c r="QC170" s="6"/>
      <c r="QD170" s="6"/>
      <c r="QE170" s="6"/>
      <c r="QF170" s="6"/>
      <c r="QG170" s="6"/>
      <c r="QH170" s="6"/>
      <c r="QI170" s="6"/>
      <c r="QJ170" s="6"/>
      <c r="QK170" s="6"/>
      <c r="QL170" s="6"/>
      <c r="QM170" s="6"/>
      <c r="QN170" s="6"/>
      <c r="QO170" s="6"/>
      <c r="QP170" s="6"/>
      <c r="QQ170" s="6"/>
      <c r="QR170" s="6"/>
      <c r="QS170" s="6"/>
      <c r="QT170" s="6"/>
      <c r="QU170" s="6"/>
      <c r="QV170" s="6"/>
      <c r="QW170" s="6"/>
      <c r="QX170" s="6"/>
      <c r="QY170" s="6"/>
      <c r="QZ170" s="6"/>
      <c r="RA170" s="6"/>
      <c r="RB170" s="6"/>
      <c r="RC170" s="6"/>
      <c r="RD170" s="6"/>
      <c r="RE170" s="6"/>
      <c r="RF170" s="6"/>
      <c r="RG170" s="6"/>
      <c r="RH170" s="6"/>
      <c r="RI170" s="6"/>
      <c r="RJ170" s="6"/>
      <c r="RK170" s="6"/>
      <c r="RL170" s="6"/>
      <c r="RM170" s="6"/>
      <c r="RN170" s="6"/>
      <c r="RO170" s="6"/>
      <c r="RP170" s="6"/>
      <c r="RQ170" s="6"/>
      <c r="RR170" s="6"/>
      <c r="RS170" s="6"/>
      <c r="RT170" s="6"/>
      <c r="RU170" s="6"/>
      <c r="RV170" s="6"/>
      <c r="RW170" s="6"/>
      <c r="RX170" s="6"/>
      <c r="RY170" s="6"/>
      <c r="RZ170" s="6"/>
      <c r="SA170" s="6"/>
      <c r="SB170" s="6"/>
      <c r="SC170" s="6"/>
      <c r="SD170" s="6"/>
      <c r="SE170" s="6"/>
      <c r="SF170" s="6"/>
      <c r="SG170" s="6"/>
      <c r="SH170" s="6"/>
      <c r="SI170" s="6"/>
      <c r="SJ170" s="6"/>
      <c r="SK170" s="6"/>
      <c r="SL170" s="6"/>
      <c r="SM170" s="6"/>
      <c r="SN170" s="6"/>
      <c r="SO170" s="6"/>
      <c r="SP170" s="6"/>
      <c r="SQ170" s="6"/>
      <c r="SR170" s="6"/>
      <c r="SS170" s="6"/>
      <c r="ST170" s="6"/>
      <c r="SU170" s="6"/>
      <c r="SV170" s="6"/>
      <c r="SW170" s="6"/>
      <c r="SX170" s="6"/>
      <c r="SY170" s="6"/>
      <c r="SZ170" s="6"/>
      <c r="TA170" s="6"/>
      <c r="TB170" s="6"/>
      <c r="TC170" s="6"/>
      <c r="TD170" s="6"/>
      <c r="TE170" s="6"/>
      <c r="TF170" s="6"/>
      <c r="TG170" s="6"/>
      <c r="TH170" s="6"/>
      <c r="TI170" s="6"/>
      <c r="TJ170" s="6"/>
      <c r="TK170" s="6"/>
      <c r="TL170" s="6"/>
      <c r="TM170" s="6"/>
      <c r="TN170" s="6"/>
      <c r="TO170" s="6"/>
      <c r="TP170" s="6"/>
      <c r="TQ170" s="6"/>
      <c r="TR170" s="6"/>
      <c r="TS170" s="6"/>
      <c r="TT170" s="6"/>
      <c r="TU170" s="6"/>
      <c r="TV170" s="6"/>
      <c r="TW170" s="6"/>
      <c r="TX170" s="6"/>
      <c r="TY170" s="6"/>
      <c r="TZ170" s="6"/>
      <c r="UA170" s="6"/>
      <c r="UB170" s="6"/>
      <c r="UC170" s="6"/>
      <c r="UD170" s="6"/>
      <c r="UE170" s="6"/>
      <c r="UF170" s="6"/>
      <c r="UG170" s="6"/>
      <c r="UH170" s="6"/>
      <c r="UI170" s="6"/>
      <c r="UJ170" s="6"/>
      <c r="UK170" s="6"/>
      <c r="UL170" s="6"/>
      <c r="UM170" s="6"/>
      <c r="UN170" s="6"/>
      <c r="UO170" s="6"/>
      <c r="UP170" s="6"/>
      <c r="UQ170" s="6"/>
      <c r="UR170" s="6"/>
      <c r="US170" s="6"/>
      <c r="UT170" s="6"/>
      <c r="UU170" s="6"/>
      <c r="UV170" s="6"/>
      <c r="UW170" s="6"/>
      <c r="UX170" s="6"/>
      <c r="UY170" s="6"/>
      <c r="UZ170" s="6"/>
      <c r="VA170" s="6"/>
      <c r="VB170" s="6"/>
      <c r="VC170" s="6"/>
      <c r="VD170" s="6"/>
      <c r="VE170" s="6"/>
      <c r="VF170" s="6"/>
      <c r="VG170" s="6"/>
      <c r="VH170" s="6"/>
      <c r="VI170" s="6"/>
      <c r="VJ170" s="6"/>
      <c r="VK170" s="6"/>
      <c r="VL170" s="6"/>
      <c r="VM170" s="6"/>
      <c r="VN170" s="6"/>
      <c r="VO170" s="6"/>
      <c r="VP170" s="6"/>
      <c r="VQ170" s="6"/>
      <c r="VR170" s="6"/>
      <c r="VS170" s="6"/>
      <c r="VT170" s="6"/>
      <c r="VU170" s="6"/>
      <c r="VV170" s="6"/>
      <c r="VW170" s="6"/>
      <c r="VX170" s="6"/>
      <c r="VY170" s="6"/>
      <c r="VZ170" s="6"/>
      <c r="WA170" s="6"/>
      <c r="WB170" s="6"/>
      <c r="WC170" s="6"/>
      <c r="WD170" s="6"/>
      <c r="WE170" s="6"/>
      <c r="WF170" s="6"/>
      <c r="WG170" s="6"/>
      <c r="WH170" s="6"/>
      <c r="WI170" s="6"/>
      <c r="WJ170" s="6"/>
      <c r="WK170" s="6"/>
      <c r="WL170" s="6"/>
      <c r="WM170" s="6"/>
      <c r="WN170" s="6"/>
      <c r="WO170" s="6"/>
      <c r="WP170" s="6"/>
      <c r="WQ170" s="6"/>
      <c r="WR170" s="6"/>
      <c r="WS170" s="6"/>
      <c r="WT170" s="6"/>
      <c r="WU170" s="6"/>
      <c r="WV170" s="6"/>
      <c r="WW170" s="6"/>
      <c r="WX170" s="6"/>
      <c r="WY170" s="6"/>
      <c r="WZ170" s="6"/>
      <c r="XA170" s="6"/>
      <c r="XB170" s="6"/>
      <c r="XC170" s="6"/>
      <c r="XD170" s="6"/>
      <c r="XE170" s="6"/>
      <c r="XF170" s="6"/>
      <c r="XG170" s="6"/>
      <c r="XH170" s="6"/>
      <c r="XI170" s="6"/>
      <c r="XJ170" s="6"/>
      <c r="XK170" s="6"/>
      <c r="XL170" s="6"/>
      <c r="XM170" s="6"/>
      <c r="XN170" s="6"/>
      <c r="XO170" s="6"/>
      <c r="XP170" s="6"/>
      <c r="XQ170" s="6"/>
      <c r="XR170" s="6"/>
      <c r="XS170" s="6"/>
      <c r="XT170" s="6"/>
      <c r="XU170" s="6"/>
      <c r="XV170" s="6"/>
      <c r="XW170" s="6"/>
      <c r="XX170" s="6"/>
      <c r="XY170" s="6"/>
      <c r="XZ170" s="6"/>
      <c r="YA170" s="6"/>
      <c r="YB170" s="6"/>
      <c r="YC170" s="6"/>
      <c r="YD170" s="6"/>
      <c r="YE170" s="6"/>
      <c r="YF170" s="6"/>
      <c r="YG170" s="6"/>
      <c r="YH170" s="6"/>
      <c r="YI170" s="6"/>
      <c r="YJ170" s="6"/>
      <c r="YK170" s="6"/>
      <c r="YL170" s="6"/>
      <c r="YM170" s="6"/>
      <c r="YN170" s="6"/>
      <c r="YO170" s="6"/>
      <c r="YP170" s="6"/>
      <c r="YQ170" s="6"/>
      <c r="YR170" s="6"/>
      <c r="YS170" s="6"/>
      <c r="YT170" s="6"/>
      <c r="YU170" s="6"/>
      <c r="YV170" s="6"/>
      <c r="YW170" s="6"/>
      <c r="YX170" s="6"/>
      <c r="YY170" s="6"/>
      <c r="YZ170" s="6"/>
      <c r="ZA170" s="6"/>
      <c r="ZB170" s="6"/>
      <c r="ZC170" s="6"/>
      <c r="ZD170" s="6"/>
      <c r="ZE170" s="6"/>
      <c r="ZF170" s="6"/>
      <c r="ZG170" s="6"/>
      <c r="ZH170" s="6"/>
      <c r="ZI170" s="6"/>
      <c r="ZJ170" s="6"/>
      <c r="ZK170" s="6"/>
      <c r="ZL170" s="6"/>
      <c r="ZM170" s="6"/>
      <c r="ZN170" s="6"/>
      <c r="ZO170" s="6"/>
      <c r="ZP170" s="6"/>
      <c r="ZQ170" s="6"/>
      <c r="ZR170" s="6"/>
      <c r="ZS170" s="6"/>
      <c r="ZT170" s="6"/>
      <c r="ZU170" s="6"/>
      <c r="ZV170" s="6"/>
      <c r="ZW170" s="6"/>
      <c r="ZX170" s="6"/>
      <c r="ZY170" s="6"/>
      <c r="ZZ170" s="6"/>
      <c r="AAA170" s="6"/>
      <c r="AAB170" s="6"/>
      <c r="AAC170" s="6"/>
      <c r="AAD170" s="6"/>
      <c r="AAE170" s="6"/>
      <c r="AAF170" s="6"/>
      <c r="AAG170" s="6"/>
      <c r="AAH170" s="6"/>
      <c r="AAI170" s="6"/>
      <c r="AAJ170" s="6"/>
      <c r="AAK170" s="6"/>
      <c r="AAL170" s="6"/>
      <c r="AAM170" s="6"/>
      <c r="AAN170" s="6"/>
      <c r="AAO170" s="6"/>
      <c r="AAP170" s="6"/>
      <c r="AAQ170" s="6"/>
      <c r="AAR170" s="6"/>
      <c r="AAS170" s="6"/>
      <c r="AAT170" s="6"/>
      <c r="AAU170" s="6"/>
      <c r="AAV170" s="6"/>
      <c r="AAW170" s="6"/>
      <c r="AAX170" s="6"/>
      <c r="AAY170" s="6"/>
      <c r="AAZ170" s="6"/>
      <c r="ABA170" s="6"/>
      <c r="ABB170" s="6"/>
      <c r="ABC170" s="6"/>
      <c r="ABD170" s="6"/>
      <c r="ABE170" s="6"/>
      <c r="ABF170" s="6"/>
      <c r="ABG170" s="6"/>
      <c r="ABH170" s="6"/>
      <c r="ABI170" s="6"/>
      <c r="ABJ170" s="6"/>
      <c r="ABK170" s="6"/>
      <c r="ABL170" s="6"/>
      <c r="ABM170" s="6"/>
      <c r="ABN170" s="6"/>
      <c r="ABO170" s="6"/>
      <c r="ABP170" s="6"/>
      <c r="ABQ170" s="6"/>
      <c r="ABR170" s="6"/>
      <c r="ABS170" s="6"/>
      <c r="ABT170" s="6"/>
      <c r="ABU170" s="6"/>
      <c r="ABV170" s="6"/>
      <c r="ABW170" s="6"/>
      <c r="ABX170" s="6"/>
      <c r="ABY170" s="6"/>
      <c r="ABZ170" s="6"/>
      <c r="ACA170" s="6"/>
      <c r="ACB170" s="6"/>
      <c r="ACC170" s="6"/>
      <c r="ACD170" s="6"/>
      <c r="ACE170" s="6"/>
      <c r="ACF170" s="6"/>
      <c r="ACG170" s="6"/>
      <c r="ACH170" s="6"/>
      <c r="ACI170" s="6"/>
      <c r="ACJ170" s="6"/>
      <c r="ACK170" s="6"/>
      <c r="ACL170" s="6"/>
      <c r="ACM170" s="6"/>
      <c r="ACN170" s="6"/>
      <c r="ACO170" s="6"/>
      <c r="ACP170" s="6"/>
      <c r="ACQ170" s="6"/>
      <c r="ACR170" s="6"/>
      <c r="ACS170" s="6"/>
      <c r="ACT170" s="6"/>
      <c r="ACU170" s="6"/>
      <c r="ACV170" s="6"/>
      <c r="ACW170" s="6"/>
      <c r="ACX170" s="6"/>
      <c r="ACY170" s="6"/>
      <c r="ACZ170" s="6"/>
      <c r="ADA170" s="6"/>
      <c r="ADB170" s="6"/>
      <c r="ADC170" s="6"/>
      <c r="ADD170" s="6"/>
      <c r="ADE170" s="6"/>
      <c r="ADF170" s="6"/>
      <c r="ADG170" s="6"/>
      <c r="ADH170" s="6"/>
      <c r="ADI170" s="6"/>
      <c r="ADJ170" s="6"/>
      <c r="ADK170" s="6"/>
      <c r="ADL170" s="6"/>
      <c r="ADM170" s="6"/>
      <c r="ADN170" s="6"/>
      <c r="ADO170" s="6"/>
      <c r="ADP170" s="6"/>
      <c r="ADQ170" s="6"/>
      <c r="ADR170" s="6"/>
      <c r="ADS170" s="6"/>
      <c r="ADT170" s="6"/>
      <c r="ADU170" s="6"/>
      <c r="ADV170" s="6"/>
      <c r="ADW170" s="6"/>
      <c r="ADX170" s="6"/>
      <c r="ADY170" s="6"/>
      <c r="ADZ170" s="6"/>
      <c r="AEA170" s="6"/>
      <c r="AEB170" s="6"/>
      <c r="AEC170" s="6"/>
      <c r="AED170" s="6"/>
      <c r="AEE170" s="6"/>
      <c r="AEF170" s="6"/>
      <c r="AEG170" s="6"/>
      <c r="AEH170" s="6"/>
      <c r="AEI170" s="6"/>
      <c r="AEJ170" s="6"/>
      <c r="AEK170" s="6"/>
      <c r="AEL170" s="6"/>
      <c r="AEM170" s="6"/>
      <c r="AEN170" s="6"/>
      <c r="AEO170" s="6"/>
      <c r="AEP170" s="6"/>
      <c r="AEQ170" s="6"/>
      <c r="AER170" s="6"/>
      <c r="AES170" s="6"/>
      <c r="AET170" s="6"/>
      <c r="AEU170" s="6"/>
      <c r="AEV170" s="6"/>
      <c r="AEW170" s="6"/>
      <c r="AEX170" s="6"/>
      <c r="AEY170" s="6"/>
      <c r="AEZ170" s="6"/>
      <c r="AFA170" s="6"/>
      <c r="AFB170" s="6"/>
      <c r="AFC170" s="6"/>
      <c r="AFD170" s="6"/>
      <c r="AFE170" s="6"/>
      <c r="AFF170" s="6"/>
      <c r="AFG170" s="6"/>
      <c r="AFH170" s="6"/>
      <c r="AFI170" s="6"/>
      <c r="AFJ170" s="6"/>
      <c r="AFK170" s="6"/>
      <c r="AFL170" s="6"/>
      <c r="AFM170" s="6"/>
      <c r="AFN170" s="6"/>
      <c r="AFO170" s="6"/>
      <c r="AFP170" s="6"/>
      <c r="AFQ170" s="6"/>
      <c r="AFR170" s="6"/>
      <c r="AFS170" s="6"/>
      <c r="AFT170" s="6"/>
      <c r="AFU170" s="6"/>
      <c r="AFV170" s="6"/>
      <c r="AFW170" s="6"/>
      <c r="AFX170" s="6"/>
      <c r="AFY170" s="6"/>
      <c r="AFZ170" s="6"/>
      <c r="AGA170" s="6"/>
      <c r="AGB170" s="6"/>
      <c r="AGC170" s="6"/>
      <c r="AGD170" s="6"/>
      <c r="AGE170" s="6"/>
      <c r="AGF170" s="6"/>
      <c r="AGG170" s="6"/>
      <c r="AGH170" s="6"/>
      <c r="AGI170" s="6"/>
      <c r="AGJ170" s="6"/>
      <c r="AGK170" s="6"/>
      <c r="AGL170" s="6"/>
      <c r="AGM170" s="6"/>
      <c r="AGN170" s="6"/>
      <c r="AGO170" s="6"/>
      <c r="AGP170" s="6"/>
      <c r="AGQ170" s="6"/>
      <c r="AGR170" s="6"/>
      <c r="AGS170" s="6"/>
      <c r="AGT170" s="6"/>
      <c r="AGU170" s="6"/>
      <c r="AGV170" s="6"/>
      <c r="AGW170" s="6"/>
      <c r="AGX170" s="6"/>
      <c r="AGY170" s="6"/>
      <c r="AGZ170" s="6"/>
      <c r="AHA170" s="6"/>
      <c r="AHB170" s="6"/>
      <c r="AHC170" s="6"/>
      <c r="AHD170" s="6"/>
      <c r="AHE170" s="6"/>
      <c r="AHF170" s="6"/>
      <c r="AHG170" s="6"/>
      <c r="AHH170" s="6"/>
      <c r="AHI170" s="6"/>
      <c r="AHJ170" s="6"/>
      <c r="AHK170" s="6"/>
      <c r="AHL170" s="6"/>
      <c r="AHM170" s="6"/>
      <c r="AHN170" s="6"/>
      <c r="AHO170" s="6"/>
      <c r="AHP170" s="6"/>
      <c r="AHQ170" s="6"/>
      <c r="AHR170" s="6"/>
      <c r="AHS170" s="6"/>
      <c r="AHT170" s="6"/>
      <c r="AHU170" s="6"/>
      <c r="AHV170" s="6"/>
      <c r="AHW170" s="6"/>
      <c r="AHX170" s="6"/>
      <c r="AHY170" s="6"/>
      <c r="AHZ170" s="6"/>
      <c r="AIA170" s="6"/>
      <c r="AIB170" s="6"/>
      <c r="AIC170" s="6"/>
      <c r="AID170" s="6"/>
      <c r="AIE170" s="6"/>
      <c r="AIF170" s="6"/>
      <c r="AIG170" s="6"/>
      <c r="AIH170" s="6"/>
      <c r="AII170" s="6"/>
      <c r="AIJ170" s="6"/>
      <c r="AIK170" s="6"/>
      <c r="AIL170" s="6"/>
      <c r="AIM170" s="6"/>
      <c r="AIN170" s="6"/>
      <c r="AIO170" s="6"/>
      <c r="AIP170" s="6"/>
      <c r="AIQ170" s="6"/>
      <c r="AIR170" s="6"/>
      <c r="AIS170" s="6"/>
      <c r="AIT170" s="6"/>
      <c r="AIU170" s="6"/>
      <c r="AIV170" s="6"/>
      <c r="AIW170" s="6"/>
      <c r="AIX170" s="6"/>
      <c r="AIY170" s="6"/>
      <c r="AIZ170" s="6"/>
      <c r="AJA170" s="6"/>
      <c r="AJB170" s="6"/>
      <c r="AJC170" s="6"/>
      <c r="AJD170" s="6"/>
      <c r="AJE170" s="6"/>
      <c r="AJF170" s="6"/>
      <c r="AJG170" s="6"/>
      <c r="AJH170" s="6"/>
      <c r="AJI170" s="6"/>
      <c r="AJJ170" s="6"/>
      <c r="AJK170" s="6"/>
      <c r="AJL170" s="6"/>
      <c r="AJM170" s="6"/>
      <c r="AJN170" s="6"/>
      <c r="AJO170" s="6"/>
      <c r="AJP170" s="6"/>
      <c r="AJQ170" s="6"/>
      <c r="AJR170" s="6"/>
      <c r="AJS170" s="6"/>
      <c r="AJT170" s="6"/>
      <c r="AJU170" s="6"/>
      <c r="AJV170" s="6"/>
      <c r="AJW170" s="6"/>
      <c r="AJX170" s="6"/>
      <c r="AJY170" s="6"/>
      <c r="AJZ170" s="6"/>
      <c r="AKA170" s="6"/>
      <c r="AKB170" s="6"/>
      <c r="AKC170" s="6"/>
      <c r="AKD170" s="6"/>
      <c r="AKE170" s="6"/>
      <c r="AKF170" s="6"/>
      <c r="AKG170" s="6"/>
      <c r="AKH170" s="6"/>
      <c r="AKI170" s="6"/>
      <c r="AKJ170" s="6"/>
      <c r="AKK170" s="6"/>
      <c r="AKL170" s="6"/>
      <c r="AKM170" s="6"/>
      <c r="AKN170" s="6"/>
      <c r="AKO170" s="6"/>
      <c r="AKP170" s="6"/>
      <c r="AKQ170" s="6"/>
      <c r="AKR170" s="6"/>
      <c r="AKS170" s="6"/>
      <c r="AKT170" s="6"/>
      <c r="AKU170" s="6"/>
      <c r="AKV170" s="6"/>
      <c r="AKW170" s="6"/>
      <c r="AKX170" s="6"/>
      <c r="AKY170" s="6"/>
      <c r="AKZ170" s="6"/>
      <c r="ALA170" s="6"/>
      <c r="ALB170" s="6"/>
      <c r="ALC170" s="6"/>
      <c r="ALD170" s="6"/>
      <c r="ALE170" s="6"/>
      <c r="ALF170" s="6"/>
      <c r="ALG170" s="6"/>
      <c r="ALH170" s="6"/>
      <c r="ALI170" s="6"/>
      <c r="ALJ170" s="6"/>
      <c r="ALK170" s="6"/>
      <c r="ALL170" s="6"/>
      <c r="ALM170" s="6"/>
      <c r="ALN170" s="6"/>
    </row>
    <row r="171" spans="1:1002" s="19" customFormat="1" ht="14.5" x14ac:dyDescent="0.35">
      <c r="A171" s="41" t="s">
        <v>385</v>
      </c>
      <c r="B171" s="4" t="s">
        <v>219</v>
      </c>
      <c r="C171" s="49">
        <v>3</v>
      </c>
      <c r="D171" s="4" t="s">
        <v>83</v>
      </c>
      <c r="E171" s="74" t="s">
        <v>442</v>
      </c>
      <c r="F171" s="11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c r="OH171" s="6"/>
      <c r="OI171" s="6"/>
      <c r="OJ171" s="6"/>
      <c r="OK171" s="6"/>
      <c r="OL171" s="6"/>
      <c r="OM171" s="6"/>
      <c r="ON171" s="6"/>
      <c r="OO171" s="6"/>
      <c r="OP171" s="6"/>
      <c r="OQ171" s="6"/>
      <c r="OR171" s="6"/>
      <c r="OS171" s="6"/>
      <c r="OT171" s="6"/>
      <c r="OU171" s="6"/>
      <c r="OV171" s="6"/>
      <c r="OW171" s="6"/>
      <c r="OX171" s="6"/>
      <c r="OY171" s="6"/>
      <c r="OZ171" s="6"/>
      <c r="PA171" s="6"/>
      <c r="PB171" s="6"/>
      <c r="PC171" s="6"/>
      <c r="PD171" s="6"/>
      <c r="PE171" s="6"/>
      <c r="PF171" s="6"/>
      <c r="PG171" s="6"/>
      <c r="PH171" s="6"/>
      <c r="PI171" s="6"/>
      <c r="PJ171" s="6"/>
      <c r="PK171" s="6"/>
      <c r="PL171" s="6"/>
      <c r="PM171" s="6"/>
      <c r="PN171" s="6"/>
      <c r="PO171" s="6"/>
      <c r="PP171" s="6"/>
      <c r="PQ171" s="6"/>
      <c r="PR171" s="6"/>
      <c r="PS171" s="6"/>
      <c r="PT171" s="6"/>
      <c r="PU171" s="6"/>
      <c r="PV171" s="6"/>
      <c r="PW171" s="6"/>
      <c r="PX171" s="6"/>
      <c r="PY171" s="6"/>
      <c r="PZ171" s="6"/>
      <c r="QA171" s="6"/>
      <c r="QB171" s="6"/>
      <c r="QC171" s="6"/>
      <c r="QD171" s="6"/>
      <c r="QE171" s="6"/>
      <c r="QF171" s="6"/>
      <c r="QG171" s="6"/>
      <c r="QH171" s="6"/>
      <c r="QI171" s="6"/>
      <c r="QJ171" s="6"/>
      <c r="QK171" s="6"/>
      <c r="QL171" s="6"/>
      <c r="QM171" s="6"/>
      <c r="QN171" s="6"/>
      <c r="QO171" s="6"/>
      <c r="QP171" s="6"/>
      <c r="QQ171" s="6"/>
      <c r="QR171" s="6"/>
      <c r="QS171" s="6"/>
      <c r="QT171" s="6"/>
      <c r="QU171" s="6"/>
      <c r="QV171" s="6"/>
      <c r="QW171" s="6"/>
      <c r="QX171" s="6"/>
      <c r="QY171" s="6"/>
      <c r="QZ171" s="6"/>
      <c r="RA171" s="6"/>
      <c r="RB171" s="6"/>
      <c r="RC171" s="6"/>
      <c r="RD171" s="6"/>
      <c r="RE171" s="6"/>
      <c r="RF171" s="6"/>
      <c r="RG171" s="6"/>
      <c r="RH171" s="6"/>
      <c r="RI171" s="6"/>
      <c r="RJ171" s="6"/>
      <c r="RK171" s="6"/>
      <c r="RL171" s="6"/>
      <c r="RM171" s="6"/>
      <c r="RN171" s="6"/>
      <c r="RO171" s="6"/>
      <c r="RP171" s="6"/>
      <c r="RQ171" s="6"/>
      <c r="RR171" s="6"/>
      <c r="RS171" s="6"/>
      <c r="RT171" s="6"/>
      <c r="RU171" s="6"/>
      <c r="RV171" s="6"/>
      <c r="RW171" s="6"/>
      <c r="RX171" s="6"/>
      <c r="RY171" s="6"/>
      <c r="RZ171" s="6"/>
      <c r="SA171" s="6"/>
      <c r="SB171" s="6"/>
      <c r="SC171" s="6"/>
      <c r="SD171" s="6"/>
      <c r="SE171" s="6"/>
      <c r="SF171" s="6"/>
      <c r="SG171" s="6"/>
      <c r="SH171" s="6"/>
      <c r="SI171" s="6"/>
      <c r="SJ171" s="6"/>
      <c r="SK171" s="6"/>
      <c r="SL171" s="6"/>
      <c r="SM171" s="6"/>
      <c r="SN171" s="6"/>
      <c r="SO171" s="6"/>
      <c r="SP171" s="6"/>
      <c r="SQ171" s="6"/>
      <c r="SR171" s="6"/>
      <c r="SS171" s="6"/>
      <c r="ST171" s="6"/>
      <c r="SU171" s="6"/>
      <c r="SV171" s="6"/>
      <c r="SW171" s="6"/>
      <c r="SX171" s="6"/>
      <c r="SY171" s="6"/>
      <c r="SZ171" s="6"/>
      <c r="TA171" s="6"/>
      <c r="TB171" s="6"/>
      <c r="TC171" s="6"/>
      <c r="TD171" s="6"/>
      <c r="TE171" s="6"/>
      <c r="TF171" s="6"/>
      <c r="TG171" s="6"/>
      <c r="TH171" s="6"/>
      <c r="TI171" s="6"/>
      <c r="TJ171" s="6"/>
      <c r="TK171" s="6"/>
      <c r="TL171" s="6"/>
      <c r="TM171" s="6"/>
      <c r="TN171" s="6"/>
      <c r="TO171" s="6"/>
      <c r="TP171" s="6"/>
      <c r="TQ171" s="6"/>
      <c r="TR171" s="6"/>
      <c r="TS171" s="6"/>
      <c r="TT171" s="6"/>
      <c r="TU171" s="6"/>
      <c r="TV171" s="6"/>
      <c r="TW171" s="6"/>
      <c r="TX171" s="6"/>
      <c r="TY171" s="6"/>
      <c r="TZ171" s="6"/>
      <c r="UA171" s="6"/>
      <c r="UB171" s="6"/>
      <c r="UC171" s="6"/>
      <c r="UD171" s="6"/>
      <c r="UE171" s="6"/>
      <c r="UF171" s="6"/>
      <c r="UG171" s="6"/>
      <c r="UH171" s="6"/>
      <c r="UI171" s="6"/>
      <c r="UJ171" s="6"/>
      <c r="UK171" s="6"/>
      <c r="UL171" s="6"/>
      <c r="UM171" s="6"/>
      <c r="UN171" s="6"/>
      <c r="UO171" s="6"/>
      <c r="UP171" s="6"/>
      <c r="UQ171" s="6"/>
      <c r="UR171" s="6"/>
      <c r="US171" s="6"/>
      <c r="UT171" s="6"/>
      <c r="UU171" s="6"/>
      <c r="UV171" s="6"/>
      <c r="UW171" s="6"/>
      <c r="UX171" s="6"/>
      <c r="UY171" s="6"/>
      <c r="UZ171" s="6"/>
      <c r="VA171" s="6"/>
      <c r="VB171" s="6"/>
      <c r="VC171" s="6"/>
      <c r="VD171" s="6"/>
      <c r="VE171" s="6"/>
      <c r="VF171" s="6"/>
      <c r="VG171" s="6"/>
      <c r="VH171" s="6"/>
      <c r="VI171" s="6"/>
      <c r="VJ171" s="6"/>
      <c r="VK171" s="6"/>
      <c r="VL171" s="6"/>
      <c r="VM171" s="6"/>
      <c r="VN171" s="6"/>
      <c r="VO171" s="6"/>
      <c r="VP171" s="6"/>
      <c r="VQ171" s="6"/>
      <c r="VR171" s="6"/>
      <c r="VS171" s="6"/>
      <c r="VT171" s="6"/>
      <c r="VU171" s="6"/>
      <c r="VV171" s="6"/>
      <c r="VW171" s="6"/>
      <c r="VX171" s="6"/>
      <c r="VY171" s="6"/>
      <c r="VZ171" s="6"/>
      <c r="WA171" s="6"/>
      <c r="WB171" s="6"/>
      <c r="WC171" s="6"/>
      <c r="WD171" s="6"/>
      <c r="WE171" s="6"/>
      <c r="WF171" s="6"/>
      <c r="WG171" s="6"/>
      <c r="WH171" s="6"/>
      <c r="WI171" s="6"/>
      <c r="WJ171" s="6"/>
      <c r="WK171" s="6"/>
      <c r="WL171" s="6"/>
      <c r="WM171" s="6"/>
      <c r="WN171" s="6"/>
      <c r="WO171" s="6"/>
      <c r="WP171" s="6"/>
      <c r="WQ171" s="6"/>
      <c r="WR171" s="6"/>
      <c r="WS171" s="6"/>
      <c r="WT171" s="6"/>
      <c r="WU171" s="6"/>
      <c r="WV171" s="6"/>
      <c r="WW171" s="6"/>
      <c r="WX171" s="6"/>
      <c r="WY171" s="6"/>
      <c r="WZ171" s="6"/>
      <c r="XA171" s="6"/>
      <c r="XB171" s="6"/>
      <c r="XC171" s="6"/>
      <c r="XD171" s="6"/>
      <c r="XE171" s="6"/>
      <c r="XF171" s="6"/>
      <c r="XG171" s="6"/>
      <c r="XH171" s="6"/>
      <c r="XI171" s="6"/>
      <c r="XJ171" s="6"/>
      <c r="XK171" s="6"/>
      <c r="XL171" s="6"/>
      <c r="XM171" s="6"/>
      <c r="XN171" s="6"/>
      <c r="XO171" s="6"/>
      <c r="XP171" s="6"/>
      <c r="XQ171" s="6"/>
      <c r="XR171" s="6"/>
      <c r="XS171" s="6"/>
      <c r="XT171" s="6"/>
      <c r="XU171" s="6"/>
      <c r="XV171" s="6"/>
      <c r="XW171" s="6"/>
      <c r="XX171" s="6"/>
      <c r="XY171" s="6"/>
      <c r="XZ171" s="6"/>
      <c r="YA171" s="6"/>
      <c r="YB171" s="6"/>
      <c r="YC171" s="6"/>
      <c r="YD171" s="6"/>
      <c r="YE171" s="6"/>
      <c r="YF171" s="6"/>
      <c r="YG171" s="6"/>
      <c r="YH171" s="6"/>
      <c r="YI171" s="6"/>
      <c r="YJ171" s="6"/>
      <c r="YK171" s="6"/>
      <c r="YL171" s="6"/>
      <c r="YM171" s="6"/>
      <c r="YN171" s="6"/>
      <c r="YO171" s="6"/>
      <c r="YP171" s="6"/>
      <c r="YQ171" s="6"/>
      <c r="YR171" s="6"/>
      <c r="YS171" s="6"/>
      <c r="YT171" s="6"/>
      <c r="YU171" s="6"/>
      <c r="YV171" s="6"/>
      <c r="YW171" s="6"/>
      <c r="YX171" s="6"/>
      <c r="YY171" s="6"/>
      <c r="YZ171" s="6"/>
      <c r="ZA171" s="6"/>
      <c r="ZB171" s="6"/>
      <c r="ZC171" s="6"/>
      <c r="ZD171" s="6"/>
      <c r="ZE171" s="6"/>
      <c r="ZF171" s="6"/>
      <c r="ZG171" s="6"/>
      <c r="ZH171" s="6"/>
      <c r="ZI171" s="6"/>
      <c r="ZJ171" s="6"/>
      <c r="ZK171" s="6"/>
      <c r="ZL171" s="6"/>
      <c r="ZM171" s="6"/>
      <c r="ZN171" s="6"/>
      <c r="ZO171" s="6"/>
      <c r="ZP171" s="6"/>
      <c r="ZQ171" s="6"/>
      <c r="ZR171" s="6"/>
      <c r="ZS171" s="6"/>
      <c r="ZT171" s="6"/>
      <c r="ZU171" s="6"/>
      <c r="ZV171" s="6"/>
      <c r="ZW171" s="6"/>
      <c r="ZX171" s="6"/>
      <c r="ZY171" s="6"/>
      <c r="ZZ171" s="6"/>
      <c r="AAA171" s="6"/>
      <c r="AAB171" s="6"/>
      <c r="AAC171" s="6"/>
      <c r="AAD171" s="6"/>
      <c r="AAE171" s="6"/>
      <c r="AAF171" s="6"/>
      <c r="AAG171" s="6"/>
      <c r="AAH171" s="6"/>
      <c r="AAI171" s="6"/>
      <c r="AAJ171" s="6"/>
      <c r="AAK171" s="6"/>
      <c r="AAL171" s="6"/>
      <c r="AAM171" s="6"/>
      <c r="AAN171" s="6"/>
      <c r="AAO171" s="6"/>
      <c r="AAP171" s="6"/>
      <c r="AAQ171" s="6"/>
      <c r="AAR171" s="6"/>
      <c r="AAS171" s="6"/>
      <c r="AAT171" s="6"/>
      <c r="AAU171" s="6"/>
      <c r="AAV171" s="6"/>
      <c r="AAW171" s="6"/>
      <c r="AAX171" s="6"/>
      <c r="AAY171" s="6"/>
      <c r="AAZ171" s="6"/>
      <c r="ABA171" s="6"/>
      <c r="ABB171" s="6"/>
      <c r="ABC171" s="6"/>
      <c r="ABD171" s="6"/>
      <c r="ABE171" s="6"/>
      <c r="ABF171" s="6"/>
      <c r="ABG171" s="6"/>
      <c r="ABH171" s="6"/>
      <c r="ABI171" s="6"/>
      <c r="ABJ171" s="6"/>
      <c r="ABK171" s="6"/>
      <c r="ABL171" s="6"/>
      <c r="ABM171" s="6"/>
      <c r="ABN171" s="6"/>
      <c r="ABO171" s="6"/>
      <c r="ABP171" s="6"/>
      <c r="ABQ171" s="6"/>
      <c r="ABR171" s="6"/>
      <c r="ABS171" s="6"/>
      <c r="ABT171" s="6"/>
      <c r="ABU171" s="6"/>
      <c r="ABV171" s="6"/>
      <c r="ABW171" s="6"/>
      <c r="ABX171" s="6"/>
      <c r="ABY171" s="6"/>
      <c r="ABZ171" s="6"/>
      <c r="ACA171" s="6"/>
      <c r="ACB171" s="6"/>
      <c r="ACC171" s="6"/>
      <c r="ACD171" s="6"/>
      <c r="ACE171" s="6"/>
      <c r="ACF171" s="6"/>
      <c r="ACG171" s="6"/>
      <c r="ACH171" s="6"/>
      <c r="ACI171" s="6"/>
      <c r="ACJ171" s="6"/>
      <c r="ACK171" s="6"/>
      <c r="ACL171" s="6"/>
      <c r="ACM171" s="6"/>
      <c r="ACN171" s="6"/>
      <c r="ACO171" s="6"/>
      <c r="ACP171" s="6"/>
      <c r="ACQ171" s="6"/>
      <c r="ACR171" s="6"/>
      <c r="ACS171" s="6"/>
      <c r="ACT171" s="6"/>
      <c r="ACU171" s="6"/>
      <c r="ACV171" s="6"/>
      <c r="ACW171" s="6"/>
      <c r="ACX171" s="6"/>
      <c r="ACY171" s="6"/>
      <c r="ACZ171" s="6"/>
      <c r="ADA171" s="6"/>
      <c r="ADB171" s="6"/>
      <c r="ADC171" s="6"/>
      <c r="ADD171" s="6"/>
      <c r="ADE171" s="6"/>
      <c r="ADF171" s="6"/>
      <c r="ADG171" s="6"/>
      <c r="ADH171" s="6"/>
      <c r="ADI171" s="6"/>
      <c r="ADJ171" s="6"/>
      <c r="ADK171" s="6"/>
      <c r="ADL171" s="6"/>
      <c r="ADM171" s="6"/>
      <c r="ADN171" s="6"/>
      <c r="ADO171" s="6"/>
      <c r="ADP171" s="6"/>
      <c r="ADQ171" s="6"/>
      <c r="ADR171" s="6"/>
      <c r="ADS171" s="6"/>
      <c r="ADT171" s="6"/>
      <c r="ADU171" s="6"/>
      <c r="ADV171" s="6"/>
      <c r="ADW171" s="6"/>
      <c r="ADX171" s="6"/>
      <c r="ADY171" s="6"/>
      <c r="ADZ171" s="6"/>
      <c r="AEA171" s="6"/>
      <c r="AEB171" s="6"/>
      <c r="AEC171" s="6"/>
      <c r="AED171" s="6"/>
      <c r="AEE171" s="6"/>
      <c r="AEF171" s="6"/>
      <c r="AEG171" s="6"/>
      <c r="AEH171" s="6"/>
      <c r="AEI171" s="6"/>
      <c r="AEJ171" s="6"/>
      <c r="AEK171" s="6"/>
      <c r="AEL171" s="6"/>
      <c r="AEM171" s="6"/>
      <c r="AEN171" s="6"/>
      <c r="AEO171" s="6"/>
      <c r="AEP171" s="6"/>
      <c r="AEQ171" s="6"/>
      <c r="AER171" s="6"/>
      <c r="AES171" s="6"/>
      <c r="AET171" s="6"/>
      <c r="AEU171" s="6"/>
      <c r="AEV171" s="6"/>
      <c r="AEW171" s="6"/>
      <c r="AEX171" s="6"/>
      <c r="AEY171" s="6"/>
      <c r="AEZ171" s="6"/>
      <c r="AFA171" s="6"/>
      <c r="AFB171" s="6"/>
      <c r="AFC171" s="6"/>
      <c r="AFD171" s="6"/>
      <c r="AFE171" s="6"/>
      <c r="AFF171" s="6"/>
      <c r="AFG171" s="6"/>
      <c r="AFH171" s="6"/>
      <c r="AFI171" s="6"/>
      <c r="AFJ171" s="6"/>
      <c r="AFK171" s="6"/>
      <c r="AFL171" s="6"/>
      <c r="AFM171" s="6"/>
      <c r="AFN171" s="6"/>
      <c r="AFO171" s="6"/>
      <c r="AFP171" s="6"/>
      <c r="AFQ171" s="6"/>
      <c r="AFR171" s="6"/>
      <c r="AFS171" s="6"/>
      <c r="AFT171" s="6"/>
      <c r="AFU171" s="6"/>
      <c r="AFV171" s="6"/>
      <c r="AFW171" s="6"/>
      <c r="AFX171" s="6"/>
      <c r="AFY171" s="6"/>
      <c r="AFZ171" s="6"/>
      <c r="AGA171" s="6"/>
      <c r="AGB171" s="6"/>
      <c r="AGC171" s="6"/>
      <c r="AGD171" s="6"/>
      <c r="AGE171" s="6"/>
      <c r="AGF171" s="6"/>
      <c r="AGG171" s="6"/>
      <c r="AGH171" s="6"/>
      <c r="AGI171" s="6"/>
      <c r="AGJ171" s="6"/>
      <c r="AGK171" s="6"/>
      <c r="AGL171" s="6"/>
      <c r="AGM171" s="6"/>
      <c r="AGN171" s="6"/>
      <c r="AGO171" s="6"/>
      <c r="AGP171" s="6"/>
      <c r="AGQ171" s="6"/>
      <c r="AGR171" s="6"/>
      <c r="AGS171" s="6"/>
      <c r="AGT171" s="6"/>
      <c r="AGU171" s="6"/>
      <c r="AGV171" s="6"/>
      <c r="AGW171" s="6"/>
      <c r="AGX171" s="6"/>
      <c r="AGY171" s="6"/>
      <c r="AGZ171" s="6"/>
      <c r="AHA171" s="6"/>
      <c r="AHB171" s="6"/>
      <c r="AHC171" s="6"/>
      <c r="AHD171" s="6"/>
      <c r="AHE171" s="6"/>
      <c r="AHF171" s="6"/>
      <c r="AHG171" s="6"/>
      <c r="AHH171" s="6"/>
      <c r="AHI171" s="6"/>
      <c r="AHJ171" s="6"/>
      <c r="AHK171" s="6"/>
      <c r="AHL171" s="6"/>
      <c r="AHM171" s="6"/>
      <c r="AHN171" s="6"/>
      <c r="AHO171" s="6"/>
      <c r="AHP171" s="6"/>
      <c r="AHQ171" s="6"/>
      <c r="AHR171" s="6"/>
      <c r="AHS171" s="6"/>
      <c r="AHT171" s="6"/>
      <c r="AHU171" s="6"/>
      <c r="AHV171" s="6"/>
      <c r="AHW171" s="6"/>
      <c r="AHX171" s="6"/>
      <c r="AHY171" s="6"/>
      <c r="AHZ171" s="6"/>
      <c r="AIA171" s="6"/>
      <c r="AIB171" s="6"/>
      <c r="AIC171" s="6"/>
      <c r="AID171" s="6"/>
      <c r="AIE171" s="6"/>
      <c r="AIF171" s="6"/>
      <c r="AIG171" s="6"/>
      <c r="AIH171" s="6"/>
      <c r="AII171" s="6"/>
      <c r="AIJ171" s="6"/>
      <c r="AIK171" s="6"/>
      <c r="AIL171" s="6"/>
      <c r="AIM171" s="6"/>
      <c r="AIN171" s="6"/>
      <c r="AIO171" s="6"/>
      <c r="AIP171" s="6"/>
      <c r="AIQ171" s="6"/>
      <c r="AIR171" s="6"/>
      <c r="AIS171" s="6"/>
      <c r="AIT171" s="6"/>
      <c r="AIU171" s="6"/>
      <c r="AIV171" s="6"/>
      <c r="AIW171" s="6"/>
      <c r="AIX171" s="6"/>
      <c r="AIY171" s="6"/>
      <c r="AIZ171" s="6"/>
      <c r="AJA171" s="6"/>
      <c r="AJB171" s="6"/>
      <c r="AJC171" s="6"/>
      <c r="AJD171" s="6"/>
      <c r="AJE171" s="6"/>
      <c r="AJF171" s="6"/>
      <c r="AJG171" s="6"/>
      <c r="AJH171" s="6"/>
      <c r="AJI171" s="6"/>
      <c r="AJJ171" s="6"/>
      <c r="AJK171" s="6"/>
      <c r="AJL171" s="6"/>
      <c r="AJM171" s="6"/>
      <c r="AJN171" s="6"/>
      <c r="AJO171" s="6"/>
      <c r="AJP171" s="6"/>
      <c r="AJQ171" s="6"/>
      <c r="AJR171" s="6"/>
      <c r="AJS171" s="6"/>
      <c r="AJT171" s="6"/>
      <c r="AJU171" s="6"/>
      <c r="AJV171" s="6"/>
      <c r="AJW171" s="6"/>
      <c r="AJX171" s="6"/>
      <c r="AJY171" s="6"/>
      <c r="AJZ171" s="6"/>
      <c r="AKA171" s="6"/>
      <c r="AKB171" s="6"/>
      <c r="AKC171" s="6"/>
      <c r="AKD171" s="6"/>
      <c r="AKE171" s="6"/>
      <c r="AKF171" s="6"/>
      <c r="AKG171" s="6"/>
      <c r="AKH171" s="6"/>
      <c r="AKI171" s="6"/>
      <c r="AKJ171" s="6"/>
      <c r="AKK171" s="6"/>
      <c r="AKL171" s="6"/>
      <c r="AKM171" s="6"/>
      <c r="AKN171" s="6"/>
      <c r="AKO171" s="6"/>
      <c r="AKP171" s="6"/>
      <c r="AKQ171" s="6"/>
      <c r="AKR171" s="6"/>
      <c r="AKS171" s="6"/>
      <c r="AKT171" s="6"/>
      <c r="AKU171" s="6"/>
      <c r="AKV171" s="6"/>
      <c r="AKW171" s="6"/>
      <c r="AKX171" s="6"/>
      <c r="AKY171" s="6"/>
      <c r="AKZ171" s="6"/>
      <c r="ALA171" s="6"/>
      <c r="ALB171" s="6"/>
      <c r="ALC171" s="6"/>
      <c r="ALD171" s="6"/>
      <c r="ALE171" s="6"/>
      <c r="ALF171" s="6"/>
      <c r="ALG171" s="6"/>
      <c r="ALH171" s="6"/>
      <c r="ALI171" s="6"/>
      <c r="ALJ171" s="6"/>
      <c r="ALK171" s="6"/>
      <c r="ALL171" s="6"/>
      <c r="ALM171" s="6"/>
      <c r="ALN171" s="6"/>
    </row>
    <row r="172" spans="1:1002" s="19" customFormat="1" ht="14.5" x14ac:dyDescent="0.35">
      <c r="A172" s="41" t="s">
        <v>332</v>
      </c>
      <c r="B172" s="4" t="s">
        <v>187</v>
      </c>
      <c r="C172" s="16">
        <f>(1/(2*PI()*Rpullup*10^3*fopto*10^3))*10^12</f>
        <v>884.19412828830764</v>
      </c>
      <c r="D172" s="4" t="s">
        <v>77</v>
      </c>
      <c r="E172" s="74"/>
      <c r="F172" s="11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c r="LM172" s="6"/>
      <c r="LN172" s="6"/>
      <c r="LO172" s="6"/>
      <c r="LP172" s="6"/>
      <c r="LQ172" s="6"/>
      <c r="LR172" s="6"/>
      <c r="LS172" s="6"/>
      <c r="LT172" s="6"/>
      <c r="LU172" s="6"/>
      <c r="LV172" s="6"/>
      <c r="LW172" s="6"/>
      <c r="LX172" s="6"/>
      <c r="LY172" s="6"/>
      <c r="LZ172" s="6"/>
      <c r="MA172" s="6"/>
      <c r="MB172" s="6"/>
      <c r="MC172" s="6"/>
      <c r="MD172" s="6"/>
      <c r="ME172" s="6"/>
      <c r="MF172" s="6"/>
      <c r="MG172" s="6"/>
      <c r="MH172" s="6"/>
      <c r="MI172" s="6"/>
      <c r="MJ172" s="6"/>
      <c r="MK172" s="6"/>
      <c r="ML172" s="6"/>
      <c r="MM172" s="6"/>
      <c r="MN172" s="6"/>
      <c r="MO172" s="6"/>
      <c r="MP172" s="6"/>
      <c r="MQ172" s="6"/>
      <c r="MR172" s="6"/>
      <c r="MS172" s="6"/>
      <c r="MT172" s="6"/>
      <c r="MU172" s="6"/>
      <c r="MV172" s="6"/>
      <c r="MW172" s="6"/>
      <c r="MX172" s="6"/>
      <c r="MY172" s="6"/>
      <c r="MZ172" s="6"/>
      <c r="NA172" s="6"/>
      <c r="NB172" s="6"/>
      <c r="NC172" s="6"/>
      <c r="ND172" s="6"/>
      <c r="NE172" s="6"/>
      <c r="NF172" s="6"/>
      <c r="NG172" s="6"/>
      <c r="NH172" s="6"/>
      <c r="NI172" s="6"/>
      <c r="NJ172" s="6"/>
      <c r="NK172" s="6"/>
      <c r="NL172" s="6"/>
      <c r="NM172" s="6"/>
      <c r="NN172" s="6"/>
      <c r="NO172" s="6"/>
      <c r="NP172" s="6"/>
      <c r="NQ172" s="6"/>
      <c r="NR172" s="6"/>
      <c r="NS172" s="6"/>
      <c r="NT172" s="6"/>
      <c r="NU172" s="6"/>
      <c r="NV172" s="6"/>
      <c r="NW172" s="6"/>
      <c r="NX172" s="6"/>
      <c r="NY172" s="6"/>
      <c r="NZ172" s="6"/>
      <c r="OA172" s="6"/>
      <c r="OB172" s="6"/>
      <c r="OC172" s="6"/>
      <c r="OD172" s="6"/>
      <c r="OE172" s="6"/>
      <c r="OF172" s="6"/>
      <c r="OG172" s="6"/>
      <c r="OH172" s="6"/>
      <c r="OI172" s="6"/>
      <c r="OJ172" s="6"/>
      <c r="OK172" s="6"/>
      <c r="OL172" s="6"/>
      <c r="OM172" s="6"/>
      <c r="ON172" s="6"/>
      <c r="OO172" s="6"/>
      <c r="OP172" s="6"/>
      <c r="OQ172" s="6"/>
      <c r="OR172" s="6"/>
      <c r="OS172" s="6"/>
      <c r="OT172" s="6"/>
      <c r="OU172" s="6"/>
      <c r="OV172" s="6"/>
      <c r="OW172" s="6"/>
      <c r="OX172" s="6"/>
      <c r="OY172" s="6"/>
      <c r="OZ172" s="6"/>
      <c r="PA172" s="6"/>
      <c r="PB172" s="6"/>
      <c r="PC172" s="6"/>
      <c r="PD172" s="6"/>
      <c r="PE172" s="6"/>
      <c r="PF172" s="6"/>
      <c r="PG172" s="6"/>
      <c r="PH172" s="6"/>
      <c r="PI172" s="6"/>
      <c r="PJ172" s="6"/>
      <c r="PK172" s="6"/>
      <c r="PL172" s="6"/>
      <c r="PM172" s="6"/>
      <c r="PN172" s="6"/>
      <c r="PO172" s="6"/>
      <c r="PP172" s="6"/>
      <c r="PQ172" s="6"/>
      <c r="PR172" s="6"/>
      <c r="PS172" s="6"/>
      <c r="PT172" s="6"/>
      <c r="PU172" s="6"/>
      <c r="PV172" s="6"/>
      <c r="PW172" s="6"/>
      <c r="PX172" s="6"/>
      <c r="PY172" s="6"/>
      <c r="PZ172" s="6"/>
      <c r="QA172" s="6"/>
      <c r="QB172" s="6"/>
      <c r="QC172" s="6"/>
      <c r="QD172" s="6"/>
      <c r="QE172" s="6"/>
      <c r="QF172" s="6"/>
      <c r="QG172" s="6"/>
      <c r="QH172" s="6"/>
      <c r="QI172" s="6"/>
      <c r="QJ172" s="6"/>
      <c r="QK172" s="6"/>
      <c r="QL172" s="6"/>
      <c r="QM172" s="6"/>
      <c r="QN172" s="6"/>
      <c r="QO172" s="6"/>
      <c r="QP172" s="6"/>
      <c r="QQ172" s="6"/>
      <c r="QR172" s="6"/>
      <c r="QS172" s="6"/>
      <c r="QT172" s="6"/>
      <c r="QU172" s="6"/>
      <c r="QV172" s="6"/>
      <c r="QW172" s="6"/>
      <c r="QX172" s="6"/>
      <c r="QY172" s="6"/>
      <c r="QZ172" s="6"/>
      <c r="RA172" s="6"/>
      <c r="RB172" s="6"/>
      <c r="RC172" s="6"/>
      <c r="RD172" s="6"/>
      <c r="RE172" s="6"/>
      <c r="RF172" s="6"/>
      <c r="RG172" s="6"/>
      <c r="RH172" s="6"/>
      <c r="RI172" s="6"/>
      <c r="RJ172" s="6"/>
      <c r="RK172" s="6"/>
      <c r="RL172" s="6"/>
      <c r="RM172" s="6"/>
      <c r="RN172" s="6"/>
      <c r="RO172" s="6"/>
      <c r="RP172" s="6"/>
      <c r="RQ172" s="6"/>
      <c r="RR172" s="6"/>
      <c r="RS172" s="6"/>
      <c r="RT172" s="6"/>
      <c r="RU172" s="6"/>
      <c r="RV172" s="6"/>
      <c r="RW172" s="6"/>
      <c r="RX172" s="6"/>
      <c r="RY172" s="6"/>
      <c r="RZ172" s="6"/>
      <c r="SA172" s="6"/>
      <c r="SB172" s="6"/>
      <c r="SC172" s="6"/>
      <c r="SD172" s="6"/>
      <c r="SE172" s="6"/>
      <c r="SF172" s="6"/>
      <c r="SG172" s="6"/>
      <c r="SH172" s="6"/>
      <c r="SI172" s="6"/>
      <c r="SJ172" s="6"/>
      <c r="SK172" s="6"/>
      <c r="SL172" s="6"/>
      <c r="SM172" s="6"/>
      <c r="SN172" s="6"/>
      <c r="SO172" s="6"/>
      <c r="SP172" s="6"/>
      <c r="SQ172" s="6"/>
      <c r="SR172" s="6"/>
      <c r="SS172" s="6"/>
      <c r="ST172" s="6"/>
      <c r="SU172" s="6"/>
      <c r="SV172" s="6"/>
      <c r="SW172" s="6"/>
      <c r="SX172" s="6"/>
      <c r="SY172" s="6"/>
      <c r="SZ172" s="6"/>
      <c r="TA172" s="6"/>
      <c r="TB172" s="6"/>
      <c r="TC172" s="6"/>
      <c r="TD172" s="6"/>
      <c r="TE172" s="6"/>
      <c r="TF172" s="6"/>
      <c r="TG172" s="6"/>
      <c r="TH172" s="6"/>
      <c r="TI172" s="6"/>
      <c r="TJ172" s="6"/>
      <c r="TK172" s="6"/>
      <c r="TL172" s="6"/>
      <c r="TM172" s="6"/>
      <c r="TN172" s="6"/>
      <c r="TO172" s="6"/>
      <c r="TP172" s="6"/>
      <c r="TQ172" s="6"/>
      <c r="TR172" s="6"/>
      <c r="TS172" s="6"/>
      <c r="TT172" s="6"/>
      <c r="TU172" s="6"/>
      <c r="TV172" s="6"/>
      <c r="TW172" s="6"/>
      <c r="TX172" s="6"/>
      <c r="TY172" s="6"/>
      <c r="TZ172" s="6"/>
      <c r="UA172" s="6"/>
      <c r="UB172" s="6"/>
      <c r="UC172" s="6"/>
      <c r="UD172" s="6"/>
      <c r="UE172" s="6"/>
      <c r="UF172" s="6"/>
      <c r="UG172" s="6"/>
      <c r="UH172" s="6"/>
      <c r="UI172" s="6"/>
      <c r="UJ172" s="6"/>
      <c r="UK172" s="6"/>
      <c r="UL172" s="6"/>
      <c r="UM172" s="6"/>
      <c r="UN172" s="6"/>
      <c r="UO172" s="6"/>
      <c r="UP172" s="6"/>
      <c r="UQ172" s="6"/>
      <c r="UR172" s="6"/>
      <c r="US172" s="6"/>
      <c r="UT172" s="6"/>
      <c r="UU172" s="6"/>
      <c r="UV172" s="6"/>
      <c r="UW172" s="6"/>
      <c r="UX172" s="6"/>
      <c r="UY172" s="6"/>
      <c r="UZ172" s="6"/>
      <c r="VA172" s="6"/>
      <c r="VB172" s="6"/>
      <c r="VC172" s="6"/>
      <c r="VD172" s="6"/>
      <c r="VE172" s="6"/>
      <c r="VF172" s="6"/>
      <c r="VG172" s="6"/>
      <c r="VH172" s="6"/>
      <c r="VI172" s="6"/>
      <c r="VJ172" s="6"/>
      <c r="VK172" s="6"/>
      <c r="VL172" s="6"/>
      <c r="VM172" s="6"/>
      <c r="VN172" s="6"/>
      <c r="VO172" s="6"/>
      <c r="VP172" s="6"/>
      <c r="VQ172" s="6"/>
      <c r="VR172" s="6"/>
      <c r="VS172" s="6"/>
      <c r="VT172" s="6"/>
      <c r="VU172" s="6"/>
      <c r="VV172" s="6"/>
      <c r="VW172" s="6"/>
      <c r="VX172" s="6"/>
      <c r="VY172" s="6"/>
      <c r="VZ172" s="6"/>
      <c r="WA172" s="6"/>
      <c r="WB172" s="6"/>
      <c r="WC172" s="6"/>
      <c r="WD172" s="6"/>
      <c r="WE172" s="6"/>
      <c r="WF172" s="6"/>
      <c r="WG172" s="6"/>
      <c r="WH172" s="6"/>
      <c r="WI172" s="6"/>
      <c r="WJ172" s="6"/>
      <c r="WK172" s="6"/>
      <c r="WL172" s="6"/>
      <c r="WM172" s="6"/>
      <c r="WN172" s="6"/>
      <c r="WO172" s="6"/>
      <c r="WP172" s="6"/>
      <c r="WQ172" s="6"/>
      <c r="WR172" s="6"/>
      <c r="WS172" s="6"/>
      <c r="WT172" s="6"/>
      <c r="WU172" s="6"/>
      <c r="WV172" s="6"/>
      <c r="WW172" s="6"/>
      <c r="WX172" s="6"/>
      <c r="WY172" s="6"/>
      <c r="WZ172" s="6"/>
      <c r="XA172" s="6"/>
      <c r="XB172" s="6"/>
      <c r="XC172" s="6"/>
      <c r="XD172" s="6"/>
      <c r="XE172" s="6"/>
      <c r="XF172" s="6"/>
      <c r="XG172" s="6"/>
      <c r="XH172" s="6"/>
      <c r="XI172" s="6"/>
      <c r="XJ172" s="6"/>
      <c r="XK172" s="6"/>
      <c r="XL172" s="6"/>
      <c r="XM172" s="6"/>
      <c r="XN172" s="6"/>
      <c r="XO172" s="6"/>
      <c r="XP172" s="6"/>
      <c r="XQ172" s="6"/>
      <c r="XR172" s="6"/>
      <c r="XS172" s="6"/>
      <c r="XT172" s="6"/>
      <c r="XU172" s="6"/>
      <c r="XV172" s="6"/>
      <c r="XW172" s="6"/>
      <c r="XX172" s="6"/>
      <c r="XY172" s="6"/>
      <c r="XZ172" s="6"/>
      <c r="YA172" s="6"/>
      <c r="YB172" s="6"/>
      <c r="YC172" s="6"/>
      <c r="YD172" s="6"/>
      <c r="YE172" s="6"/>
      <c r="YF172" s="6"/>
      <c r="YG172" s="6"/>
      <c r="YH172" s="6"/>
      <c r="YI172" s="6"/>
      <c r="YJ172" s="6"/>
      <c r="YK172" s="6"/>
      <c r="YL172" s="6"/>
      <c r="YM172" s="6"/>
      <c r="YN172" s="6"/>
      <c r="YO172" s="6"/>
      <c r="YP172" s="6"/>
      <c r="YQ172" s="6"/>
      <c r="YR172" s="6"/>
      <c r="YS172" s="6"/>
      <c r="YT172" s="6"/>
      <c r="YU172" s="6"/>
      <c r="YV172" s="6"/>
      <c r="YW172" s="6"/>
      <c r="YX172" s="6"/>
      <c r="YY172" s="6"/>
      <c r="YZ172" s="6"/>
      <c r="ZA172" s="6"/>
      <c r="ZB172" s="6"/>
      <c r="ZC172" s="6"/>
      <c r="ZD172" s="6"/>
      <c r="ZE172" s="6"/>
      <c r="ZF172" s="6"/>
      <c r="ZG172" s="6"/>
      <c r="ZH172" s="6"/>
      <c r="ZI172" s="6"/>
      <c r="ZJ172" s="6"/>
      <c r="ZK172" s="6"/>
      <c r="ZL172" s="6"/>
      <c r="ZM172" s="6"/>
      <c r="ZN172" s="6"/>
      <c r="ZO172" s="6"/>
      <c r="ZP172" s="6"/>
      <c r="ZQ172" s="6"/>
      <c r="ZR172" s="6"/>
      <c r="ZS172" s="6"/>
      <c r="ZT172" s="6"/>
      <c r="ZU172" s="6"/>
      <c r="ZV172" s="6"/>
      <c r="ZW172" s="6"/>
      <c r="ZX172" s="6"/>
      <c r="ZY172" s="6"/>
      <c r="ZZ172" s="6"/>
      <c r="AAA172" s="6"/>
      <c r="AAB172" s="6"/>
      <c r="AAC172" s="6"/>
      <c r="AAD172" s="6"/>
      <c r="AAE172" s="6"/>
      <c r="AAF172" s="6"/>
      <c r="AAG172" s="6"/>
      <c r="AAH172" s="6"/>
      <c r="AAI172" s="6"/>
      <c r="AAJ172" s="6"/>
      <c r="AAK172" s="6"/>
      <c r="AAL172" s="6"/>
      <c r="AAM172" s="6"/>
      <c r="AAN172" s="6"/>
      <c r="AAO172" s="6"/>
      <c r="AAP172" s="6"/>
      <c r="AAQ172" s="6"/>
      <c r="AAR172" s="6"/>
      <c r="AAS172" s="6"/>
      <c r="AAT172" s="6"/>
      <c r="AAU172" s="6"/>
      <c r="AAV172" s="6"/>
      <c r="AAW172" s="6"/>
      <c r="AAX172" s="6"/>
      <c r="AAY172" s="6"/>
      <c r="AAZ172" s="6"/>
      <c r="ABA172" s="6"/>
      <c r="ABB172" s="6"/>
      <c r="ABC172" s="6"/>
      <c r="ABD172" s="6"/>
      <c r="ABE172" s="6"/>
      <c r="ABF172" s="6"/>
      <c r="ABG172" s="6"/>
      <c r="ABH172" s="6"/>
      <c r="ABI172" s="6"/>
      <c r="ABJ172" s="6"/>
      <c r="ABK172" s="6"/>
      <c r="ABL172" s="6"/>
      <c r="ABM172" s="6"/>
      <c r="ABN172" s="6"/>
      <c r="ABO172" s="6"/>
      <c r="ABP172" s="6"/>
      <c r="ABQ172" s="6"/>
      <c r="ABR172" s="6"/>
      <c r="ABS172" s="6"/>
      <c r="ABT172" s="6"/>
      <c r="ABU172" s="6"/>
      <c r="ABV172" s="6"/>
      <c r="ABW172" s="6"/>
      <c r="ABX172" s="6"/>
      <c r="ABY172" s="6"/>
      <c r="ABZ172" s="6"/>
      <c r="ACA172" s="6"/>
      <c r="ACB172" s="6"/>
      <c r="ACC172" s="6"/>
      <c r="ACD172" s="6"/>
      <c r="ACE172" s="6"/>
      <c r="ACF172" s="6"/>
      <c r="ACG172" s="6"/>
      <c r="ACH172" s="6"/>
      <c r="ACI172" s="6"/>
      <c r="ACJ172" s="6"/>
      <c r="ACK172" s="6"/>
      <c r="ACL172" s="6"/>
      <c r="ACM172" s="6"/>
      <c r="ACN172" s="6"/>
      <c r="ACO172" s="6"/>
      <c r="ACP172" s="6"/>
      <c r="ACQ172" s="6"/>
      <c r="ACR172" s="6"/>
      <c r="ACS172" s="6"/>
      <c r="ACT172" s="6"/>
      <c r="ACU172" s="6"/>
      <c r="ACV172" s="6"/>
      <c r="ACW172" s="6"/>
      <c r="ACX172" s="6"/>
      <c r="ACY172" s="6"/>
      <c r="ACZ172" s="6"/>
      <c r="ADA172" s="6"/>
      <c r="ADB172" s="6"/>
      <c r="ADC172" s="6"/>
      <c r="ADD172" s="6"/>
      <c r="ADE172" s="6"/>
      <c r="ADF172" s="6"/>
      <c r="ADG172" s="6"/>
      <c r="ADH172" s="6"/>
      <c r="ADI172" s="6"/>
      <c r="ADJ172" s="6"/>
      <c r="ADK172" s="6"/>
      <c r="ADL172" s="6"/>
      <c r="ADM172" s="6"/>
      <c r="ADN172" s="6"/>
      <c r="ADO172" s="6"/>
      <c r="ADP172" s="6"/>
      <c r="ADQ172" s="6"/>
      <c r="ADR172" s="6"/>
      <c r="ADS172" s="6"/>
      <c r="ADT172" s="6"/>
      <c r="ADU172" s="6"/>
      <c r="ADV172" s="6"/>
      <c r="ADW172" s="6"/>
      <c r="ADX172" s="6"/>
      <c r="ADY172" s="6"/>
      <c r="ADZ172" s="6"/>
      <c r="AEA172" s="6"/>
      <c r="AEB172" s="6"/>
      <c r="AEC172" s="6"/>
      <c r="AED172" s="6"/>
      <c r="AEE172" s="6"/>
      <c r="AEF172" s="6"/>
      <c r="AEG172" s="6"/>
      <c r="AEH172" s="6"/>
      <c r="AEI172" s="6"/>
      <c r="AEJ172" s="6"/>
      <c r="AEK172" s="6"/>
      <c r="AEL172" s="6"/>
      <c r="AEM172" s="6"/>
      <c r="AEN172" s="6"/>
      <c r="AEO172" s="6"/>
      <c r="AEP172" s="6"/>
      <c r="AEQ172" s="6"/>
      <c r="AER172" s="6"/>
      <c r="AES172" s="6"/>
      <c r="AET172" s="6"/>
      <c r="AEU172" s="6"/>
      <c r="AEV172" s="6"/>
      <c r="AEW172" s="6"/>
      <c r="AEX172" s="6"/>
      <c r="AEY172" s="6"/>
      <c r="AEZ172" s="6"/>
      <c r="AFA172" s="6"/>
      <c r="AFB172" s="6"/>
      <c r="AFC172" s="6"/>
      <c r="AFD172" s="6"/>
      <c r="AFE172" s="6"/>
      <c r="AFF172" s="6"/>
      <c r="AFG172" s="6"/>
      <c r="AFH172" s="6"/>
      <c r="AFI172" s="6"/>
      <c r="AFJ172" s="6"/>
      <c r="AFK172" s="6"/>
      <c r="AFL172" s="6"/>
      <c r="AFM172" s="6"/>
      <c r="AFN172" s="6"/>
      <c r="AFO172" s="6"/>
      <c r="AFP172" s="6"/>
      <c r="AFQ172" s="6"/>
      <c r="AFR172" s="6"/>
      <c r="AFS172" s="6"/>
      <c r="AFT172" s="6"/>
      <c r="AFU172" s="6"/>
      <c r="AFV172" s="6"/>
      <c r="AFW172" s="6"/>
      <c r="AFX172" s="6"/>
      <c r="AFY172" s="6"/>
      <c r="AFZ172" s="6"/>
      <c r="AGA172" s="6"/>
      <c r="AGB172" s="6"/>
      <c r="AGC172" s="6"/>
      <c r="AGD172" s="6"/>
      <c r="AGE172" s="6"/>
      <c r="AGF172" s="6"/>
      <c r="AGG172" s="6"/>
      <c r="AGH172" s="6"/>
      <c r="AGI172" s="6"/>
      <c r="AGJ172" s="6"/>
      <c r="AGK172" s="6"/>
      <c r="AGL172" s="6"/>
      <c r="AGM172" s="6"/>
      <c r="AGN172" s="6"/>
      <c r="AGO172" s="6"/>
      <c r="AGP172" s="6"/>
      <c r="AGQ172" s="6"/>
      <c r="AGR172" s="6"/>
      <c r="AGS172" s="6"/>
      <c r="AGT172" s="6"/>
      <c r="AGU172" s="6"/>
      <c r="AGV172" s="6"/>
      <c r="AGW172" s="6"/>
      <c r="AGX172" s="6"/>
      <c r="AGY172" s="6"/>
      <c r="AGZ172" s="6"/>
      <c r="AHA172" s="6"/>
      <c r="AHB172" s="6"/>
      <c r="AHC172" s="6"/>
      <c r="AHD172" s="6"/>
      <c r="AHE172" s="6"/>
      <c r="AHF172" s="6"/>
      <c r="AHG172" s="6"/>
      <c r="AHH172" s="6"/>
      <c r="AHI172" s="6"/>
      <c r="AHJ172" s="6"/>
      <c r="AHK172" s="6"/>
      <c r="AHL172" s="6"/>
      <c r="AHM172" s="6"/>
      <c r="AHN172" s="6"/>
      <c r="AHO172" s="6"/>
      <c r="AHP172" s="6"/>
      <c r="AHQ172" s="6"/>
      <c r="AHR172" s="6"/>
      <c r="AHS172" s="6"/>
      <c r="AHT172" s="6"/>
      <c r="AHU172" s="6"/>
      <c r="AHV172" s="6"/>
      <c r="AHW172" s="6"/>
      <c r="AHX172" s="6"/>
      <c r="AHY172" s="6"/>
      <c r="AHZ172" s="6"/>
      <c r="AIA172" s="6"/>
      <c r="AIB172" s="6"/>
      <c r="AIC172" s="6"/>
      <c r="AID172" s="6"/>
      <c r="AIE172" s="6"/>
      <c r="AIF172" s="6"/>
      <c r="AIG172" s="6"/>
      <c r="AIH172" s="6"/>
      <c r="AII172" s="6"/>
      <c r="AIJ172" s="6"/>
      <c r="AIK172" s="6"/>
      <c r="AIL172" s="6"/>
      <c r="AIM172" s="6"/>
      <c r="AIN172" s="6"/>
      <c r="AIO172" s="6"/>
      <c r="AIP172" s="6"/>
      <c r="AIQ172" s="6"/>
      <c r="AIR172" s="6"/>
      <c r="AIS172" s="6"/>
      <c r="AIT172" s="6"/>
      <c r="AIU172" s="6"/>
      <c r="AIV172" s="6"/>
      <c r="AIW172" s="6"/>
      <c r="AIX172" s="6"/>
      <c r="AIY172" s="6"/>
      <c r="AIZ172" s="6"/>
      <c r="AJA172" s="6"/>
      <c r="AJB172" s="6"/>
      <c r="AJC172" s="6"/>
      <c r="AJD172" s="6"/>
      <c r="AJE172" s="6"/>
      <c r="AJF172" s="6"/>
      <c r="AJG172" s="6"/>
      <c r="AJH172" s="6"/>
      <c r="AJI172" s="6"/>
      <c r="AJJ172" s="6"/>
      <c r="AJK172" s="6"/>
      <c r="AJL172" s="6"/>
      <c r="AJM172" s="6"/>
      <c r="AJN172" s="6"/>
      <c r="AJO172" s="6"/>
      <c r="AJP172" s="6"/>
      <c r="AJQ172" s="6"/>
      <c r="AJR172" s="6"/>
      <c r="AJS172" s="6"/>
      <c r="AJT172" s="6"/>
      <c r="AJU172" s="6"/>
      <c r="AJV172" s="6"/>
      <c r="AJW172" s="6"/>
      <c r="AJX172" s="6"/>
      <c r="AJY172" s="6"/>
      <c r="AJZ172" s="6"/>
      <c r="AKA172" s="6"/>
      <c r="AKB172" s="6"/>
      <c r="AKC172" s="6"/>
      <c r="AKD172" s="6"/>
      <c r="AKE172" s="6"/>
      <c r="AKF172" s="6"/>
      <c r="AKG172" s="6"/>
      <c r="AKH172" s="6"/>
      <c r="AKI172" s="6"/>
      <c r="AKJ172" s="6"/>
      <c r="AKK172" s="6"/>
      <c r="AKL172" s="6"/>
      <c r="AKM172" s="6"/>
      <c r="AKN172" s="6"/>
      <c r="AKO172" s="6"/>
      <c r="AKP172" s="6"/>
      <c r="AKQ172" s="6"/>
      <c r="AKR172" s="6"/>
      <c r="AKS172" s="6"/>
      <c r="AKT172" s="6"/>
      <c r="AKU172" s="6"/>
      <c r="AKV172" s="6"/>
      <c r="AKW172" s="6"/>
      <c r="AKX172" s="6"/>
      <c r="AKY172" s="6"/>
      <c r="AKZ172" s="6"/>
      <c r="ALA172" s="6"/>
      <c r="ALB172" s="6"/>
      <c r="ALC172" s="6"/>
      <c r="ALD172" s="6"/>
      <c r="ALE172" s="6"/>
      <c r="ALF172" s="6"/>
      <c r="ALG172" s="6"/>
      <c r="ALH172" s="6"/>
      <c r="ALI172" s="6"/>
      <c r="ALJ172" s="6"/>
      <c r="ALK172" s="6"/>
      <c r="ALL172" s="6"/>
      <c r="ALM172" s="6"/>
      <c r="ALN172" s="6"/>
    </row>
    <row r="173" spans="1:1002" s="19" customFormat="1" ht="14.5" x14ac:dyDescent="0.35">
      <c r="A173" s="41" t="s">
        <v>333</v>
      </c>
      <c r="B173" s="4" t="s">
        <v>188</v>
      </c>
      <c r="C173" s="49">
        <v>330</v>
      </c>
      <c r="D173" s="4" t="s">
        <v>77</v>
      </c>
      <c r="E173" s="74" t="s">
        <v>443</v>
      </c>
      <c r="F173" s="11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c r="KB173" s="6"/>
      <c r="KC173" s="6"/>
      <c r="KD173" s="6"/>
      <c r="KE173" s="6"/>
      <c r="KF173" s="6"/>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c r="LM173" s="6"/>
      <c r="LN173" s="6"/>
      <c r="LO173" s="6"/>
      <c r="LP173" s="6"/>
      <c r="LQ173" s="6"/>
      <c r="LR173" s="6"/>
      <c r="LS173" s="6"/>
      <c r="LT173" s="6"/>
      <c r="LU173" s="6"/>
      <c r="LV173" s="6"/>
      <c r="LW173" s="6"/>
      <c r="LX173" s="6"/>
      <c r="LY173" s="6"/>
      <c r="LZ173" s="6"/>
      <c r="MA173" s="6"/>
      <c r="MB173" s="6"/>
      <c r="MC173" s="6"/>
      <c r="MD173" s="6"/>
      <c r="ME173" s="6"/>
      <c r="MF173" s="6"/>
      <c r="MG173" s="6"/>
      <c r="MH173" s="6"/>
      <c r="MI173" s="6"/>
      <c r="MJ173" s="6"/>
      <c r="MK173" s="6"/>
      <c r="ML173" s="6"/>
      <c r="MM173" s="6"/>
      <c r="MN173" s="6"/>
      <c r="MO173" s="6"/>
      <c r="MP173" s="6"/>
      <c r="MQ173" s="6"/>
      <c r="MR173" s="6"/>
      <c r="MS173" s="6"/>
      <c r="MT173" s="6"/>
      <c r="MU173" s="6"/>
      <c r="MV173" s="6"/>
      <c r="MW173" s="6"/>
      <c r="MX173" s="6"/>
      <c r="MY173" s="6"/>
      <c r="MZ173" s="6"/>
      <c r="NA173" s="6"/>
      <c r="NB173" s="6"/>
      <c r="NC173" s="6"/>
      <c r="ND173" s="6"/>
      <c r="NE173" s="6"/>
      <c r="NF173" s="6"/>
      <c r="NG173" s="6"/>
      <c r="NH173" s="6"/>
      <c r="NI173" s="6"/>
      <c r="NJ173" s="6"/>
      <c r="NK173" s="6"/>
      <c r="NL173" s="6"/>
      <c r="NM173" s="6"/>
      <c r="NN173" s="6"/>
      <c r="NO173" s="6"/>
      <c r="NP173" s="6"/>
      <c r="NQ173" s="6"/>
      <c r="NR173" s="6"/>
      <c r="NS173" s="6"/>
      <c r="NT173" s="6"/>
      <c r="NU173" s="6"/>
      <c r="NV173" s="6"/>
      <c r="NW173" s="6"/>
      <c r="NX173" s="6"/>
      <c r="NY173" s="6"/>
      <c r="NZ173" s="6"/>
      <c r="OA173" s="6"/>
      <c r="OB173" s="6"/>
      <c r="OC173" s="6"/>
      <c r="OD173" s="6"/>
      <c r="OE173" s="6"/>
      <c r="OF173" s="6"/>
      <c r="OG173" s="6"/>
      <c r="OH173" s="6"/>
      <c r="OI173" s="6"/>
      <c r="OJ173" s="6"/>
      <c r="OK173" s="6"/>
      <c r="OL173" s="6"/>
      <c r="OM173" s="6"/>
      <c r="ON173" s="6"/>
      <c r="OO173" s="6"/>
      <c r="OP173" s="6"/>
      <c r="OQ173" s="6"/>
      <c r="OR173" s="6"/>
      <c r="OS173" s="6"/>
      <c r="OT173" s="6"/>
      <c r="OU173" s="6"/>
      <c r="OV173" s="6"/>
      <c r="OW173" s="6"/>
      <c r="OX173" s="6"/>
      <c r="OY173" s="6"/>
      <c r="OZ173" s="6"/>
      <c r="PA173" s="6"/>
      <c r="PB173" s="6"/>
      <c r="PC173" s="6"/>
      <c r="PD173" s="6"/>
      <c r="PE173" s="6"/>
      <c r="PF173" s="6"/>
      <c r="PG173" s="6"/>
      <c r="PH173" s="6"/>
      <c r="PI173" s="6"/>
      <c r="PJ173" s="6"/>
      <c r="PK173" s="6"/>
      <c r="PL173" s="6"/>
      <c r="PM173" s="6"/>
      <c r="PN173" s="6"/>
      <c r="PO173" s="6"/>
      <c r="PP173" s="6"/>
      <c r="PQ173" s="6"/>
      <c r="PR173" s="6"/>
      <c r="PS173" s="6"/>
      <c r="PT173" s="6"/>
      <c r="PU173" s="6"/>
      <c r="PV173" s="6"/>
      <c r="PW173" s="6"/>
      <c r="PX173" s="6"/>
      <c r="PY173" s="6"/>
      <c r="PZ173" s="6"/>
      <c r="QA173" s="6"/>
      <c r="QB173" s="6"/>
      <c r="QC173" s="6"/>
      <c r="QD173" s="6"/>
      <c r="QE173" s="6"/>
      <c r="QF173" s="6"/>
      <c r="QG173" s="6"/>
      <c r="QH173" s="6"/>
      <c r="QI173" s="6"/>
      <c r="QJ173" s="6"/>
      <c r="QK173" s="6"/>
      <c r="QL173" s="6"/>
      <c r="QM173" s="6"/>
      <c r="QN173" s="6"/>
      <c r="QO173" s="6"/>
      <c r="QP173" s="6"/>
      <c r="QQ173" s="6"/>
      <c r="QR173" s="6"/>
      <c r="QS173" s="6"/>
      <c r="QT173" s="6"/>
      <c r="QU173" s="6"/>
      <c r="QV173" s="6"/>
      <c r="QW173" s="6"/>
      <c r="QX173" s="6"/>
      <c r="QY173" s="6"/>
      <c r="QZ173" s="6"/>
      <c r="RA173" s="6"/>
      <c r="RB173" s="6"/>
      <c r="RC173" s="6"/>
      <c r="RD173" s="6"/>
      <c r="RE173" s="6"/>
      <c r="RF173" s="6"/>
      <c r="RG173" s="6"/>
      <c r="RH173" s="6"/>
      <c r="RI173" s="6"/>
      <c r="RJ173" s="6"/>
      <c r="RK173" s="6"/>
      <c r="RL173" s="6"/>
      <c r="RM173" s="6"/>
      <c r="RN173" s="6"/>
      <c r="RO173" s="6"/>
      <c r="RP173" s="6"/>
      <c r="RQ173" s="6"/>
      <c r="RR173" s="6"/>
      <c r="RS173" s="6"/>
      <c r="RT173" s="6"/>
      <c r="RU173" s="6"/>
      <c r="RV173" s="6"/>
      <c r="RW173" s="6"/>
      <c r="RX173" s="6"/>
      <c r="RY173" s="6"/>
      <c r="RZ173" s="6"/>
      <c r="SA173" s="6"/>
      <c r="SB173" s="6"/>
      <c r="SC173" s="6"/>
      <c r="SD173" s="6"/>
      <c r="SE173" s="6"/>
      <c r="SF173" s="6"/>
      <c r="SG173" s="6"/>
      <c r="SH173" s="6"/>
      <c r="SI173" s="6"/>
      <c r="SJ173" s="6"/>
      <c r="SK173" s="6"/>
      <c r="SL173" s="6"/>
      <c r="SM173" s="6"/>
      <c r="SN173" s="6"/>
      <c r="SO173" s="6"/>
      <c r="SP173" s="6"/>
      <c r="SQ173" s="6"/>
      <c r="SR173" s="6"/>
      <c r="SS173" s="6"/>
      <c r="ST173" s="6"/>
      <c r="SU173" s="6"/>
      <c r="SV173" s="6"/>
      <c r="SW173" s="6"/>
      <c r="SX173" s="6"/>
      <c r="SY173" s="6"/>
      <c r="SZ173" s="6"/>
      <c r="TA173" s="6"/>
      <c r="TB173" s="6"/>
      <c r="TC173" s="6"/>
      <c r="TD173" s="6"/>
      <c r="TE173" s="6"/>
      <c r="TF173" s="6"/>
      <c r="TG173" s="6"/>
      <c r="TH173" s="6"/>
      <c r="TI173" s="6"/>
      <c r="TJ173" s="6"/>
      <c r="TK173" s="6"/>
      <c r="TL173" s="6"/>
      <c r="TM173" s="6"/>
      <c r="TN173" s="6"/>
      <c r="TO173" s="6"/>
      <c r="TP173" s="6"/>
      <c r="TQ173" s="6"/>
      <c r="TR173" s="6"/>
      <c r="TS173" s="6"/>
      <c r="TT173" s="6"/>
      <c r="TU173" s="6"/>
      <c r="TV173" s="6"/>
      <c r="TW173" s="6"/>
      <c r="TX173" s="6"/>
      <c r="TY173" s="6"/>
      <c r="TZ173" s="6"/>
      <c r="UA173" s="6"/>
      <c r="UB173" s="6"/>
      <c r="UC173" s="6"/>
      <c r="UD173" s="6"/>
      <c r="UE173" s="6"/>
      <c r="UF173" s="6"/>
      <c r="UG173" s="6"/>
      <c r="UH173" s="6"/>
      <c r="UI173" s="6"/>
      <c r="UJ173" s="6"/>
      <c r="UK173" s="6"/>
      <c r="UL173" s="6"/>
      <c r="UM173" s="6"/>
      <c r="UN173" s="6"/>
      <c r="UO173" s="6"/>
      <c r="UP173" s="6"/>
      <c r="UQ173" s="6"/>
      <c r="UR173" s="6"/>
      <c r="US173" s="6"/>
      <c r="UT173" s="6"/>
      <c r="UU173" s="6"/>
      <c r="UV173" s="6"/>
      <c r="UW173" s="6"/>
      <c r="UX173" s="6"/>
      <c r="UY173" s="6"/>
      <c r="UZ173" s="6"/>
      <c r="VA173" s="6"/>
      <c r="VB173" s="6"/>
      <c r="VC173" s="6"/>
      <c r="VD173" s="6"/>
      <c r="VE173" s="6"/>
      <c r="VF173" s="6"/>
      <c r="VG173" s="6"/>
      <c r="VH173" s="6"/>
      <c r="VI173" s="6"/>
      <c r="VJ173" s="6"/>
      <c r="VK173" s="6"/>
      <c r="VL173" s="6"/>
      <c r="VM173" s="6"/>
      <c r="VN173" s="6"/>
      <c r="VO173" s="6"/>
      <c r="VP173" s="6"/>
      <c r="VQ173" s="6"/>
      <c r="VR173" s="6"/>
      <c r="VS173" s="6"/>
      <c r="VT173" s="6"/>
      <c r="VU173" s="6"/>
      <c r="VV173" s="6"/>
      <c r="VW173" s="6"/>
      <c r="VX173" s="6"/>
      <c r="VY173" s="6"/>
      <c r="VZ173" s="6"/>
      <c r="WA173" s="6"/>
      <c r="WB173" s="6"/>
      <c r="WC173" s="6"/>
      <c r="WD173" s="6"/>
      <c r="WE173" s="6"/>
      <c r="WF173" s="6"/>
      <c r="WG173" s="6"/>
      <c r="WH173" s="6"/>
      <c r="WI173" s="6"/>
      <c r="WJ173" s="6"/>
      <c r="WK173" s="6"/>
      <c r="WL173" s="6"/>
      <c r="WM173" s="6"/>
      <c r="WN173" s="6"/>
      <c r="WO173" s="6"/>
      <c r="WP173" s="6"/>
      <c r="WQ173" s="6"/>
      <c r="WR173" s="6"/>
      <c r="WS173" s="6"/>
      <c r="WT173" s="6"/>
      <c r="WU173" s="6"/>
      <c r="WV173" s="6"/>
      <c r="WW173" s="6"/>
      <c r="WX173" s="6"/>
      <c r="WY173" s="6"/>
      <c r="WZ173" s="6"/>
      <c r="XA173" s="6"/>
      <c r="XB173" s="6"/>
      <c r="XC173" s="6"/>
      <c r="XD173" s="6"/>
      <c r="XE173" s="6"/>
      <c r="XF173" s="6"/>
      <c r="XG173" s="6"/>
      <c r="XH173" s="6"/>
      <c r="XI173" s="6"/>
      <c r="XJ173" s="6"/>
      <c r="XK173" s="6"/>
      <c r="XL173" s="6"/>
      <c r="XM173" s="6"/>
      <c r="XN173" s="6"/>
      <c r="XO173" s="6"/>
      <c r="XP173" s="6"/>
      <c r="XQ173" s="6"/>
      <c r="XR173" s="6"/>
      <c r="XS173" s="6"/>
      <c r="XT173" s="6"/>
      <c r="XU173" s="6"/>
      <c r="XV173" s="6"/>
      <c r="XW173" s="6"/>
      <c r="XX173" s="6"/>
      <c r="XY173" s="6"/>
      <c r="XZ173" s="6"/>
      <c r="YA173" s="6"/>
      <c r="YB173" s="6"/>
      <c r="YC173" s="6"/>
      <c r="YD173" s="6"/>
      <c r="YE173" s="6"/>
      <c r="YF173" s="6"/>
      <c r="YG173" s="6"/>
      <c r="YH173" s="6"/>
      <c r="YI173" s="6"/>
      <c r="YJ173" s="6"/>
      <c r="YK173" s="6"/>
      <c r="YL173" s="6"/>
      <c r="YM173" s="6"/>
      <c r="YN173" s="6"/>
      <c r="YO173" s="6"/>
      <c r="YP173" s="6"/>
      <c r="YQ173" s="6"/>
      <c r="YR173" s="6"/>
      <c r="YS173" s="6"/>
      <c r="YT173" s="6"/>
      <c r="YU173" s="6"/>
      <c r="YV173" s="6"/>
      <c r="YW173" s="6"/>
      <c r="YX173" s="6"/>
      <c r="YY173" s="6"/>
      <c r="YZ173" s="6"/>
      <c r="ZA173" s="6"/>
      <c r="ZB173" s="6"/>
      <c r="ZC173" s="6"/>
      <c r="ZD173" s="6"/>
      <c r="ZE173" s="6"/>
      <c r="ZF173" s="6"/>
      <c r="ZG173" s="6"/>
      <c r="ZH173" s="6"/>
      <c r="ZI173" s="6"/>
      <c r="ZJ173" s="6"/>
      <c r="ZK173" s="6"/>
      <c r="ZL173" s="6"/>
      <c r="ZM173" s="6"/>
      <c r="ZN173" s="6"/>
      <c r="ZO173" s="6"/>
      <c r="ZP173" s="6"/>
      <c r="ZQ173" s="6"/>
      <c r="ZR173" s="6"/>
      <c r="ZS173" s="6"/>
      <c r="ZT173" s="6"/>
      <c r="ZU173" s="6"/>
      <c r="ZV173" s="6"/>
      <c r="ZW173" s="6"/>
      <c r="ZX173" s="6"/>
      <c r="ZY173" s="6"/>
      <c r="ZZ173" s="6"/>
      <c r="AAA173" s="6"/>
      <c r="AAB173" s="6"/>
      <c r="AAC173" s="6"/>
      <c r="AAD173" s="6"/>
      <c r="AAE173" s="6"/>
      <c r="AAF173" s="6"/>
      <c r="AAG173" s="6"/>
      <c r="AAH173" s="6"/>
      <c r="AAI173" s="6"/>
      <c r="AAJ173" s="6"/>
      <c r="AAK173" s="6"/>
      <c r="AAL173" s="6"/>
      <c r="AAM173" s="6"/>
      <c r="AAN173" s="6"/>
      <c r="AAO173" s="6"/>
      <c r="AAP173" s="6"/>
      <c r="AAQ173" s="6"/>
      <c r="AAR173" s="6"/>
      <c r="AAS173" s="6"/>
      <c r="AAT173" s="6"/>
      <c r="AAU173" s="6"/>
      <c r="AAV173" s="6"/>
      <c r="AAW173" s="6"/>
      <c r="AAX173" s="6"/>
      <c r="AAY173" s="6"/>
      <c r="AAZ173" s="6"/>
      <c r="ABA173" s="6"/>
      <c r="ABB173" s="6"/>
      <c r="ABC173" s="6"/>
      <c r="ABD173" s="6"/>
      <c r="ABE173" s="6"/>
      <c r="ABF173" s="6"/>
      <c r="ABG173" s="6"/>
      <c r="ABH173" s="6"/>
      <c r="ABI173" s="6"/>
      <c r="ABJ173" s="6"/>
      <c r="ABK173" s="6"/>
      <c r="ABL173" s="6"/>
      <c r="ABM173" s="6"/>
      <c r="ABN173" s="6"/>
      <c r="ABO173" s="6"/>
      <c r="ABP173" s="6"/>
      <c r="ABQ173" s="6"/>
      <c r="ABR173" s="6"/>
      <c r="ABS173" s="6"/>
      <c r="ABT173" s="6"/>
      <c r="ABU173" s="6"/>
      <c r="ABV173" s="6"/>
      <c r="ABW173" s="6"/>
      <c r="ABX173" s="6"/>
      <c r="ABY173" s="6"/>
      <c r="ABZ173" s="6"/>
      <c r="ACA173" s="6"/>
      <c r="ACB173" s="6"/>
      <c r="ACC173" s="6"/>
      <c r="ACD173" s="6"/>
      <c r="ACE173" s="6"/>
      <c r="ACF173" s="6"/>
      <c r="ACG173" s="6"/>
      <c r="ACH173" s="6"/>
      <c r="ACI173" s="6"/>
      <c r="ACJ173" s="6"/>
      <c r="ACK173" s="6"/>
      <c r="ACL173" s="6"/>
      <c r="ACM173" s="6"/>
      <c r="ACN173" s="6"/>
      <c r="ACO173" s="6"/>
      <c r="ACP173" s="6"/>
      <c r="ACQ173" s="6"/>
      <c r="ACR173" s="6"/>
      <c r="ACS173" s="6"/>
      <c r="ACT173" s="6"/>
      <c r="ACU173" s="6"/>
      <c r="ACV173" s="6"/>
      <c r="ACW173" s="6"/>
      <c r="ACX173" s="6"/>
      <c r="ACY173" s="6"/>
      <c r="ACZ173" s="6"/>
      <c r="ADA173" s="6"/>
      <c r="ADB173" s="6"/>
      <c r="ADC173" s="6"/>
      <c r="ADD173" s="6"/>
      <c r="ADE173" s="6"/>
      <c r="ADF173" s="6"/>
      <c r="ADG173" s="6"/>
      <c r="ADH173" s="6"/>
      <c r="ADI173" s="6"/>
      <c r="ADJ173" s="6"/>
      <c r="ADK173" s="6"/>
      <c r="ADL173" s="6"/>
      <c r="ADM173" s="6"/>
      <c r="ADN173" s="6"/>
      <c r="ADO173" s="6"/>
      <c r="ADP173" s="6"/>
      <c r="ADQ173" s="6"/>
      <c r="ADR173" s="6"/>
      <c r="ADS173" s="6"/>
      <c r="ADT173" s="6"/>
      <c r="ADU173" s="6"/>
      <c r="ADV173" s="6"/>
      <c r="ADW173" s="6"/>
      <c r="ADX173" s="6"/>
      <c r="ADY173" s="6"/>
      <c r="ADZ173" s="6"/>
      <c r="AEA173" s="6"/>
      <c r="AEB173" s="6"/>
      <c r="AEC173" s="6"/>
      <c r="AED173" s="6"/>
      <c r="AEE173" s="6"/>
      <c r="AEF173" s="6"/>
      <c r="AEG173" s="6"/>
      <c r="AEH173" s="6"/>
      <c r="AEI173" s="6"/>
      <c r="AEJ173" s="6"/>
      <c r="AEK173" s="6"/>
      <c r="AEL173" s="6"/>
      <c r="AEM173" s="6"/>
      <c r="AEN173" s="6"/>
      <c r="AEO173" s="6"/>
      <c r="AEP173" s="6"/>
      <c r="AEQ173" s="6"/>
      <c r="AER173" s="6"/>
      <c r="AES173" s="6"/>
      <c r="AET173" s="6"/>
      <c r="AEU173" s="6"/>
      <c r="AEV173" s="6"/>
      <c r="AEW173" s="6"/>
      <c r="AEX173" s="6"/>
      <c r="AEY173" s="6"/>
      <c r="AEZ173" s="6"/>
      <c r="AFA173" s="6"/>
      <c r="AFB173" s="6"/>
      <c r="AFC173" s="6"/>
      <c r="AFD173" s="6"/>
      <c r="AFE173" s="6"/>
      <c r="AFF173" s="6"/>
      <c r="AFG173" s="6"/>
      <c r="AFH173" s="6"/>
      <c r="AFI173" s="6"/>
      <c r="AFJ173" s="6"/>
      <c r="AFK173" s="6"/>
      <c r="AFL173" s="6"/>
      <c r="AFM173" s="6"/>
      <c r="AFN173" s="6"/>
      <c r="AFO173" s="6"/>
      <c r="AFP173" s="6"/>
      <c r="AFQ173" s="6"/>
      <c r="AFR173" s="6"/>
      <c r="AFS173" s="6"/>
      <c r="AFT173" s="6"/>
      <c r="AFU173" s="6"/>
      <c r="AFV173" s="6"/>
      <c r="AFW173" s="6"/>
      <c r="AFX173" s="6"/>
      <c r="AFY173" s="6"/>
      <c r="AFZ173" s="6"/>
      <c r="AGA173" s="6"/>
      <c r="AGB173" s="6"/>
      <c r="AGC173" s="6"/>
      <c r="AGD173" s="6"/>
      <c r="AGE173" s="6"/>
      <c r="AGF173" s="6"/>
      <c r="AGG173" s="6"/>
      <c r="AGH173" s="6"/>
      <c r="AGI173" s="6"/>
      <c r="AGJ173" s="6"/>
      <c r="AGK173" s="6"/>
      <c r="AGL173" s="6"/>
      <c r="AGM173" s="6"/>
      <c r="AGN173" s="6"/>
      <c r="AGO173" s="6"/>
      <c r="AGP173" s="6"/>
      <c r="AGQ173" s="6"/>
      <c r="AGR173" s="6"/>
      <c r="AGS173" s="6"/>
      <c r="AGT173" s="6"/>
      <c r="AGU173" s="6"/>
      <c r="AGV173" s="6"/>
      <c r="AGW173" s="6"/>
      <c r="AGX173" s="6"/>
      <c r="AGY173" s="6"/>
      <c r="AGZ173" s="6"/>
      <c r="AHA173" s="6"/>
      <c r="AHB173" s="6"/>
      <c r="AHC173" s="6"/>
      <c r="AHD173" s="6"/>
      <c r="AHE173" s="6"/>
      <c r="AHF173" s="6"/>
      <c r="AHG173" s="6"/>
      <c r="AHH173" s="6"/>
      <c r="AHI173" s="6"/>
      <c r="AHJ173" s="6"/>
      <c r="AHK173" s="6"/>
      <c r="AHL173" s="6"/>
      <c r="AHM173" s="6"/>
      <c r="AHN173" s="6"/>
      <c r="AHO173" s="6"/>
      <c r="AHP173" s="6"/>
      <c r="AHQ173" s="6"/>
      <c r="AHR173" s="6"/>
      <c r="AHS173" s="6"/>
      <c r="AHT173" s="6"/>
      <c r="AHU173" s="6"/>
      <c r="AHV173" s="6"/>
      <c r="AHW173" s="6"/>
      <c r="AHX173" s="6"/>
      <c r="AHY173" s="6"/>
      <c r="AHZ173" s="6"/>
      <c r="AIA173" s="6"/>
      <c r="AIB173" s="6"/>
      <c r="AIC173" s="6"/>
      <c r="AID173" s="6"/>
      <c r="AIE173" s="6"/>
      <c r="AIF173" s="6"/>
      <c r="AIG173" s="6"/>
      <c r="AIH173" s="6"/>
      <c r="AII173" s="6"/>
      <c r="AIJ173" s="6"/>
      <c r="AIK173" s="6"/>
      <c r="AIL173" s="6"/>
      <c r="AIM173" s="6"/>
      <c r="AIN173" s="6"/>
      <c r="AIO173" s="6"/>
      <c r="AIP173" s="6"/>
      <c r="AIQ173" s="6"/>
      <c r="AIR173" s="6"/>
      <c r="AIS173" s="6"/>
      <c r="AIT173" s="6"/>
      <c r="AIU173" s="6"/>
      <c r="AIV173" s="6"/>
      <c r="AIW173" s="6"/>
      <c r="AIX173" s="6"/>
      <c r="AIY173" s="6"/>
      <c r="AIZ173" s="6"/>
      <c r="AJA173" s="6"/>
      <c r="AJB173" s="6"/>
      <c r="AJC173" s="6"/>
      <c r="AJD173" s="6"/>
      <c r="AJE173" s="6"/>
      <c r="AJF173" s="6"/>
      <c r="AJG173" s="6"/>
      <c r="AJH173" s="6"/>
      <c r="AJI173" s="6"/>
      <c r="AJJ173" s="6"/>
      <c r="AJK173" s="6"/>
      <c r="AJL173" s="6"/>
      <c r="AJM173" s="6"/>
      <c r="AJN173" s="6"/>
      <c r="AJO173" s="6"/>
      <c r="AJP173" s="6"/>
      <c r="AJQ173" s="6"/>
      <c r="AJR173" s="6"/>
      <c r="AJS173" s="6"/>
      <c r="AJT173" s="6"/>
      <c r="AJU173" s="6"/>
      <c r="AJV173" s="6"/>
      <c r="AJW173" s="6"/>
      <c r="AJX173" s="6"/>
      <c r="AJY173" s="6"/>
      <c r="AJZ173" s="6"/>
      <c r="AKA173" s="6"/>
      <c r="AKB173" s="6"/>
      <c r="AKC173" s="6"/>
      <c r="AKD173" s="6"/>
      <c r="AKE173" s="6"/>
      <c r="AKF173" s="6"/>
      <c r="AKG173" s="6"/>
      <c r="AKH173" s="6"/>
      <c r="AKI173" s="6"/>
      <c r="AKJ173" s="6"/>
      <c r="AKK173" s="6"/>
      <c r="AKL173" s="6"/>
      <c r="AKM173" s="6"/>
      <c r="AKN173" s="6"/>
      <c r="AKO173" s="6"/>
      <c r="AKP173" s="6"/>
      <c r="AKQ173" s="6"/>
      <c r="AKR173" s="6"/>
      <c r="AKS173" s="6"/>
      <c r="AKT173" s="6"/>
      <c r="AKU173" s="6"/>
      <c r="AKV173" s="6"/>
      <c r="AKW173" s="6"/>
      <c r="AKX173" s="6"/>
      <c r="AKY173" s="6"/>
      <c r="AKZ173" s="6"/>
      <c r="ALA173" s="6"/>
      <c r="ALB173" s="6"/>
      <c r="ALC173" s="6"/>
      <c r="ALD173" s="6"/>
      <c r="ALE173" s="6"/>
      <c r="ALF173" s="6"/>
      <c r="ALG173" s="6"/>
      <c r="ALH173" s="6"/>
      <c r="ALI173" s="6"/>
      <c r="ALJ173" s="6"/>
      <c r="ALK173" s="6"/>
      <c r="ALL173" s="6"/>
      <c r="ALM173" s="6"/>
      <c r="ALN173" s="6"/>
    </row>
    <row r="174" spans="1:1002" s="19" customFormat="1" ht="14.5" x14ac:dyDescent="0.35">
      <c r="A174" s="41" t="s">
        <v>334</v>
      </c>
      <c r="B174" s="4" t="s">
        <v>241</v>
      </c>
      <c r="C174" s="16">
        <f>Copto+Cfb</f>
        <v>1214.1941282883076</v>
      </c>
      <c r="D174" s="4" t="s">
        <v>77</v>
      </c>
      <c r="E174" s="74"/>
      <c r="F174" s="11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c r="LM174" s="6"/>
      <c r="LN174" s="6"/>
      <c r="LO174" s="6"/>
      <c r="LP174" s="6"/>
      <c r="LQ174" s="6"/>
      <c r="LR174" s="6"/>
      <c r="LS174" s="6"/>
      <c r="LT174" s="6"/>
      <c r="LU174" s="6"/>
      <c r="LV174" s="6"/>
      <c r="LW174" s="6"/>
      <c r="LX174" s="6"/>
      <c r="LY174" s="6"/>
      <c r="LZ174" s="6"/>
      <c r="MA174" s="6"/>
      <c r="MB174" s="6"/>
      <c r="MC174" s="6"/>
      <c r="MD174" s="6"/>
      <c r="ME174" s="6"/>
      <c r="MF174" s="6"/>
      <c r="MG174" s="6"/>
      <c r="MH174" s="6"/>
      <c r="MI174" s="6"/>
      <c r="MJ174" s="6"/>
      <c r="MK174" s="6"/>
      <c r="ML174" s="6"/>
      <c r="MM174" s="6"/>
      <c r="MN174" s="6"/>
      <c r="MO174" s="6"/>
      <c r="MP174" s="6"/>
      <c r="MQ174" s="6"/>
      <c r="MR174" s="6"/>
      <c r="MS174" s="6"/>
      <c r="MT174" s="6"/>
      <c r="MU174" s="6"/>
      <c r="MV174" s="6"/>
      <c r="MW174" s="6"/>
      <c r="MX174" s="6"/>
      <c r="MY174" s="6"/>
      <c r="MZ174" s="6"/>
      <c r="NA174" s="6"/>
      <c r="NB174" s="6"/>
      <c r="NC174" s="6"/>
      <c r="ND174" s="6"/>
      <c r="NE174" s="6"/>
      <c r="NF174" s="6"/>
      <c r="NG174" s="6"/>
      <c r="NH174" s="6"/>
      <c r="NI174" s="6"/>
      <c r="NJ174" s="6"/>
      <c r="NK174" s="6"/>
      <c r="NL174" s="6"/>
      <c r="NM174" s="6"/>
      <c r="NN174" s="6"/>
      <c r="NO174" s="6"/>
      <c r="NP174" s="6"/>
      <c r="NQ174" s="6"/>
      <c r="NR174" s="6"/>
      <c r="NS174" s="6"/>
      <c r="NT174" s="6"/>
      <c r="NU174" s="6"/>
      <c r="NV174" s="6"/>
      <c r="NW174" s="6"/>
      <c r="NX174" s="6"/>
      <c r="NY174" s="6"/>
      <c r="NZ174" s="6"/>
      <c r="OA174" s="6"/>
      <c r="OB174" s="6"/>
      <c r="OC174" s="6"/>
      <c r="OD174" s="6"/>
      <c r="OE174" s="6"/>
      <c r="OF174" s="6"/>
      <c r="OG174" s="6"/>
      <c r="OH174" s="6"/>
      <c r="OI174" s="6"/>
      <c r="OJ174" s="6"/>
      <c r="OK174" s="6"/>
      <c r="OL174" s="6"/>
      <c r="OM174" s="6"/>
      <c r="ON174" s="6"/>
      <c r="OO174" s="6"/>
      <c r="OP174" s="6"/>
      <c r="OQ174" s="6"/>
      <c r="OR174" s="6"/>
      <c r="OS174" s="6"/>
      <c r="OT174" s="6"/>
      <c r="OU174" s="6"/>
      <c r="OV174" s="6"/>
      <c r="OW174" s="6"/>
      <c r="OX174" s="6"/>
      <c r="OY174" s="6"/>
      <c r="OZ174" s="6"/>
      <c r="PA174" s="6"/>
      <c r="PB174" s="6"/>
      <c r="PC174" s="6"/>
      <c r="PD174" s="6"/>
      <c r="PE174" s="6"/>
      <c r="PF174" s="6"/>
      <c r="PG174" s="6"/>
      <c r="PH174" s="6"/>
      <c r="PI174" s="6"/>
      <c r="PJ174" s="6"/>
      <c r="PK174" s="6"/>
      <c r="PL174" s="6"/>
      <c r="PM174" s="6"/>
      <c r="PN174" s="6"/>
      <c r="PO174" s="6"/>
      <c r="PP174" s="6"/>
      <c r="PQ174" s="6"/>
      <c r="PR174" s="6"/>
      <c r="PS174" s="6"/>
      <c r="PT174" s="6"/>
      <c r="PU174" s="6"/>
      <c r="PV174" s="6"/>
      <c r="PW174" s="6"/>
      <c r="PX174" s="6"/>
      <c r="PY174" s="6"/>
      <c r="PZ174" s="6"/>
      <c r="QA174" s="6"/>
      <c r="QB174" s="6"/>
      <c r="QC174" s="6"/>
      <c r="QD174" s="6"/>
      <c r="QE174" s="6"/>
      <c r="QF174" s="6"/>
      <c r="QG174" s="6"/>
      <c r="QH174" s="6"/>
      <c r="QI174" s="6"/>
      <c r="QJ174" s="6"/>
      <c r="QK174" s="6"/>
      <c r="QL174" s="6"/>
      <c r="QM174" s="6"/>
      <c r="QN174" s="6"/>
      <c r="QO174" s="6"/>
      <c r="QP174" s="6"/>
      <c r="QQ174" s="6"/>
      <c r="QR174" s="6"/>
      <c r="QS174" s="6"/>
      <c r="QT174" s="6"/>
      <c r="QU174" s="6"/>
      <c r="QV174" s="6"/>
      <c r="QW174" s="6"/>
      <c r="QX174" s="6"/>
      <c r="QY174" s="6"/>
      <c r="QZ174" s="6"/>
      <c r="RA174" s="6"/>
      <c r="RB174" s="6"/>
      <c r="RC174" s="6"/>
      <c r="RD174" s="6"/>
      <c r="RE174" s="6"/>
      <c r="RF174" s="6"/>
      <c r="RG174" s="6"/>
      <c r="RH174" s="6"/>
      <c r="RI174" s="6"/>
      <c r="RJ174" s="6"/>
      <c r="RK174" s="6"/>
      <c r="RL174" s="6"/>
      <c r="RM174" s="6"/>
      <c r="RN174" s="6"/>
      <c r="RO174" s="6"/>
      <c r="RP174" s="6"/>
      <c r="RQ174" s="6"/>
      <c r="RR174" s="6"/>
      <c r="RS174" s="6"/>
      <c r="RT174" s="6"/>
      <c r="RU174" s="6"/>
      <c r="RV174" s="6"/>
      <c r="RW174" s="6"/>
      <c r="RX174" s="6"/>
      <c r="RY174" s="6"/>
      <c r="RZ174" s="6"/>
      <c r="SA174" s="6"/>
      <c r="SB174" s="6"/>
      <c r="SC174" s="6"/>
      <c r="SD174" s="6"/>
      <c r="SE174" s="6"/>
      <c r="SF174" s="6"/>
      <c r="SG174" s="6"/>
      <c r="SH174" s="6"/>
      <c r="SI174" s="6"/>
      <c r="SJ174" s="6"/>
      <c r="SK174" s="6"/>
      <c r="SL174" s="6"/>
      <c r="SM174" s="6"/>
      <c r="SN174" s="6"/>
      <c r="SO174" s="6"/>
      <c r="SP174" s="6"/>
      <c r="SQ174" s="6"/>
      <c r="SR174" s="6"/>
      <c r="SS174" s="6"/>
      <c r="ST174" s="6"/>
      <c r="SU174" s="6"/>
      <c r="SV174" s="6"/>
      <c r="SW174" s="6"/>
      <c r="SX174" s="6"/>
      <c r="SY174" s="6"/>
      <c r="SZ174" s="6"/>
      <c r="TA174" s="6"/>
      <c r="TB174" s="6"/>
      <c r="TC174" s="6"/>
      <c r="TD174" s="6"/>
      <c r="TE174" s="6"/>
      <c r="TF174" s="6"/>
      <c r="TG174" s="6"/>
      <c r="TH174" s="6"/>
      <c r="TI174" s="6"/>
      <c r="TJ174" s="6"/>
      <c r="TK174" s="6"/>
      <c r="TL174" s="6"/>
      <c r="TM174" s="6"/>
      <c r="TN174" s="6"/>
      <c r="TO174" s="6"/>
      <c r="TP174" s="6"/>
      <c r="TQ174" s="6"/>
      <c r="TR174" s="6"/>
      <c r="TS174" s="6"/>
      <c r="TT174" s="6"/>
      <c r="TU174" s="6"/>
      <c r="TV174" s="6"/>
      <c r="TW174" s="6"/>
      <c r="TX174" s="6"/>
      <c r="TY174" s="6"/>
      <c r="TZ174" s="6"/>
      <c r="UA174" s="6"/>
      <c r="UB174" s="6"/>
      <c r="UC174" s="6"/>
      <c r="UD174" s="6"/>
      <c r="UE174" s="6"/>
      <c r="UF174" s="6"/>
      <c r="UG174" s="6"/>
      <c r="UH174" s="6"/>
      <c r="UI174" s="6"/>
      <c r="UJ174" s="6"/>
      <c r="UK174" s="6"/>
      <c r="UL174" s="6"/>
      <c r="UM174" s="6"/>
      <c r="UN174" s="6"/>
      <c r="UO174" s="6"/>
      <c r="UP174" s="6"/>
      <c r="UQ174" s="6"/>
      <c r="UR174" s="6"/>
      <c r="US174" s="6"/>
      <c r="UT174" s="6"/>
      <c r="UU174" s="6"/>
      <c r="UV174" s="6"/>
      <c r="UW174" s="6"/>
      <c r="UX174" s="6"/>
      <c r="UY174" s="6"/>
      <c r="UZ174" s="6"/>
      <c r="VA174" s="6"/>
      <c r="VB174" s="6"/>
      <c r="VC174" s="6"/>
      <c r="VD174" s="6"/>
      <c r="VE174" s="6"/>
      <c r="VF174" s="6"/>
      <c r="VG174" s="6"/>
      <c r="VH174" s="6"/>
      <c r="VI174" s="6"/>
      <c r="VJ174" s="6"/>
      <c r="VK174" s="6"/>
      <c r="VL174" s="6"/>
      <c r="VM174" s="6"/>
      <c r="VN174" s="6"/>
      <c r="VO174" s="6"/>
      <c r="VP174" s="6"/>
      <c r="VQ174" s="6"/>
      <c r="VR174" s="6"/>
      <c r="VS174" s="6"/>
      <c r="VT174" s="6"/>
      <c r="VU174" s="6"/>
      <c r="VV174" s="6"/>
      <c r="VW174" s="6"/>
      <c r="VX174" s="6"/>
      <c r="VY174" s="6"/>
      <c r="VZ174" s="6"/>
      <c r="WA174" s="6"/>
      <c r="WB174" s="6"/>
      <c r="WC174" s="6"/>
      <c r="WD174" s="6"/>
      <c r="WE174" s="6"/>
      <c r="WF174" s="6"/>
      <c r="WG174" s="6"/>
      <c r="WH174" s="6"/>
      <c r="WI174" s="6"/>
      <c r="WJ174" s="6"/>
      <c r="WK174" s="6"/>
      <c r="WL174" s="6"/>
      <c r="WM174" s="6"/>
      <c r="WN174" s="6"/>
      <c r="WO174" s="6"/>
      <c r="WP174" s="6"/>
      <c r="WQ174" s="6"/>
      <c r="WR174" s="6"/>
      <c r="WS174" s="6"/>
      <c r="WT174" s="6"/>
      <c r="WU174" s="6"/>
      <c r="WV174" s="6"/>
      <c r="WW174" s="6"/>
      <c r="WX174" s="6"/>
      <c r="WY174" s="6"/>
      <c r="WZ174" s="6"/>
      <c r="XA174" s="6"/>
      <c r="XB174" s="6"/>
      <c r="XC174" s="6"/>
      <c r="XD174" s="6"/>
      <c r="XE174" s="6"/>
      <c r="XF174" s="6"/>
      <c r="XG174" s="6"/>
      <c r="XH174" s="6"/>
      <c r="XI174" s="6"/>
      <c r="XJ174" s="6"/>
      <c r="XK174" s="6"/>
      <c r="XL174" s="6"/>
      <c r="XM174" s="6"/>
      <c r="XN174" s="6"/>
      <c r="XO174" s="6"/>
      <c r="XP174" s="6"/>
      <c r="XQ174" s="6"/>
      <c r="XR174" s="6"/>
      <c r="XS174" s="6"/>
      <c r="XT174" s="6"/>
      <c r="XU174" s="6"/>
      <c r="XV174" s="6"/>
      <c r="XW174" s="6"/>
      <c r="XX174" s="6"/>
      <c r="XY174" s="6"/>
      <c r="XZ174" s="6"/>
      <c r="YA174" s="6"/>
      <c r="YB174" s="6"/>
      <c r="YC174" s="6"/>
      <c r="YD174" s="6"/>
      <c r="YE174" s="6"/>
      <c r="YF174" s="6"/>
      <c r="YG174" s="6"/>
      <c r="YH174" s="6"/>
      <c r="YI174" s="6"/>
      <c r="YJ174" s="6"/>
      <c r="YK174" s="6"/>
      <c r="YL174" s="6"/>
      <c r="YM174" s="6"/>
      <c r="YN174" s="6"/>
      <c r="YO174" s="6"/>
      <c r="YP174" s="6"/>
      <c r="YQ174" s="6"/>
      <c r="YR174" s="6"/>
      <c r="YS174" s="6"/>
      <c r="YT174" s="6"/>
      <c r="YU174" s="6"/>
      <c r="YV174" s="6"/>
      <c r="YW174" s="6"/>
      <c r="YX174" s="6"/>
      <c r="YY174" s="6"/>
      <c r="YZ174" s="6"/>
      <c r="ZA174" s="6"/>
      <c r="ZB174" s="6"/>
      <c r="ZC174" s="6"/>
      <c r="ZD174" s="6"/>
      <c r="ZE174" s="6"/>
      <c r="ZF174" s="6"/>
      <c r="ZG174" s="6"/>
      <c r="ZH174" s="6"/>
      <c r="ZI174" s="6"/>
      <c r="ZJ174" s="6"/>
      <c r="ZK174" s="6"/>
      <c r="ZL174" s="6"/>
      <c r="ZM174" s="6"/>
      <c r="ZN174" s="6"/>
      <c r="ZO174" s="6"/>
      <c r="ZP174" s="6"/>
      <c r="ZQ174" s="6"/>
      <c r="ZR174" s="6"/>
      <c r="ZS174" s="6"/>
      <c r="ZT174" s="6"/>
      <c r="ZU174" s="6"/>
      <c r="ZV174" s="6"/>
      <c r="ZW174" s="6"/>
      <c r="ZX174" s="6"/>
      <c r="ZY174" s="6"/>
      <c r="ZZ174" s="6"/>
      <c r="AAA174" s="6"/>
      <c r="AAB174" s="6"/>
      <c r="AAC174" s="6"/>
      <c r="AAD174" s="6"/>
      <c r="AAE174" s="6"/>
      <c r="AAF174" s="6"/>
      <c r="AAG174" s="6"/>
      <c r="AAH174" s="6"/>
      <c r="AAI174" s="6"/>
      <c r="AAJ174" s="6"/>
      <c r="AAK174" s="6"/>
      <c r="AAL174" s="6"/>
      <c r="AAM174" s="6"/>
      <c r="AAN174" s="6"/>
      <c r="AAO174" s="6"/>
      <c r="AAP174" s="6"/>
      <c r="AAQ174" s="6"/>
      <c r="AAR174" s="6"/>
      <c r="AAS174" s="6"/>
      <c r="AAT174" s="6"/>
      <c r="AAU174" s="6"/>
      <c r="AAV174" s="6"/>
      <c r="AAW174" s="6"/>
      <c r="AAX174" s="6"/>
      <c r="AAY174" s="6"/>
      <c r="AAZ174" s="6"/>
      <c r="ABA174" s="6"/>
      <c r="ABB174" s="6"/>
      <c r="ABC174" s="6"/>
      <c r="ABD174" s="6"/>
      <c r="ABE174" s="6"/>
      <c r="ABF174" s="6"/>
      <c r="ABG174" s="6"/>
      <c r="ABH174" s="6"/>
      <c r="ABI174" s="6"/>
      <c r="ABJ174" s="6"/>
      <c r="ABK174" s="6"/>
      <c r="ABL174" s="6"/>
      <c r="ABM174" s="6"/>
      <c r="ABN174" s="6"/>
      <c r="ABO174" s="6"/>
      <c r="ABP174" s="6"/>
      <c r="ABQ174" s="6"/>
      <c r="ABR174" s="6"/>
      <c r="ABS174" s="6"/>
      <c r="ABT174" s="6"/>
      <c r="ABU174" s="6"/>
      <c r="ABV174" s="6"/>
      <c r="ABW174" s="6"/>
      <c r="ABX174" s="6"/>
      <c r="ABY174" s="6"/>
      <c r="ABZ174" s="6"/>
      <c r="ACA174" s="6"/>
      <c r="ACB174" s="6"/>
      <c r="ACC174" s="6"/>
      <c r="ACD174" s="6"/>
      <c r="ACE174" s="6"/>
      <c r="ACF174" s="6"/>
      <c r="ACG174" s="6"/>
      <c r="ACH174" s="6"/>
      <c r="ACI174" s="6"/>
      <c r="ACJ174" s="6"/>
      <c r="ACK174" s="6"/>
      <c r="ACL174" s="6"/>
      <c r="ACM174" s="6"/>
      <c r="ACN174" s="6"/>
      <c r="ACO174" s="6"/>
      <c r="ACP174" s="6"/>
      <c r="ACQ174" s="6"/>
      <c r="ACR174" s="6"/>
      <c r="ACS174" s="6"/>
      <c r="ACT174" s="6"/>
      <c r="ACU174" s="6"/>
      <c r="ACV174" s="6"/>
      <c r="ACW174" s="6"/>
      <c r="ACX174" s="6"/>
      <c r="ACY174" s="6"/>
      <c r="ACZ174" s="6"/>
      <c r="ADA174" s="6"/>
      <c r="ADB174" s="6"/>
      <c r="ADC174" s="6"/>
      <c r="ADD174" s="6"/>
      <c r="ADE174" s="6"/>
      <c r="ADF174" s="6"/>
      <c r="ADG174" s="6"/>
      <c r="ADH174" s="6"/>
      <c r="ADI174" s="6"/>
      <c r="ADJ174" s="6"/>
      <c r="ADK174" s="6"/>
      <c r="ADL174" s="6"/>
      <c r="ADM174" s="6"/>
      <c r="ADN174" s="6"/>
      <c r="ADO174" s="6"/>
      <c r="ADP174" s="6"/>
      <c r="ADQ174" s="6"/>
      <c r="ADR174" s="6"/>
      <c r="ADS174" s="6"/>
      <c r="ADT174" s="6"/>
      <c r="ADU174" s="6"/>
      <c r="ADV174" s="6"/>
      <c r="ADW174" s="6"/>
      <c r="ADX174" s="6"/>
      <c r="ADY174" s="6"/>
      <c r="ADZ174" s="6"/>
      <c r="AEA174" s="6"/>
      <c r="AEB174" s="6"/>
      <c r="AEC174" s="6"/>
      <c r="AED174" s="6"/>
      <c r="AEE174" s="6"/>
      <c r="AEF174" s="6"/>
      <c r="AEG174" s="6"/>
      <c r="AEH174" s="6"/>
      <c r="AEI174" s="6"/>
      <c r="AEJ174" s="6"/>
      <c r="AEK174" s="6"/>
      <c r="AEL174" s="6"/>
      <c r="AEM174" s="6"/>
      <c r="AEN174" s="6"/>
      <c r="AEO174" s="6"/>
      <c r="AEP174" s="6"/>
      <c r="AEQ174" s="6"/>
      <c r="AER174" s="6"/>
      <c r="AES174" s="6"/>
      <c r="AET174" s="6"/>
      <c r="AEU174" s="6"/>
      <c r="AEV174" s="6"/>
      <c r="AEW174" s="6"/>
      <c r="AEX174" s="6"/>
      <c r="AEY174" s="6"/>
      <c r="AEZ174" s="6"/>
      <c r="AFA174" s="6"/>
      <c r="AFB174" s="6"/>
      <c r="AFC174" s="6"/>
      <c r="AFD174" s="6"/>
      <c r="AFE174" s="6"/>
      <c r="AFF174" s="6"/>
      <c r="AFG174" s="6"/>
      <c r="AFH174" s="6"/>
      <c r="AFI174" s="6"/>
      <c r="AFJ174" s="6"/>
      <c r="AFK174" s="6"/>
      <c r="AFL174" s="6"/>
      <c r="AFM174" s="6"/>
      <c r="AFN174" s="6"/>
      <c r="AFO174" s="6"/>
      <c r="AFP174" s="6"/>
      <c r="AFQ174" s="6"/>
      <c r="AFR174" s="6"/>
      <c r="AFS174" s="6"/>
      <c r="AFT174" s="6"/>
      <c r="AFU174" s="6"/>
      <c r="AFV174" s="6"/>
      <c r="AFW174" s="6"/>
      <c r="AFX174" s="6"/>
      <c r="AFY174" s="6"/>
      <c r="AFZ174" s="6"/>
      <c r="AGA174" s="6"/>
      <c r="AGB174" s="6"/>
      <c r="AGC174" s="6"/>
      <c r="AGD174" s="6"/>
      <c r="AGE174" s="6"/>
      <c r="AGF174" s="6"/>
      <c r="AGG174" s="6"/>
      <c r="AGH174" s="6"/>
      <c r="AGI174" s="6"/>
      <c r="AGJ174" s="6"/>
      <c r="AGK174" s="6"/>
      <c r="AGL174" s="6"/>
      <c r="AGM174" s="6"/>
      <c r="AGN174" s="6"/>
      <c r="AGO174" s="6"/>
      <c r="AGP174" s="6"/>
      <c r="AGQ174" s="6"/>
      <c r="AGR174" s="6"/>
      <c r="AGS174" s="6"/>
      <c r="AGT174" s="6"/>
      <c r="AGU174" s="6"/>
      <c r="AGV174" s="6"/>
      <c r="AGW174" s="6"/>
      <c r="AGX174" s="6"/>
      <c r="AGY174" s="6"/>
      <c r="AGZ174" s="6"/>
      <c r="AHA174" s="6"/>
      <c r="AHB174" s="6"/>
      <c r="AHC174" s="6"/>
      <c r="AHD174" s="6"/>
      <c r="AHE174" s="6"/>
      <c r="AHF174" s="6"/>
      <c r="AHG174" s="6"/>
      <c r="AHH174" s="6"/>
      <c r="AHI174" s="6"/>
      <c r="AHJ174" s="6"/>
      <c r="AHK174" s="6"/>
      <c r="AHL174" s="6"/>
      <c r="AHM174" s="6"/>
      <c r="AHN174" s="6"/>
      <c r="AHO174" s="6"/>
      <c r="AHP174" s="6"/>
      <c r="AHQ174" s="6"/>
      <c r="AHR174" s="6"/>
      <c r="AHS174" s="6"/>
      <c r="AHT174" s="6"/>
      <c r="AHU174" s="6"/>
      <c r="AHV174" s="6"/>
      <c r="AHW174" s="6"/>
      <c r="AHX174" s="6"/>
      <c r="AHY174" s="6"/>
      <c r="AHZ174" s="6"/>
      <c r="AIA174" s="6"/>
      <c r="AIB174" s="6"/>
      <c r="AIC174" s="6"/>
      <c r="AID174" s="6"/>
      <c r="AIE174" s="6"/>
      <c r="AIF174" s="6"/>
      <c r="AIG174" s="6"/>
      <c r="AIH174" s="6"/>
      <c r="AII174" s="6"/>
      <c r="AIJ174" s="6"/>
      <c r="AIK174" s="6"/>
      <c r="AIL174" s="6"/>
      <c r="AIM174" s="6"/>
      <c r="AIN174" s="6"/>
      <c r="AIO174" s="6"/>
      <c r="AIP174" s="6"/>
      <c r="AIQ174" s="6"/>
      <c r="AIR174" s="6"/>
      <c r="AIS174" s="6"/>
      <c r="AIT174" s="6"/>
      <c r="AIU174" s="6"/>
      <c r="AIV174" s="6"/>
      <c r="AIW174" s="6"/>
      <c r="AIX174" s="6"/>
      <c r="AIY174" s="6"/>
      <c r="AIZ174" s="6"/>
      <c r="AJA174" s="6"/>
      <c r="AJB174" s="6"/>
      <c r="AJC174" s="6"/>
      <c r="AJD174" s="6"/>
      <c r="AJE174" s="6"/>
      <c r="AJF174" s="6"/>
      <c r="AJG174" s="6"/>
      <c r="AJH174" s="6"/>
      <c r="AJI174" s="6"/>
      <c r="AJJ174" s="6"/>
      <c r="AJK174" s="6"/>
      <c r="AJL174" s="6"/>
      <c r="AJM174" s="6"/>
      <c r="AJN174" s="6"/>
      <c r="AJO174" s="6"/>
      <c r="AJP174" s="6"/>
      <c r="AJQ174" s="6"/>
      <c r="AJR174" s="6"/>
      <c r="AJS174" s="6"/>
      <c r="AJT174" s="6"/>
      <c r="AJU174" s="6"/>
      <c r="AJV174" s="6"/>
      <c r="AJW174" s="6"/>
      <c r="AJX174" s="6"/>
      <c r="AJY174" s="6"/>
      <c r="AJZ174" s="6"/>
      <c r="AKA174" s="6"/>
      <c r="AKB174" s="6"/>
      <c r="AKC174" s="6"/>
      <c r="AKD174" s="6"/>
      <c r="AKE174" s="6"/>
      <c r="AKF174" s="6"/>
      <c r="AKG174" s="6"/>
      <c r="AKH174" s="6"/>
      <c r="AKI174" s="6"/>
      <c r="AKJ174" s="6"/>
      <c r="AKK174" s="6"/>
      <c r="AKL174" s="6"/>
      <c r="AKM174" s="6"/>
      <c r="AKN174" s="6"/>
      <c r="AKO174" s="6"/>
      <c r="AKP174" s="6"/>
      <c r="AKQ174" s="6"/>
      <c r="AKR174" s="6"/>
      <c r="AKS174" s="6"/>
      <c r="AKT174" s="6"/>
      <c r="AKU174" s="6"/>
      <c r="AKV174" s="6"/>
      <c r="AKW174" s="6"/>
      <c r="AKX174" s="6"/>
      <c r="AKY174" s="6"/>
      <c r="AKZ174" s="6"/>
      <c r="ALA174" s="6"/>
      <c r="ALB174" s="6"/>
      <c r="ALC174" s="6"/>
      <c r="ALD174" s="6"/>
      <c r="ALE174" s="6"/>
      <c r="ALF174" s="6"/>
      <c r="ALG174" s="6"/>
      <c r="ALH174" s="6"/>
      <c r="ALI174" s="6"/>
      <c r="ALJ174" s="6"/>
      <c r="ALK174" s="6"/>
      <c r="ALL174" s="6"/>
      <c r="ALM174" s="6"/>
      <c r="ALN174" s="6"/>
    </row>
    <row r="175" spans="1:1002" s="19" customFormat="1" ht="14.5" x14ac:dyDescent="0.35">
      <c r="A175" s="41" t="s">
        <v>386</v>
      </c>
      <c r="B175" s="4" t="s">
        <v>220</v>
      </c>
      <c r="C175" s="82">
        <f>((TAN(Boost*PI()/180)+SQRT(((TAN(Boost*PI()/180))^2)+1))*fc)*10^-3</f>
        <v>14.376834315883269</v>
      </c>
      <c r="D175" s="4" t="s">
        <v>83</v>
      </c>
      <c r="E175" s="74"/>
      <c r="F175" s="11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c r="JZ175" s="6"/>
      <c r="KA175" s="6"/>
      <c r="KB175" s="6"/>
      <c r="KC175" s="6"/>
      <c r="KD175" s="6"/>
      <c r="KE175" s="6"/>
      <c r="KF175" s="6"/>
      <c r="KG175" s="6"/>
      <c r="KH175" s="6"/>
      <c r="KI175" s="6"/>
      <c r="KJ175" s="6"/>
      <c r="KK175" s="6"/>
      <c r="KL175" s="6"/>
      <c r="KM175" s="6"/>
      <c r="KN175" s="6"/>
      <c r="KO175" s="6"/>
      <c r="KP175" s="6"/>
      <c r="KQ175" s="6"/>
      <c r="KR175" s="6"/>
      <c r="KS175" s="6"/>
      <c r="KT175" s="6"/>
      <c r="KU175" s="6"/>
      <c r="KV175" s="6"/>
      <c r="KW175" s="6"/>
      <c r="KX175" s="6"/>
      <c r="KY175" s="6"/>
      <c r="KZ175" s="6"/>
      <c r="LA175" s="6"/>
      <c r="LB175" s="6"/>
      <c r="LC175" s="6"/>
      <c r="LD175" s="6"/>
      <c r="LE175" s="6"/>
      <c r="LF175" s="6"/>
      <c r="LG175" s="6"/>
      <c r="LH175" s="6"/>
      <c r="LI175" s="6"/>
      <c r="LJ175" s="6"/>
      <c r="LK175" s="6"/>
      <c r="LL175" s="6"/>
      <c r="LM175" s="6"/>
      <c r="LN175" s="6"/>
      <c r="LO175" s="6"/>
      <c r="LP175" s="6"/>
      <c r="LQ175" s="6"/>
      <c r="LR175" s="6"/>
      <c r="LS175" s="6"/>
      <c r="LT175" s="6"/>
      <c r="LU175" s="6"/>
      <c r="LV175" s="6"/>
      <c r="LW175" s="6"/>
      <c r="LX175" s="6"/>
      <c r="LY175" s="6"/>
      <c r="LZ175" s="6"/>
      <c r="MA175" s="6"/>
      <c r="MB175" s="6"/>
      <c r="MC175" s="6"/>
      <c r="MD175" s="6"/>
      <c r="ME175" s="6"/>
      <c r="MF175" s="6"/>
      <c r="MG175" s="6"/>
      <c r="MH175" s="6"/>
      <c r="MI175" s="6"/>
      <c r="MJ175" s="6"/>
      <c r="MK175" s="6"/>
      <c r="ML175" s="6"/>
      <c r="MM175" s="6"/>
      <c r="MN175" s="6"/>
      <c r="MO175" s="6"/>
      <c r="MP175" s="6"/>
      <c r="MQ175" s="6"/>
      <c r="MR175" s="6"/>
      <c r="MS175" s="6"/>
      <c r="MT175" s="6"/>
      <c r="MU175" s="6"/>
      <c r="MV175" s="6"/>
      <c r="MW175" s="6"/>
      <c r="MX175" s="6"/>
      <c r="MY175" s="6"/>
      <c r="MZ175" s="6"/>
      <c r="NA175" s="6"/>
      <c r="NB175" s="6"/>
      <c r="NC175" s="6"/>
      <c r="ND175" s="6"/>
      <c r="NE175" s="6"/>
      <c r="NF175" s="6"/>
      <c r="NG175" s="6"/>
      <c r="NH175" s="6"/>
      <c r="NI175" s="6"/>
      <c r="NJ175" s="6"/>
      <c r="NK175" s="6"/>
      <c r="NL175" s="6"/>
      <c r="NM175" s="6"/>
      <c r="NN175" s="6"/>
      <c r="NO175" s="6"/>
      <c r="NP175" s="6"/>
      <c r="NQ175" s="6"/>
      <c r="NR175" s="6"/>
      <c r="NS175" s="6"/>
      <c r="NT175" s="6"/>
      <c r="NU175" s="6"/>
      <c r="NV175" s="6"/>
      <c r="NW175" s="6"/>
      <c r="NX175" s="6"/>
      <c r="NY175" s="6"/>
      <c r="NZ175" s="6"/>
      <c r="OA175" s="6"/>
      <c r="OB175" s="6"/>
      <c r="OC175" s="6"/>
      <c r="OD175" s="6"/>
      <c r="OE175" s="6"/>
      <c r="OF175" s="6"/>
      <c r="OG175" s="6"/>
      <c r="OH175" s="6"/>
      <c r="OI175" s="6"/>
      <c r="OJ175" s="6"/>
      <c r="OK175" s="6"/>
      <c r="OL175" s="6"/>
      <c r="OM175" s="6"/>
      <c r="ON175" s="6"/>
      <c r="OO175" s="6"/>
      <c r="OP175" s="6"/>
      <c r="OQ175" s="6"/>
      <c r="OR175" s="6"/>
      <c r="OS175" s="6"/>
      <c r="OT175" s="6"/>
      <c r="OU175" s="6"/>
      <c r="OV175" s="6"/>
      <c r="OW175" s="6"/>
      <c r="OX175" s="6"/>
      <c r="OY175" s="6"/>
      <c r="OZ175" s="6"/>
      <c r="PA175" s="6"/>
      <c r="PB175" s="6"/>
      <c r="PC175" s="6"/>
      <c r="PD175" s="6"/>
      <c r="PE175" s="6"/>
      <c r="PF175" s="6"/>
      <c r="PG175" s="6"/>
      <c r="PH175" s="6"/>
      <c r="PI175" s="6"/>
      <c r="PJ175" s="6"/>
      <c r="PK175" s="6"/>
      <c r="PL175" s="6"/>
      <c r="PM175" s="6"/>
      <c r="PN175" s="6"/>
      <c r="PO175" s="6"/>
      <c r="PP175" s="6"/>
      <c r="PQ175" s="6"/>
      <c r="PR175" s="6"/>
      <c r="PS175" s="6"/>
      <c r="PT175" s="6"/>
      <c r="PU175" s="6"/>
      <c r="PV175" s="6"/>
      <c r="PW175" s="6"/>
      <c r="PX175" s="6"/>
      <c r="PY175" s="6"/>
      <c r="PZ175" s="6"/>
      <c r="QA175" s="6"/>
      <c r="QB175" s="6"/>
      <c r="QC175" s="6"/>
      <c r="QD175" s="6"/>
      <c r="QE175" s="6"/>
      <c r="QF175" s="6"/>
      <c r="QG175" s="6"/>
      <c r="QH175" s="6"/>
      <c r="QI175" s="6"/>
      <c r="QJ175" s="6"/>
      <c r="QK175" s="6"/>
      <c r="QL175" s="6"/>
      <c r="QM175" s="6"/>
      <c r="QN175" s="6"/>
      <c r="QO175" s="6"/>
      <c r="QP175" s="6"/>
      <c r="QQ175" s="6"/>
      <c r="QR175" s="6"/>
      <c r="QS175" s="6"/>
      <c r="QT175" s="6"/>
      <c r="QU175" s="6"/>
      <c r="QV175" s="6"/>
      <c r="QW175" s="6"/>
      <c r="QX175" s="6"/>
      <c r="QY175" s="6"/>
      <c r="QZ175" s="6"/>
      <c r="RA175" s="6"/>
      <c r="RB175" s="6"/>
      <c r="RC175" s="6"/>
      <c r="RD175" s="6"/>
      <c r="RE175" s="6"/>
      <c r="RF175" s="6"/>
      <c r="RG175" s="6"/>
      <c r="RH175" s="6"/>
      <c r="RI175" s="6"/>
      <c r="RJ175" s="6"/>
      <c r="RK175" s="6"/>
      <c r="RL175" s="6"/>
      <c r="RM175" s="6"/>
      <c r="RN175" s="6"/>
      <c r="RO175" s="6"/>
      <c r="RP175" s="6"/>
      <c r="RQ175" s="6"/>
      <c r="RR175" s="6"/>
      <c r="RS175" s="6"/>
      <c r="RT175" s="6"/>
      <c r="RU175" s="6"/>
      <c r="RV175" s="6"/>
      <c r="RW175" s="6"/>
      <c r="RX175" s="6"/>
      <c r="RY175" s="6"/>
      <c r="RZ175" s="6"/>
      <c r="SA175" s="6"/>
      <c r="SB175" s="6"/>
      <c r="SC175" s="6"/>
      <c r="SD175" s="6"/>
      <c r="SE175" s="6"/>
      <c r="SF175" s="6"/>
      <c r="SG175" s="6"/>
      <c r="SH175" s="6"/>
      <c r="SI175" s="6"/>
      <c r="SJ175" s="6"/>
      <c r="SK175" s="6"/>
      <c r="SL175" s="6"/>
      <c r="SM175" s="6"/>
      <c r="SN175" s="6"/>
      <c r="SO175" s="6"/>
      <c r="SP175" s="6"/>
      <c r="SQ175" s="6"/>
      <c r="SR175" s="6"/>
      <c r="SS175" s="6"/>
      <c r="ST175" s="6"/>
      <c r="SU175" s="6"/>
      <c r="SV175" s="6"/>
      <c r="SW175" s="6"/>
      <c r="SX175" s="6"/>
      <c r="SY175" s="6"/>
      <c r="SZ175" s="6"/>
      <c r="TA175" s="6"/>
      <c r="TB175" s="6"/>
      <c r="TC175" s="6"/>
      <c r="TD175" s="6"/>
      <c r="TE175" s="6"/>
      <c r="TF175" s="6"/>
      <c r="TG175" s="6"/>
      <c r="TH175" s="6"/>
      <c r="TI175" s="6"/>
      <c r="TJ175" s="6"/>
      <c r="TK175" s="6"/>
      <c r="TL175" s="6"/>
      <c r="TM175" s="6"/>
      <c r="TN175" s="6"/>
      <c r="TO175" s="6"/>
      <c r="TP175" s="6"/>
      <c r="TQ175" s="6"/>
      <c r="TR175" s="6"/>
      <c r="TS175" s="6"/>
      <c r="TT175" s="6"/>
      <c r="TU175" s="6"/>
      <c r="TV175" s="6"/>
      <c r="TW175" s="6"/>
      <c r="TX175" s="6"/>
      <c r="TY175" s="6"/>
      <c r="TZ175" s="6"/>
      <c r="UA175" s="6"/>
      <c r="UB175" s="6"/>
      <c r="UC175" s="6"/>
      <c r="UD175" s="6"/>
      <c r="UE175" s="6"/>
      <c r="UF175" s="6"/>
      <c r="UG175" s="6"/>
      <c r="UH175" s="6"/>
      <c r="UI175" s="6"/>
      <c r="UJ175" s="6"/>
      <c r="UK175" s="6"/>
      <c r="UL175" s="6"/>
      <c r="UM175" s="6"/>
      <c r="UN175" s="6"/>
      <c r="UO175" s="6"/>
      <c r="UP175" s="6"/>
      <c r="UQ175" s="6"/>
      <c r="UR175" s="6"/>
      <c r="US175" s="6"/>
      <c r="UT175" s="6"/>
      <c r="UU175" s="6"/>
      <c r="UV175" s="6"/>
      <c r="UW175" s="6"/>
      <c r="UX175" s="6"/>
      <c r="UY175" s="6"/>
      <c r="UZ175" s="6"/>
      <c r="VA175" s="6"/>
      <c r="VB175" s="6"/>
      <c r="VC175" s="6"/>
      <c r="VD175" s="6"/>
      <c r="VE175" s="6"/>
      <c r="VF175" s="6"/>
      <c r="VG175" s="6"/>
      <c r="VH175" s="6"/>
      <c r="VI175" s="6"/>
      <c r="VJ175" s="6"/>
      <c r="VK175" s="6"/>
      <c r="VL175" s="6"/>
      <c r="VM175" s="6"/>
      <c r="VN175" s="6"/>
      <c r="VO175" s="6"/>
      <c r="VP175" s="6"/>
      <c r="VQ175" s="6"/>
      <c r="VR175" s="6"/>
      <c r="VS175" s="6"/>
      <c r="VT175" s="6"/>
      <c r="VU175" s="6"/>
      <c r="VV175" s="6"/>
      <c r="VW175" s="6"/>
      <c r="VX175" s="6"/>
      <c r="VY175" s="6"/>
      <c r="VZ175" s="6"/>
      <c r="WA175" s="6"/>
      <c r="WB175" s="6"/>
      <c r="WC175" s="6"/>
      <c r="WD175" s="6"/>
      <c r="WE175" s="6"/>
      <c r="WF175" s="6"/>
      <c r="WG175" s="6"/>
      <c r="WH175" s="6"/>
      <c r="WI175" s="6"/>
      <c r="WJ175" s="6"/>
      <c r="WK175" s="6"/>
      <c r="WL175" s="6"/>
      <c r="WM175" s="6"/>
      <c r="WN175" s="6"/>
      <c r="WO175" s="6"/>
      <c r="WP175" s="6"/>
      <c r="WQ175" s="6"/>
      <c r="WR175" s="6"/>
      <c r="WS175" s="6"/>
      <c r="WT175" s="6"/>
      <c r="WU175" s="6"/>
      <c r="WV175" s="6"/>
      <c r="WW175" s="6"/>
      <c r="WX175" s="6"/>
      <c r="WY175" s="6"/>
      <c r="WZ175" s="6"/>
      <c r="XA175" s="6"/>
      <c r="XB175" s="6"/>
      <c r="XC175" s="6"/>
      <c r="XD175" s="6"/>
      <c r="XE175" s="6"/>
      <c r="XF175" s="6"/>
      <c r="XG175" s="6"/>
      <c r="XH175" s="6"/>
      <c r="XI175" s="6"/>
      <c r="XJ175" s="6"/>
      <c r="XK175" s="6"/>
      <c r="XL175" s="6"/>
      <c r="XM175" s="6"/>
      <c r="XN175" s="6"/>
      <c r="XO175" s="6"/>
      <c r="XP175" s="6"/>
      <c r="XQ175" s="6"/>
      <c r="XR175" s="6"/>
      <c r="XS175" s="6"/>
      <c r="XT175" s="6"/>
      <c r="XU175" s="6"/>
      <c r="XV175" s="6"/>
      <c r="XW175" s="6"/>
      <c r="XX175" s="6"/>
      <c r="XY175" s="6"/>
      <c r="XZ175" s="6"/>
      <c r="YA175" s="6"/>
      <c r="YB175" s="6"/>
      <c r="YC175" s="6"/>
      <c r="YD175" s="6"/>
      <c r="YE175" s="6"/>
      <c r="YF175" s="6"/>
      <c r="YG175" s="6"/>
      <c r="YH175" s="6"/>
      <c r="YI175" s="6"/>
      <c r="YJ175" s="6"/>
      <c r="YK175" s="6"/>
      <c r="YL175" s="6"/>
      <c r="YM175" s="6"/>
      <c r="YN175" s="6"/>
      <c r="YO175" s="6"/>
      <c r="YP175" s="6"/>
      <c r="YQ175" s="6"/>
      <c r="YR175" s="6"/>
      <c r="YS175" s="6"/>
      <c r="YT175" s="6"/>
      <c r="YU175" s="6"/>
      <c r="YV175" s="6"/>
      <c r="YW175" s="6"/>
      <c r="YX175" s="6"/>
      <c r="YY175" s="6"/>
      <c r="YZ175" s="6"/>
      <c r="ZA175" s="6"/>
      <c r="ZB175" s="6"/>
      <c r="ZC175" s="6"/>
      <c r="ZD175" s="6"/>
      <c r="ZE175" s="6"/>
      <c r="ZF175" s="6"/>
      <c r="ZG175" s="6"/>
      <c r="ZH175" s="6"/>
      <c r="ZI175" s="6"/>
      <c r="ZJ175" s="6"/>
      <c r="ZK175" s="6"/>
      <c r="ZL175" s="6"/>
      <c r="ZM175" s="6"/>
      <c r="ZN175" s="6"/>
      <c r="ZO175" s="6"/>
      <c r="ZP175" s="6"/>
      <c r="ZQ175" s="6"/>
      <c r="ZR175" s="6"/>
      <c r="ZS175" s="6"/>
      <c r="ZT175" s="6"/>
      <c r="ZU175" s="6"/>
      <c r="ZV175" s="6"/>
      <c r="ZW175" s="6"/>
      <c r="ZX175" s="6"/>
      <c r="ZY175" s="6"/>
      <c r="ZZ175" s="6"/>
      <c r="AAA175" s="6"/>
      <c r="AAB175" s="6"/>
      <c r="AAC175" s="6"/>
      <c r="AAD175" s="6"/>
      <c r="AAE175" s="6"/>
      <c r="AAF175" s="6"/>
      <c r="AAG175" s="6"/>
      <c r="AAH175" s="6"/>
      <c r="AAI175" s="6"/>
      <c r="AAJ175" s="6"/>
      <c r="AAK175" s="6"/>
      <c r="AAL175" s="6"/>
      <c r="AAM175" s="6"/>
      <c r="AAN175" s="6"/>
      <c r="AAO175" s="6"/>
      <c r="AAP175" s="6"/>
      <c r="AAQ175" s="6"/>
      <c r="AAR175" s="6"/>
      <c r="AAS175" s="6"/>
      <c r="AAT175" s="6"/>
      <c r="AAU175" s="6"/>
      <c r="AAV175" s="6"/>
      <c r="AAW175" s="6"/>
      <c r="AAX175" s="6"/>
      <c r="AAY175" s="6"/>
      <c r="AAZ175" s="6"/>
      <c r="ABA175" s="6"/>
      <c r="ABB175" s="6"/>
      <c r="ABC175" s="6"/>
      <c r="ABD175" s="6"/>
      <c r="ABE175" s="6"/>
      <c r="ABF175" s="6"/>
      <c r="ABG175" s="6"/>
      <c r="ABH175" s="6"/>
      <c r="ABI175" s="6"/>
      <c r="ABJ175" s="6"/>
      <c r="ABK175" s="6"/>
      <c r="ABL175" s="6"/>
      <c r="ABM175" s="6"/>
      <c r="ABN175" s="6"/>
      <c r="ABO175" s="6"/>
      <c r="ABP175" s="6"/>
      <c r="ABQ175" s="6"/>
      <c r="ABR175" s="6"/>
      <c r="ABS175" s="6"/>
      <c r="ABT175" s="6"/>
      <c r="ABU175" s="6"/>
      <c r="ABV175" s="6"/>
      <c r="ABW175" s="6"/>
      <c r="ABX175" s="6"/>
      <c r="ABY175" s="6"/>
      <c r="ABZ175" s="6"/>
      <c r="ACA175" s="6"/>
      <c r="ACB175" s="6"/>
      <c r="ACC175" s="6"/>
      <c r="ACD175" s="6"/>
      <c r="ACE175" s="6"/>
      <c r="ACF175" s="6"/>
      <c r="ACG175" s="6"/>
      <c r="ACH175" s="6"/>
      <c r="ACI175" s="6"/>
      <c r="ACJ175" s="6"/>
      <c r="ACK175" s="6"/>
      <c r="ACL175" s="6"/>
      <c r="ACM175" s="6"/>
      <c r="ACN175" s="6"/>
      <c r="ACO175" s="6"/>
      <c r="ACP175" s="6"/>
      <c r="ACQ175" s="6"/>
      <c r="ACR175" s="6"/>
      <c r="ACS175" s="6"/>
      <c r="ACT175" s="6"/>
      <c r="ACU175" s="6"/>
      <c r="ACV175" s="6"/>
      <c r="ACW175" s="6"/>
      <c r="ACX175" s="6"/>
      <c r="ACY175" s="6"/>
      <c r="ACZ175" s="6"/>
      <c r="ADA175" s="6"/>
      <c r="ADB175" s="6"/>
      <c r="ADC175" s="6"/>
      <c r="ADD175" s="6"/>
      <c r="ADE175" s="6"/>
      <c r="ADF175" s="6"/>
      <c r="ADG175" s="6"/>
      <c r="ADH175" s="6"/>
      <c r="ADI175" s="6"/>
      <c r="ADJ175" s="6"/>
      <c r="ADK175" s="6"/>
      <c r="ADL175" s="6"/>
      <c r="ADM175" s="6"/>
      <c r="ADN175" s="6"/>
      <c r="ADO175" s="6"/>
      <c r="ADP175" s="6"/>
      <c r="ADQ175" s="6"/>
      <c r="ADR175" s="6"/>
      <c r="ADS175" s="6"/>
      <c r="ADT175" s="6"/>
      <c r="ADU175" s="6"/>
      <c r="ADV175" s="6"/>
      <c r="ADW175" s="6"/>
      <c r="ADX175" s="6"/>
      <c r="ADY175" s="6"/>
      <c r="ADZ175" s="6"/>
      <c r="AEA175" s="6"/>
      <c r="AEB175" s="6"/>
      <c r="AEC175" s="6"/>
      <c r="AED175" s="6"/>
      <c r="AEE175" s="6"/>
      <c r="AEF175" s="6"/>
      <c r="AEG175" s="6"/>
      <c r="AEH175" s="6"/>
      <c r="AEI175" s="6"/>
      <c r="AEJ175" s="6"/>
      <c r="AEK175" s="6"/>
      <c r="AEL175" s="6"/>
      <c r="AEM175" s="6"/>
      <c r="AEN175" s="6"/>
      <c r="AEO175" s="6"/>
      <c r="AEP175" s="6"/>
      <c r="AEQ175" s="6"/>
      <c r="AER175" s="6"/>
      <c r="AES175" s="6"/>
      <c r="AET175" s="6"/>
      <c r="AEU175" s="6"/>
      <c r="AEV175" s="6"/>
      <c r="AEW175" s="6"/>
      <c r="AEX175" s="6"/>
      <c r="AEY175" s="6"/>
      <c r="AEZ175" s="6"/>
      <c r="AFA175" s="6"/>
      <c r="AFB175" s="6"/>
      <c r="AFC175" s="6"/>
      <c r="AFD175" s="6"/>
      <c r="AFE175" s="6"/>
      <c r="AFF175" s="6"/>
      <c r="AFG175" s="6"/>
      <c r="AFH175" s="6"/>
      <c r="AFI175" s="6"/>
      <c r="AFJ175" s="6"/>
      <c r="AFK175" s="6"/>
      <c r="AFL175" s="6"/>
      <c r="AFM175" s="6"/>
      <c r="AFN175" s="6"/>
      <c r="AFO175" s="6"/>
      <c r="AFP175" s="6"/>
      <c r="AFQ175" s="6"/>
      <c r="AFR175" s="6"/>
      <c r="AFS175" s="6"/>
      <c r="AFT175" s="6"/>
      <c r="AFU175" s="6"/>
      <c r="AFV175" s="6"/>
      <c r="AFW175" s="6"/>
      <c r="AFX175" s="6"/>
      <c r="AFY175" s="6"/>
      <c r="AFZ175" s="6"/>
      <c r="AGA175" s="6"/>
      <c r="AGB175" s="6"/>
      <c r="AGC175" s="6"/>
      <c r="AGD175" s="6"/>
      <c r="AGE175" s="6"/>
      <c r="AGF175" s="6"/>
      <c r="AGG175" s="6"/>
      <c r="AGH175" s="6"/>
      <c r="AGI175" s="6"/>
      <c r="AGJ175" s="6"/>
      <c r="AGK175" s="6"/>
      <c r="AGL175" s="6"/>
      <c r="AGM175" s="6"/>
      <c r="AGN175" s="6"/>
      <c r="AGO175" s="6"/>
      <c r="AGP175" s="6"/>
      <c r="AGQ175" s="6"/>
      <c r="AGR175" s="6"/>
      <c r="AGS175" s="6"/>
      <c r="AGT175" s="6"/>
      <c r="AGU175" s="6"/>
      <c r="AGV175" s="6"/>
      <c r="AGW175" s="6"/>
      <c r="AGX175" s="6"/>
      <c r="AGY175" s="6"/>
      <c r="AGZ175" s="6"/>
      <c r="AHA175" s="6"/>
      <c r="AHB175" s="6"/>
      <c r="AHC175" s="6"/>
      <c r="AHD175" s="6"/>
      <c r="AHE175" s="6"/>
      <c r="AHF175" s="6"/>
      <c r="AHG175" s="6"/>
      <c r="AHH175" s="6"/>
      <c r="AHI175" s="6"/>
      <c r="AHJ175" s="6"/>
      <c r="AHK175" s="6"/>
      <c r="AHL175" s="6"/>
      <c r="AHM175" s="6"/>
      <c r="AHN175" s="6"/>
      <c r="AHO175" s="6"/>
      <c r="AHP175" s="6"/>
      <c r="AHQ175" s="6"/>
      <c r="AHR175" s="6"/>
      <c r="AHS175" s="6"/>
      <c r="AHT175" s="6"/>
      <c r="AHU175" s="6"/>
      <c r="AHV175" s="6"/>
      <c r="AHW175" s="6"/>
      <c r="AHX175" s="6"/>
      <c r="AHY175" s="6"/>
      <c r="AHZ175" s="6"/>
      <c r="AIA175" s="6"/>
      <c r="AIB175" s="6"/>
      <c r="AIC175" s="6"/>
      <c r="AID175" s="6"/>
      <c r="AIE175" s="6"/>
      <c r="AIF175" s="6"/>
      <c r="AIG175" s="6"/>
      <c r="AIH175" s="6"/>
      <c r="AII175" s="6"/>
      <c r="AIJ175" s="6"/>
      <c r="AIK175" s="6"/>
      <c r="AIL175" s="6"/>
      <c r="AIM175" s="6"/>
      <c r="AIN175" s="6"/>
      <c r="AIO175" s="6"/>
      <c r="AIP175" s="6"/>
      <c r="AIQ175" s="6"/>
      <c r="AIR175" s="6"/>
      <c r="AIS175" s="6"/>
      <c r="AIT175" s="6"/>
      <c r="AIU175" s="6"/>
      <c r="AIV175" s="6"/>
      <c r="AIW175" s="6"/>
      <c r="AIX175" s="6"/>
      <c r="AIY175" s="6"/>
      <c r="AIZ175" s="6"/>
      <c r="AJA175" s="6"/>
      <c r="AJB175" s="6"/>
      <c r="AJC175" s="6"/>
      <c r="AJD175" s="6"/>
      <c r="AJE175" s="6"/>
      <c r="AJF175" s="6"/>
      <c r="AJG175" s="6"/>
      <c r="AJH175" s="6"/>
      <c r="AJI175" s="6"/>
      <c r="AJJ175" s="6"/>
      <c r="AJK175" s="6"/>
      <c r="AJL175" s="6"/>
      <c r="AJM175" s="6"/>
      <c r="AJN175" s="6"/>
      <c r="AJO175" s="6"/>
      <c r="AJP175" s="6"/>
      <c r="AJQ175" s="6"/>
      <c r="AJR175" s="6"/>
      <c r="AJS175" s="6"/>
      <c r="AJT175" s="6"/>
      <c r="AJU175" s="6"/>
      <c r="AJV175" s="6"/>
      <c r="AJW175" s="6"/>
      <c r="AJX175" s="6"/>
      <c r="AJY175" s="6"/>
      <c r="AJZ175" s="6"/>
      <c r="AKA175" s="6"/>
      <c r="AKB175" s="6"/>
      <c r="AKC175" s="6"/>
      <c r="AKD175" s="6"/>
      <c r="AKE175" s="6"/>
      <c r="AKF175" s="6"/>
      <c r="AKG175" s="6"/>
      <c r="AKH175" s="6"/>
      <c r="AKI175" s="6"/>
      <c r="AKJ175" s="6"/>
      <c r="AKK175" s="6"/>
      <c r="AKL175" s="6"/>
      <c r="AKM175" s="6"/>
      <c r="AKN175" s="6"/>
      <c r="AKO175" s="6"/>
      <c r="AKP175" s="6"/>
      <c r="AKQ175" s="6"/>
      <c r="AKR175" s="6"/>
      <c r="AKS175" s="6"/>
      <c r="AKT175" s="6"/>
      <c r="AKU175" s="6"/>
      <c r="AKV175" s="6"/>
      <c r="AKW175" s="6"/>
      <c r="AKX175" s="6"/>
      <c r="AKY175" s="6"/>
      <c r="AKZ175" s="6"/>
      <c r="ALA175" s="6"/>
      <c r="ALB175" s="6"/>
      <c r="ALC175" s="6"/>
      <c r="ALD175" s="6"/>
      <c r="ALE175" s="6"/>
      <c r="ALF175" s="6"/>
      <c r="ALG175" s="6"/>
      <c r="ALH175" s="6"/>
      <c r="ALI175" s="6"/>
      <c r="ALJ175" s="6"/>
      <c r="ALK175" s="6"/>
      <c r="ALL175" s="6"/>
      <c r="ALM175" s="6"/>
      <c r="ALN175" s="6"/>
    </row>
    <row r="176" spans="1:1002" s="19" customFormat="1" ht="14.5" x14ac:dyDescent="0.35">
      <c r="A176" s="41" t="s">
        <v>387</v>
      </c>
      <c r="B176" s="4" t="s">
        <v>190</v>
      </c>
      <c r="C176" s="82">
        <f>(fc^2)/(fp_1*10^3)</f>
        <v>595.09797581432088</v>
      </c>
      <c r="D176" s="4" t="s">
        <v>74</v>
      </c>
      <c r="E176" s="73"/>
      <c r="F176" s="11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c r="LM176" s="6"/>
      <c r="LN176" s="6"/>
      <c r="LO176" s="6"/>
      <c r="LP176" s="6"/>
      <c r="LQ176" s="6"/>
      <c r="LR176" s="6"/>
      <c r="LS176" s="6"/>
      <c r="LT176" s="6"/>
      <c r="LU176" s="6"/>
      <c r="LV176" s="6"/>
      <c r="LW176" s="6"/>
      <c r="LX176" s="6"/>
      <c r="LY176" s="6"/>
      <c r="LZ176" s="6"/>
      <c r="MA176" s="6"/>
      <c r="MB176" s="6"/>
      <c r="MC176" s="6"/>
      <c r="MD176" s="6"/>
      <c r="ME176" s="6"/>
      <c r="MF176" s="6"/>
      <c r="MG176" s="6"/>
      <c r="MH176" s="6"/>
      <c r="MI176" s="6"/>
      <c r="MJ176" s="6"/>
      <c r="MK176" s="6"/>
      <c r="ML176" s="6"/>
      <c r="MM176" s="6"/>
      <c r="MN176" s="6"/>
      <c r="MO176" s="6"/>
      <c r="MP176" s="6"/>
      <c r="MQ176" s="6"/>
      <c r="MR176" s="6"/>
      <c r="MS176" s="6"/>
      <c r="MT176" s="6"/>
      <c r="MU176" s="6"/>
      <c r="MV176" s="6"/>
      <c r="MW176" s="6"/>
      <c r="MX176" s="6"/>
      <c r="MY176" s="6"/>
      <c r="MZ176" s="6"/>
      <c r="NA176" s="6"/>
      <c r="NB176" s="6"/>
      <c r="NC176" s="6"/>
      <c r="ND176" s="6"/>
      <c r="NE176" s="6"/>
      <c r="NF176" s="6"/>
      <c r="NG176" s="6"/>
      <c r="NH176" s="6"/>
      <c r="NI176" s="6"/>
      <c r="NJ176" s="6"/>
      <c r="NK176" s="6"/>
      <c r="NL176" s="6"/>
      <c r="NM176" s="6"/>
      <c r="NN176" s="6"/>
      <c r="NO176" s="6"/>
      <c r="NP176" s="6"/>
      <c r="NQ176" s="6"/>
      <c r="NR176" s="6"/>
      <c r="NS176" s="6"/>
      <c r="NT176" s="6"/>
      <c r="NU176" s="6"/>
      <c r="NV176" s="6"/>
      <c r="NW176" s="6"/>
      <c r="NX176" s="6"/>
      <c r="NY176" s="6"/>
      <c r="NZ176" s="6"/>
      <c r="OA176" s="6"/>
      <c r="OB176" s="6"/>
      <c r="OC176" s="6"/>
      <c r="OD176" s="6"/>
      <c r="OE176" s="6"/>
      <c r="OF176" s="6"/>
      <c r="OG176" s="6"/>
      <c r="OH176" s="6"/>
      <c r="OI176" s="6"/>
      <c r="OJ176" s="6"/>
      <c r="OK176" s="6"/>
      <c r="OL176" s="6"/>
      <c r="OM176" s="6"/>
      <c r="ON176" s="6"/>
      <c r="OO176" s="6"/>
      <c r="OP176" s="6"/>
      <c r="OQ176" s="6"/>
      <c r="OR176" s="6"/>
      <c r="OS176" s="6"/>
      <c r="OT176" s="6"/>
      <c r="OU176" s="6"/>
      <c r="OV176" s="6"/>
      <c r="OW176" s="6"/>
      <c r="OX176" s="6"/>
      <c r="OY176" s="6"/>
      <c r="OZ176" s="6"/>
      <c r="PA176" s="6"/>
      <c r="PB176" s="6"/>
      <c r="PC176" s="6"/>
      <c r="PD176" s="6"/>
      <c r="PE176" s="6"/>
      <c r="PF176" s="6"/>
      <c r="PG176" s="6"/>
      <c r="PH176" s="6"/>
      <c r="PI176" s="6"/>
      <c r="PJ176" s="6"/>
      <c r="PK176" s="6"/>
      <c r="PL176" s="6"/>
      <c r="PM176" s="6"/>
      <c r="PN176" s="6"/>
      <c r="PO176" s="6"/>
      <c r="PP176" s="6"/>
      <c r="PQ176" s="6"/>
      <c r="PR176" s="6"/>
      <c r="PS176" s="6"/>
      <c r="PT176" s="6"/>
      <c r="PU176" s="6"/>
      <c r="PV176" s="6"/>
      <c r="PW176" s="6"/>
      <c r="PX176" s="6"/>
      <c r="PY176" s="6"/>
      <c r="PZ176" s="6"/>
      <c r="QA176" s="6"/>
      <c r="QB176" s="6"/>
      <c r="QC176" s="6"/>
      <c r="QD176" s="6"/>
      <c r="QE176" s="6"/>
      <c r="QF176" s="6"/>
      <c r="QG176" s="6"/>
      <c r="QH176" s="6"/>
      <c r="QI176" s="6"/>
      <c r="QJ176" s="6"/>
      <c r="QK176" s="6"/>
      <c r="QL176" s="6"/>
      <c r="QM176" s="6"/>
      <c r="QN176" s="6"/>
      <c r="QO176" s="6"/>
      <c r="QP176" s="6"/>
      <c r="QQ176" s="6"/>
      <c r="QR176" s="6"/>
      <c r="QS176" s="6"/>
      <c r="QT176" s="6"/>
      <c r="QU176" s="6"/>
      <c r="QV176" s="6"/>
      <c r="QW176" s="6"/>
      <c r="QX176" s="6"/>
      <c r="QY176" s="6"/>
      <c r="QZ176" s="6"/>
      <c r="RA176" s="6"/>
      <c r="RB176" s="6"/>
      <c r="RC176" s="6"/>
      <c r="RD176" s="6"/>
      <c r="RE176" s="6"/>
      <c r="RF176" s="6"/>
      <c r="RG176" s="6"/>
      <c r="RH176" s="6"/>
      <c r="RI176" s="6"/>
      <c r="RJ176" s="6"/>
      <c r="RK176" s="6"/>
      <c r="RL176" s="6"/>
      <c r="RM176" s="6"/>
      <c r="RN176" s="6"/>
      <c r="RO176" s="6"/>
      <c r="RP176" s="6"/>
      <c r="RQ176" s="6"/>
      <c r="RR176" s="6"/>
      <c r="RS176" s="6"/>
      <c r="RT176" s="6"/>
      <c r="RU176" s="6"/>
      <c r="RV176" s="6"/>
      <c r="RW176" s="6"/>
      <c r="RX176" s="6"/>
      <c r="RY176" s="6"/>
      <c r="RZ176" s="6"/>
      <c r="SA176" s="6"/>
      <c r="SB176" s="6"/>
      <c r="SC176" s="6"/>
      <c r="SD176" s="6"/>
      <c r="SE176" s="6"/>
      <c r="SF176" s="6"/>
      <c r="SG176" s="6"/>
      <c r="SH176" s="6"/>
      <c r="SI176" s="6"/>
      <c r="SJ176" s="6"/>
      <c r="SK176" s="6"/>
      <c r="SL176" s="6"/>
      <c r="SM176" s="6"/>
      <c r="SN176" s="6"/>
      <c r="SO176" s="6"/>
      <c r="SP176" s="6"/>
      <c r="SQ176" s="6"/>
      <c r="SR176" s="6"/>
      <c r="SS176" s="6"/>
      <c r="ST176" s="6"/>
      <c r="SU176" s="6"/>
      <c r="SV176" s="6"/>
      <c r="SW176" s="6"/>
      <c r="SX176" s="6"/>
      <c r="SY176" s="6"/>
      <c r="SZ176" s="6"/>
      <c r="TA176" s="6"/>
      <c r="TB176" s="6"/>
      <c r="TC176" s="6"/>
      <c r="TD176" s="6"/>
      <c r="TE176" s="6"/>
      <c r="TF176" s="6"/>
      <c r="TG176" s="6"/>
      <c r="TH176" s="6"/>
      <c r="TI176" s="6"/>
      <c r="TJ176" s="6"/>
      <c r="TK176" s="6"/>
      <c r="TL176" s="6"/>
      <c r="TM176" s="6"/>
      <c r="TN176" s="6"/>
      <c r="TO176" s="6"/>
      <c r="TP176" s="6"/>
      <c r="TQ176" s="6"/>
      <c r="TR176" s="6"/>
      <c r="TS176" s="6"/>
      <c r="TT176" s="6"/>
      <c r="TU176" s="6"/>
      <c r="TV176" s="6"/>
      <c r="TW176" s="6"/>
      <c r="TX176" s="6"/>
      <c r="TY176" s="6"/>
      <c r="TZ176" s="6"/>
      <c r="UA176" s="6"/>
      <c r="UB176" s="6"/>
      <c r="UC176" s="6"/>
      <c r="UD176" s="6"/>
      <c r="UE176" s="6"/>
      <c r="UF176" s="6"/>
      <c r="UG176" s="6"/>
      <c r="UH176" s="6"/>
      <c r="UI176" s="6"/>
      <c r="UJ176" s="6"/>
      <c r="UK176" s="6"/>
      <c r="UL176" s="6"/>
      <c r="UM176" s="6"/>
      <c r="UN176" s="6"/>
      <c r="UO176" s="6"/>
      <c r="UP176" s="6"/>
      <c r="UQ176" s="6"/>
      <c r="UR176" s="6"/>
      <c r="US176" s="6"/>
      <c r="UT176" s="6"/>
      <c r="UU176" s="6"/>
      <c r="UV176" s="6"/>
      <c r="UW176" s="6"/>
      <c r="UX176" s="6"/>
      <c r="UY176" s="6"/>
      <c r="UZ176" s="6"/>
      <c r="VA176" s="6"/>
      <c r="VB176" s="6"/>
      <c r="VC176" s="6"/>
      <c r="VD176" s="6"/>
      <c r="VE176" s="6"/>
      <c r="VF176" s="6"/>
      <c r="VG176" s="6"/>
      <c r="VH176" s="6"/>
      <c r="VI176" s="6"/>
      <c r="VJ176" s="6"/>
      <c r="VK176" s="6"/>
      <c r="VL176" s="6"/>
      <c r="VM176" s="6"/>
      <c r="VN176" s="6"/>
      <c r="VO176" s="6"/>
      <c r="VP176" s="6"/>
      <c r="VQ176" s="6"/>
      <c r="VR176" s="6"/>
      <c r="VS176" s="6"/>
      <c r="VT176" s="6"/>
      <c r="VU176" s="6"/>
      <c r="VV176" s="6"/>
      <c r="VW176" s="6"/>
      <c r="VX176" s="6"/>
      <c r="VY176" s="6"/>
      <c r="VZ176" s="6"/>
      <c r="WA176" s="6"/>
      <c r="WB176" s="6"/>
      <c r="WC176" s="6"/>
      <c r="WD176" s="6"/>
      <c r="WE176" s="6"/>
      <c r="WF176" s="6"/>
      <c r="WG176" s="6"/>
      <c r="WH176" s="6"/>
      <c r="WI176" s="6"/>
      <c r="WJ176" s="6"/>
      <c r="WK176" s="6"/>
      <c r="WL176" s="6"/>
      <c r="WM176" s="6"/>
      <c r="WN176" s="6"/>
      <c r="WO176" s="6"/>
      <c r="WP176" s="6"/>
      <c r="WQ176" s="6"/>
      <c r="WR176" s="6"/>
      <c r="WS176" s="6"/>
      <c r="WT176" s="6"/>
      <c r="WU176" s="6"/>
      <c r="WV176" s="6"/>
      <c r="WW176" s="6"/>
      <c r="WX176" s="6"/>
      <c r="WY176" s="6"/>
      <c r="WZ176" s="6"/>
      <c r="XA176" s="6"/>
      <c r="XB176" s="6"/>
      <c r="XC176" s="6"/>
      <c r="XD176" s="6"/>
      <c r="XE176" s="6"/>
      <c r="XF176" s="6"/>
      <c r="XG176" s="6"/>
      <c r="XH176" s="6"/>
      <c r="XI176" s="6"/>
      <c r="XJ176" s="6"/>
      <c r="XK176" s="6"/>
      <c r="XL176" s="6"/>
      <c r="XM176" s="6"/>
      <c r="XN176" s="6"/>
      <c r="XO176" s="6"/>
      <c r="XP176" s="6"/>
      <c r="XQ176" s="6"/>
      <c r="XR176" s="6"/>
      <c r="XS176" s="6"/>
      <c r="XT176" s="6"/>
      <c r="XU176" s="6"/>
      <c r="XV176" s="6"/>
      <c r="XW176" s="6"/>
      <c r="XX176" s="6"/>
      <c r="XY176" s="6"/>
      <c r="XZ176" s="6"/>
      <c r="YA176" s="6"/>
      <c r="YB176" s="6"/>
      <c r="YC176" s="6"/>
      <c r="YD176" s="6"/>
      <c r="YE176" s="6"/>
      <c r="YF176" s="6"/>
      <c r="YG176" s="6"/>
      <c r="YH176" s="6"/>
      <c r="YI176" s="6"/>
      <c r="YJ176" s="6"/>
      <c r="YK176" s="6"/>
      <c r="YL176" s="6"/>
      <c r="YM176" s="6"/>
      <c r="YN176" s="6"/>
      <c r="YO176" s="6"/>
      <c r="YP176" s="6"/>
      <c r="YQ176" s="6"/>
      <c r="YR176" s="6"/>
      <c r="YS176" s="6"/>
      <c r="YT176" s="6"/>
      <c r="YU176" s="6"/>
      <c r="YV176" s="6"/>
      <c r="YW176" s="6"/>
      <c r="YX176" s="6"/>
      <c r="YY176" s="6"/>
      <c r="YZ176" s="6"/>
      <c r="ZA176" s="6"/>
      <c r="ZB176" s="6"/>
      <c r="ZC176" s="6"/>
      <c r="ZD176" s="6"/>
      <c r="ZE176" s="6"/>
      <c r="ZF176" s="6"/>
      <c r="ZG176" s="6"/>
      <c r="ZH176" s="6"/>
      <c r="ZI176" s="6"/>
      <c r="ZJ176" s="6"/>
      <c r="ZK176" s="6"/>
      <c r="ZL176" s="6"/>
      <c r="ZM176" s="6"/>
      <c r="ZN176" s="6"/>
      <c r="ZO176" s="6"/>
      <c r="ZP176" s="6"/>
      <c r="ZQ176" s="6"/>
      <c r="ZR176" s="6"/>
      <c r="ZS176" s="6"/>
      <c r="ZT176" s="6"/>
      <c r="ZU176" s="6"/>
      <c r="ZV176" s="6"/>
      <c r="ZW176" s="6"/>
      <c r="ZX176" s="6"/>
      <c r="ZY176" s="6"/>
      <c r="ZZ176" s="6"/>
      <c r="AAA176" s="6"/>
      <c r="AAB176" s="6"/>
      <c r="AAC176" s="6"/>
      <c r="AAD176" s="6"/>
      <c r="AAE176" s="6"/>
      <c r="AAF176" s="6"/>
      <c r="AAG176" s="6"/>
      <c r="AAH176" s="6"/>
      <c r="AAI176" s="6"/>
      <c r="AAJ176" s="6"/>
      <c r="AAK176" s="6"/>
      <c r="AAL176" s="6"/>
      <c r="AAM176" s="6"/>
      <c r="AAN176" s="6"/>
      <c r="AAO176" s="6"/>
      <c r="AAP176" s="6"/>
      <c r="AAQ176" s="6"/>
      <c r="AAR176" s="6"/>
      <c r="AAS176" s="6"/>
      <c r="AAT176" s="6"/>
      <c r="AAU176" s="6"/>
      <c r="AAV176" s="6"/>
      <c r="AAW176" s="6"/>
      <c r="AAX176" s="6"/>
      <c r="AAY176" s="6"/>
      <c r="AAZ176" s="6"/>
      <c r="ABA176" s="6"/>
      <c r="ABB176" s="6"/>
      <c r="ABC176" s="6"/>
      <c r="ABD176" s="6"/>
      <c r="ABE176" s="6"/>
      <c r="ABF176" s="6"/>
      <c r="ABG176" s="6"/>
      <c r="ABH176" s="6"/>
      <c r="ABI176" s="6"/>
      <c r="ABJ176" s="6"/>
      <c r="ABK176" s="6"/>
      <c r="ABL176" s="6"/>
      <c r="ABM176" s="6"/>
      <c r="ABN176" s="6"/>
      <c r="ABO176" s="6"/>
      <c r="ABP176" s="6"/>
      <c r="ABQ176" s="6"/>
      <c r="ABR176" s="6"/>
      <c r="ABS176" s="6"/>
      <c r="ABT176" s="6"/>
      <c r="ABU176" s="6"/>
      <c r="ABV176" s="6"/>
      <c r="ABW176" s="6"/>
      <c r="ABX176" s="6"/>
      <c r="ABY176" s="6"/>
      <c r="ABZ176" s="6"/>
      <c r="ACA176" s="6"/>
      <c r="ACB176" s="6"/>
      <c r="ACC176" s="6"/>
      <c r="ACD176" s="6"/>
      <c r="ACE176" s="6"/>
      <c r="ACF176" s="6"/>
      <c r="ACG176" s="6"/>
      <c r="ACH176" s="6"/>
      <c r="ACI176" s="6"/>
      <c r="ACJ176" s="6"/>
      <c r="ACK176" s="6"/>
      <c r="ACL176" s="6"/>
      <c r="ACM176" s="6"/>
      <c r="ACN176" s="6"/>
      <c r="ACO176" s="6"/>
      <c r="ACP176" s="6"/>
      <c r="ACQ176" s="6"/>
      <c r="ACR176" s="6"/>
      <c r="ACS176" s="6"/>
      <c r="ACT176" s="6"/>
      <c r="ACU176" s="6"/>
      <c r="ACV176" s="6"/>
      <c r="ACW176" s="6"/>
      <c r="ACX176" s="6"/>
      <c r="ACY176" s="6"/>
      <c r="ACZ176" s="6"/>
      <c r="ADA176" s="6"/>
      <c r="ADB176" s="6"/>
      <c r="ADC176" s="6"/>
      <c r="ADD176" s="6"/>
      <c r="ADE176" s="6"/>
      <c r="ADF176" s="6"/>
      <c r="ADG176" s="6"/>
      <c r="ADH176" s="6"/>
      <c r="ADI176" s="6"/>
      <c r="ADJ176" s="6"/>
      <c r="ADK176" s="6"/>
      <c r="ADL176" s="6"/>
      <c r="ADM176" s="6"/>
      <c r="ADN176" s="6"/>
      <c r="ADO176" s="6"/>
      <c r="ADP176" s="6"/>
      <c r="ADQ176" s="6"/>
      <c r="ADR176" s="6"/>
      <c r="ADS176" s="6"/>
      <c r="ADT176" s="6"/>
      <c r="ADU176" s="6"/>
      <c r="ADV176" s="6"/>
      <c r="ADW176" s="6"/>
      <c r="ADX176" s="6"/>
      <c r="ADY176" s="6"/>
      <c r="ADZ176" s="6"/>
      <c r="AEA176" s="6"/>
      <c r="AEB176" s="6"/>
      <c r="AEC176" s="6"/>
      <c r="AED176" s="6"/>
      <c r="AEE176" s="6"/>
      <c r="AEF176" s="6"/>
      <c r="AEG176" s="6"/>
      <c r="AEH176" s="6"/>
      <c r="AEI176" s="6"/>
      <c r="AEJ176" s="6"/>
      <c r="AEK176" s="6"/>
      <c r="AEL176" s="6"/>
      <c r="AEM176" s="6"/>
      <c r="AEN176" s="6"/>
      <c r="AEO176" s="6"/>
      <c r="AEP176" s="6"/>
      <c r="AEQ176" s="6"/>
      <c r="AER176" s="6"/>
      <c r="AES176" s="6"/>
      <c r="AET176" s="6"/>
      <c r="AEU176" s="6"/>
      <c r="AEV176" s="6"/>
      <c r="AEW176" s="6"/>
      <c r="AEX176" s="6"/>
      <c r="AEY176" s="6"/>
      <c r="AEZ176" s="6"/>
      <c r="AFA176" s="6"/>
      <c r="AFB176" s="6"/>
      <c r="AFC176" s="6"/>
      <c r="AFD176" s="6"/>
      <c r="AFE176" s="6"/>
      <c r="AFF176" s="6"/>
      <c r="AFG176" s="6"/>
      <c r="AFH176" s="6"/>
      <c r="AFI176" s="6"/>
      <c r="AFJ176" s="6"/>
      <c r="AFK176" s="6"/>
      <c r="AFL176" s="6"/>
      <c r="AFM176" s="6"/>
      <c r="AFN176" s="6"/>
      <c r="AFO176" s="6"/>
      <c r="AFP176" s="6"/>
      <c r="AFQ176" s="6"/>
      <c r="AFR176" s="6"/>
      <c r="AFS176" s="6"/>
      <c r="AFT176" s="6"/>
      <c r="AFU176" s="6"/>
      <c r="AFV176" s="6"/>
      <c r="AFW176" s="6"/>
      <c r="AFX176" s="6"/>
      <c r="AFY176" s="6"/>
      <c r="AFZ176" s="6"/>
      <c r="AGA176" s="6"/>
      <c r="AGB176" s="6"/>
      <c r="AGC176" s="6"/>
      <c r="AGD176" s="6"/>
      <c r="AGE176" s="6"/>
      <c r="AGF176" s="6"/>
      <c r="AGG176" s="6"/>
      <c r="AGH176" s="6"/>
      <c r="AGI176" s="6"/>
      <c r="AGJ176" s="6"/>
      <c r="AGK176" s="6"/>
      <c r="AGL176" s="6"/>
      <c r="AGM176" s="6"/>
      <c r="AGN176" s="6"/>
      <c r="AGO176" s="6"/>
      <c r="AGP176" s="6"/>
      <c r="AGQ176" s="6"/>
      <c r="AGR176" s="6"/>
      <c r="AGS176" s="6"/>
      <c r="AGT176" s="6"/>
      <c r="AGU176" s="6"/>
      <c r="AGV176" s="6"/>
      <c r="AGW176" s="6"/>
      <c r="AGX176" s="6"/>
      <c r="AGY176" s="6"/>
      <c r="AGZ176" s="6"/>
      <c r="AHA176" s="6"/>
      <c r="AHB176" s="6"/>
      <c r="AHC176" s="6"/>
      <c r="AHD176" s="6"/>
      <c r="AHE176" s="6"/>
      <c r="AHF176" s="6"/>
      <c r="AHG176" s="6"/>
      <c r="AHH176" s="6"/>
      <c r="AHI176" s="6"/>
      <c r="AHJ176" s="6"/>
      <c r="AHK176" s="6"/>
      <c r="AHL176" s="6"/>
      <c r="AHM176" s="6"/>
      <c r="AHN176" s="6"/>
      <c r="AHO176" s="6"/>
      <c r="AHP176" s="6"/>
      <c r="AHQ176" s="6"/>
      <c r="AHR176" s="6"/>
      <c r="AHS176" s="6"/>
      <c r="AHT176" s="6"/>
      <c r="AHU176" s="6"/>
      <c r="AHV176" s="6"/>
      <c r="AHW176" s="6"/>
      <c r="AHX176" s="6"/>
      <c r="AHY176" s="6"/>
      <c r="AHZ176" s="6"/>
      <c r="AIA176" s="6"/>
      <c r="AIB176" s="6"/>
      <c r="AIC176" s="6"/>
      <c r="AID176" s="6"/>
      <c r="AIE176" s="6"/>
      <c r="AIF176" s="6"/>
      <c r="AIG176" s="6"/>
      <c r="AIH176" s="6"/>
      <c r="AII176" s="6"/>
      <c r="AIJ176" s="6"/>
      <c r="AIK176" s="6"/>
      <c r="AIL176" s="6"/>
      <c r="AIM176" s="6"/>
      <c r="AIN176" s="6"/>
      <c r="AIO176" s="6"/>
      <c r="AIP176" s="6"/>
      <c r="AIQ176" s="6"/>
      <c r="AIR176" s="6"/>
      <c r="AIS176" s="6"/>
      <c r="AIT176" s="6"/>
      <c r="AIU176" s="6"/>
      <c r="AIV176" s="6"/>
      <c r="AIW176" s="6"/>
      <c r="AIX176" s="6"/>
      <c r="AIY176" s="6"/>
      <c r="AIZ176" s="6"/>
      <c r="AJA176" s="6"/>
      <c r="AJB176" s="6"/>
      <c r="AJC176" s="6"/>
      <c r="AJD176" s="6"/>
      <c r="AJE176" s="6"/>
      <c r="AJF176" s="6"/>
      <c r="AJG176" s="6"/>
      <c r="AJH176" s="6"/>
      <c r="AJI176" s="6"/>
      <c r="AJJ176" s="6"/>
      <c r="AJK176" s="6"/>
      <c r="AJL176" s="6"/>
      <c r="AJM176" s="6"/>
      <c r="AJN176" s="6"/>
      <c r="AJO176" s="6"/>
      <c r="AJP176" s="6"/>
      <c r="AJQ176" s="6"/>
      <c r="AJR176" s="6"/>
      <c r="AJS176" s="6"/>
      <c r="AJT176" s="6"/>
      <c r="AJU176" s="6"/>
      <c r="AJV176" s="6"/>
      <c r="AJW176" s="6"/>
      <c r="AJX176" s="6"/>
      <c r="AJY176" s="6"/>
      <c r="AJZ176" s="6"/>
      <c r="AKA176" s="6"/>
      <c r="AKB176" s="6"/>
      <c r="AKC176" s="6"/>
      <c r="AKD176" s="6"/>
      <c r="AKE176" s="6"/>
      <c r="AKF176" s="6"/>
      <c r="AKG176" s="6"/>
      <c r="AKH176" s="6"/>
      <c r="AKI176" s="6"/>
      <c r="AKJ176" s="6"/>
      <c r="AKK176" s="6"/>
      <c r="AKL176" s="6"/>
      <c r="AKM176" s="6"/>
      <c r="AKN176" s="6"/>
      <c r="AKO176" s="6"/>
      <c r="AKP176" s="6"/>
      <c r="AKQ176" s="6"/>
      <c r="AKR176" s="6"/>
      <c r="AKS176" s="6"/>
      <c r="AKT176" s="6"/>
      <c r="AKU176" s="6"/>
      <c r="AKV176" s="6"/>
      <c r="AKW176" s="6"/>
      <c r="AKX176" s="6"/>
      <c r="AKY176" s="6"/>
      <c r="AKZ176" s="6"/>
      <c r="ALA176" s="6"/>
      <c r="ALB176" s="6"/>
      <c r="ALC176" s="6"/>
      <c r="ALD176" s="6"/>
      <c r="ALE176" s="6"/>
      <c r="ALF176" s="6"/>
      <c r="ALG176" s="6"/>
      <c r="ALH176" s="6"/>
      <c r="ALI176" s="6"/>
      <c r="ALJ176" s="6"/>
      <c r="ALK176" s="6"/>
      <c r="ALL176" s="6"/>
      <c r="ALM176" s="6"/>
      <c r="ALN176" s="6"/>
    </row>
    <row r="177" spans="1:1002" s="19" customFormat="1" ht="14.5" x14ac:dyDescent="0.35">
      <c r="A177" s="41" t="s">
        <v>388</v>
      </c>
      <c r="B177" s="4" t="s">
        <v>221</v>
      </c>
      <c r="C177" s="82">
        <f>(1/(2*PI()*Rpullup*10^3*Cp*10^-12))*10^-3</f>
        <v>2.1846443851646375</v>
      </c>
      <c r="D177" s="4" t="s">
        <v>83</v>
      </c>
      <c r="E177" s="73"/>
      <c r="F177" s="11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c r="MZ177" s="6"/>
      <c r="NA177" s="6"/>
      <c r="NB177" s="6"/>
      <c r="NC177" s="6"/>
      <c r="ND177" s="6"/>
      <c r="NE177" s="6"/>
      <c r="NF177" s="6"/>
      <c r="NG177" s="6"/>
      <c r="NH177" s="6"/>
      <c r="NI177" s="6"/>
      <c r="NJ177" s="6"/>
      <c r="NK177" s="6"/>
      <c r="NL177" s="6"/>
      <c r="NM177" s="6"/>
      <c r="NN177" s="6"/>
      <c r="NO177" s="6"/>
      <c r="NP177" s="6"/>
      <c r="NQ177" s="6"/>
      <c r="NR177" s="6"/>
      <c r="NS177" s="6"/>
      <c r="NT177" s="6"/>
      <c r="NU177" s="6"/>
      <c r="NV177" s="6"/>
      <c r="NW177" s="6"/>
      <c r="NX177" s="6"/>
      <c r="NY177" s="6"/>
      <c r="NZ177" s="6"/>
      <c r="OA177" s="6"/>
      <c r="OB177" s="6"/>
      <c r="OC177" s="6"/>
      <c r="OD177" s="6"/>
      <c r="OE177" s="6"/>
      <c r="OF177" s="6"/>
      <c r="OG177" s="6"/>
      <c r="OH177" s="6"/>
      <c r="OI177" s="6"/>
      <c r="OJ177" s="6"/>
      <c r="OK177" s="6"/>
      <c r="OL177" s="6"/>
      <c r="OM177" s="6"/>
      <c r="ON177" s="6"/>
      <c r="OO177" s="6"/>
      <c r="OP177" s="6"/>
      <c r="OQ177" s="6"/>
      <c r="OR177" s="6"/>
      <c r="OS177" s="6"/>
      <c r="OT177" s="6"/>
      <c r="OU177" s="6"/>
      <c r="OV177" s="6"/>
      <c r="OW177" s="6"/>
      <c r="OX177" s="6"/>
      <c r="OY177" s="6"/>
      <c r="OZ177" s="6"/>
      <c r="PA177" s="6"/>
      <c r="PB177" s="6"/>
      <c r="PC177" s="6"/>
      <c r="PD177" s="6"/>
      <c r="PE177" s="6"/>
      <c r="PF177" s="6"/>
      <c r="PG177" s="6"/>
      <c r="PH177" s="6"/>
      <c r="PI177" s="6"/>
      <c r="PJ177" s="6"/>
      <c r="PK177" s="6"/>
      <c r="PL177" s="6"/>
      <c r="PM177" s="6"/>
      <c r="PN177" s="6"/>
      <c r="PO177" s="6"/>
      <c r="PP177" s="6"/>
      <c r="PQ177" s="6"/>
      <c r="PR177" s="6"/>
      <c r="PS177" s="6"/>
      <c r="PT177" s="6"/>
      <c r="PU177" s="6"/>
      <c r="PV177" s="6"/>
      <c r="PW177" s="6"/>
      <c r="PX177" s="6"/>
      <c r="PY177" s="6"/>
      <c r="PZ177" s="6"/>
      <c r="QA177" s="6"/>
      <c r="QB177" s="6"/>
      <c r="QC177" s="6"/>
      <c r="QD177" s="6"/>
      <c r="QE177" s="6"/>
      <c r="QF177" s="6"/>
      <c r="QG177" s="6"/>
      <c r="QH177" s="6"/>
      <c r="QI177" s="6"/>
      <c r="QJ177" s="6"/>
      <c r="QK177" s="6"/>
      <c r="QL177" s="6"/>
      <c r="QM177" s="6"/>
      <c r="QN177" s="6"/>
      <c r="QO177" s="6"/>
      <c r="QP177" s="6"/>
      <c r="QQ177" s="6"/>
      <c r="QR177" s="6"/>
      <c r="QS177" s="6"/>
      <c r="QT177" s="6"/>
      <c r="QU177" s="6"/>
      <c r="QV177" s="6"/>
      <c r="QW177" s="6"/>
      <c r="QX177" s="6"/>
      <c r="QY177" s="6"/>
      <c r="QZ177" s="6"/>
      <c r="RA177" s="6"/>
      <c r="RB177" s="6"/>
      <c r="RC177" s="6"/>
      <c r="RD177" s="6"/>
      <c r="RE177" s="6"/>
      <c r="RF177" s="6"/>
      <c r="RG177" s="6"/>
      <c r="RH177" s="6"/>
      <c r="RI177" s="6"/>
      <c r="RJ177" s="6"/>
      <c r="RK177" s="6"/>
      <c r="RL177" s="6"/>
      <c r="RM177" s="6"/>
      <c r="RN177" s="6"/>
      <c r="RO177" s="6"/>
      <c r="RP177" s="6"/>
      <c r="RQ177" s="6"/>
      <c r="RR177" s="6"/>
      <c r="RS177" s="6"/>
      <c r="RT177" s="6"/>
      <c r="RU177" s="6"/>
      <c r="RV177" s="6"/>
      <c r="RW177" s="6"/>
      <c r="RX177" s="6"/>
      <c r="RY177" s="6"/>
      <c r="RZ177" s="6"/>
      <c r="SA177" s="6"/>
      <c r="SB177" s="6"/>
      <c r="SC177" s="6"/>
      <c r="SD177" s="6"/>
      <c r="SE177" s="6"/>
      <c r="SF177" s="6"/>
      <c r="SG177" s="6"/>
      <c r="SH177" s="6"/>
      <c r="SI177" s="6"/>
      <c r="SJ177" s="6"/>
      <c r="SK177" s="6"/>
      <c r="SL177" s="6"/>
      <c r="SM177" s="6"/>
      <c r="SN177" s="6"/>
      <c r="SO177" s="6"/>
      <c r="SP177" s="6"/>
      <c r="SQ177" s="6"/>
      <c r="SR177" s="6"/>
      <c r="SS177" s="6"/>
      <c r="ST177" s="6"/>
      <c r="SU177" s="6"/>
      <c r="SV177" s="6"/>
      <c r="SW177" s="6"/>
      <c r="SX177" s="6"/>
      <c r="SY177" s="6"/>
      <c r="SZ177" s="6"/>
      <c r="TA177" s="6"/>
      <c r="TB177" s="6"/>
      <c r="TC177" s="6"/>
      <c r="TD177" s="6"/>
      <c r="TE177" s="6"/>
      <c r="TF177" s="6"/>
      <c r="TG177" s="6"/>
      <c r="TH177" s="6"/>
      <c r="TI177" s="6"/>
      <c r="TJ177" s="6"/>
      <c r="TK177" s="6"/>
      <c r="TL177" s="6"/>
      <c r="TM177" s="6"/>
      <c r="TN177" s="6"/>
      <c r="TO177" s="6"/>
      <c r="TP177" s="6"/>
      <c r="TQ177" s="6"/>
      <c r="TR177" s="6"/>
      <c r="TS177" s="6"/>
      <c r="TT177" s="6"/>
      <c r="TU177" s="6"/>
      <c r="TV177" s="6"/>
      <c r="TW177" s="6"/>
      <c r="TX177" s="6"/>
      <c r="TY177" s="6"/>
      <c r="TZ177" s="6"/>
      <c r="UA177" s="6"/>
      <c r="UB177" s="6"/>
      <c r="UC177" s="6"/>
      <c r="UD177" s="6"/>
      <c r="UE177" s="6"/>
      <c r="UF177" s="6"/>
      <c r="UG177" s="6"/>
      <c r="UH177" s="6"/>
      <c r="UI177" s="6"/>
      <c r="UJ177" s="6"/>
      <c r="UK177" s="6"/>
      <c r="UL177" s="6"/>
      <c r="UM177" s="6"/>
      <c r="UN177" s="6"/>
      <c r="UO177" s="6"/>
      <c r="UP177" s="6"/>
      <c r="UQ177" s="6"/>
      <c r="UR177" s="6"/>
      <c r="US177" s="6"/>
      <c r="UT177" s="6"/>
      <c r="UU177" s="6"/>
      <c r="UV177" s="6"/>
      <c r="UW177" s="6"/>
      <c r="UX177" s="6"/>
      <c r="UY177" s="6"/>
      <c r="UZ177" s="6"/>
      <c r="VA177" s="6"/>
      <c r="VB177" s="6"/>
      <c r="VC177" s="6"/>
      <c r="VD177" s="6"/>
      <c r="VE177" s="6"/>
      <c r="VF177" s="6"/>
      <c r="VG177" s="6"/>
      <c r="VH177" s="6"/>
      <c r="VI177" s="6"/>
      <c r="VJ177" s="6"/>
      <c r="VK177" s="6"/>
      <c r="VL177" s="6"/>
      <c r="VM177" s="6"/>
      <c r="VN177" s="6"/>
      <c r="VO177" s="6"/>
      <c r="VP177" s="6"/>
      <c r="VQ177" s="6"/>
      <c r="VR177" s="6"/>
      <c r="VS177" s="6"/>
      <c r="VT177" s="6"/>
      <c r="VU177" s="6"/>
      <c r="VV177" s="6"/>
      <c r="VW177" s="6"/>
      <c r="VX177" s="6"/>
      <c r="VY177" s="6"/>
      <c r="VZ177" s="6"/>
      <c r="WA177" s="6"/>
      <c r="WB177" s="6"/>
      <c r="WC177" s="6"/>
      <c r="WD177" s="6"/>
      <c r="WE177" s="6"/>
      <c r="WF177" s="6"/>
      <c r="WG177" s="6"/>
      <c r="WH177" s="6"/>
      <c r="WI177" s="6"/>
      <c r="WJ177" s="6"/>
      <c r="WK177" s="6"/>
      <c r="WL177" s="6"/>
      <c r="WM177" s="6"/>
      <c r="WN177" s="6"/>
      <c r="WO177" s="6"/>
      <c r="WP177" s="6"/>
      <c r="WQ177" s="6"/>
      <c r="WR177" s="6"/>
      <c r="WS177" s="6"/>
      <c r="WT177" s="6"/>
      <c r="WU177" s="6"/>
      <c r="WV177" s="6"/>
      <c r="WW177" s="6"/>
      <c r="WX177" s="6"/>
      <c r="WY177" s="6"/>
      <c r="WZ177" s="6"/>
      <c r="XA177" s="6"/>
      <c r="XB177" s="6"/>
      <c r="XC177" s="6"/>
      <c r="XD177" s="6"/>
      <c r="XE177" s="6"/>
      <c r="XF177" s="6"/>
      <c r="XG177" s="6"/>
      <c r="XH177" s="6"/>
      <c r="XI177" s="6"/>
      <c r="XJ177" s="6"/>
      <c r="XK177" s="6"/>
      <c r="XL177" s="6"/>
      <c r="XM177" s="6"/>
      <c r="XN177" s="6"/>
      <c r="XO177" s="6"/>
      <c r="XP177" s="6"/>
      <c r="XQ177" s="6"/>
      <c r="XR177" s="6"/>
      <c r="XS177" s="6"/>
      <c r="XT177" s="6"/>
      <c r="XU177" s="6"/>
      <c r="XV177" s="6"/>
      <c r="XW177" s="6"/>
      <c r="XX177" s="6"/>
      <c r="XY177" s="6"/>
      <c r="XZ177" s="6"/>
      <c r="YA177" s="6"/>
      <c r="YB177" s="6"/>
      <c r="YC177" s="6"/>
      <c r="YD177" s="6"/>
      <c r="YE177" s="6"/>
      <c r="YF177" s="6"/>
      <c r="YG177" s="6"/>
      <c r="YH177" s="6"/>
      <c r="YI177" s="6"/>
      <c r="YJ177" s="6"/>
      <c r="YK177" s="6"/>
      <c r="YL177" s="6"/>
      <c r="YM177" s="6"/>
      <c r="YN177" s="6"/>
      <c r="YO177" s="6"/>
      <c r="YP177" s="6"/>
      <c r="YQ177" s="6"/>
      <c r="YR177" s="6"/>
      <c r="YS177" s="6"/>
      <c r="YT177" s="6"/>
      <c r="YU177" s="6"/>
      <c r="YV177" s="6"/>
      <c r="YW177" s="6"/>
      <c r="YX177" s="6"/>
      <c r="YY177" s="6"/>
      <c r="YZ177" s="6"/>
      <c r="ZA177" s="6"/>
      <c r="ZB177" s="6"/>
      <c r="ZC177" s="6"/>
      <c r="ZD177" s="6"/>
      <c r="ZE177" s="6"/>
      <c r="ZF177" s="6"/>
      <c r="ZG177" s="6"/>
      <c r="ZH177" s="6"/>
      <c r="ZI177" s="6"/>
      <c r="ZJ177" s="6"/>
      <c r="ZK177" s="6"/>
      <c r="ZL177" s="6"/>
      <c r="ZM177" s="6"/>
      <c r="ZN177" s="6"/>
      <c r="ZO177" s="6"/>
      <c r="ZP177" s="6"/>
      <c r="ZQ177" s="6"/>
      <c r="ZR177" s="6"/>
      <c r="ZS177" s="6"/>
      <c r="ZT177" s="6"/>
      <c r="ZU177" s="6"/>
      <c r="ZV177" s="6"/>
      <c r="ZW177" s="6"/>
      <c r="ZX177" s="6"/>
      <c r="ZY177" s="6"/>
      <c r="ZZ177" s="6"/>
      <c r="AAA177" s="6"/>
      <c r="AAB177" s="6"/>
      <c r="AAC177" s="6"/>
      <c r="AAD177" s="6"/>
      <c r="AAE177" s="6"/>
      <c r="AAF177" s="6"/>
      <c r="AAG177" s="6"/>
      <c r="AAH177" s="6"/>
      <c r="AAI177" s="6"/>
      <c r="AAJ177" s="6"/>
      <c r="AAK177" s="6"/>
      <c r="AAL177" s="6"/>
      <c r="AAM177" s="6"/>
      <c r="AAN177" s="6"/>
      <c r="AAO177" s="6"/>
      <c r="AAP177" s="6"/>
      <c r="AAQ177" s="6"/>
      <c r="AAR177" s="6"/>
      <c r="AAS177" s="6"/>
      <c r="AAT177" s="6"/>
      <c r="AAU177" s="6"/>
      <c r="AAV177" s="6"/>
      <c r="AAW177" s="6"/>
      <c r="AAX177" s="6"/>
      <c r="AAY177" s="6"/>
      <c r="AAZ177" s="6"/>
      <c r="ABA177" s="6"/>
      <c r="ABB177" s="6"/>
      <c r="ABC177" s="6"/>
      <c r="ABD177" s="6"/>
      <c r="ABE177" s="6"/>
      <c r="ABF177" s="6"/>
      <c r="ABG177" s="6"/>
      <c r="ABH177" s="6"/>
      <c r="ABI177" s="6"/>
      <c r="ABJ177" s="6"/>
      <c r="ABK177" s="6"/>
      <c r="ABL177" s="6"/>
      <c r="ABM177" s="6"/>
      <c r="ABN177" s="6"/>
      <c r="ABO177" s="6"/>
      <c r="ABP177" s="6"/>
      <c r="ABQ177" s="6"/>
      <c r="ABR177" s="6"/>
      <c r="ABS177" s="6"/>
      <c r="ABT177" s="6"/>
      <c r="ABU177" s="6"/>
      <c r="ABV177" s="6"/>
      <c r="ABW177" s="6"/>
      <c r="ABX177" s="6"/>
      <c r="ABY177" s="6"/>
      <c r="ABZ177" s="6"/>
      <c r="ACA177" s="6"/>
      <c r="ACB177" s="6"/>
      <c r="ACC177" s="6"/>
      <c r="ACD177" s="6"/>
      <c r="ACE177" s="6"/>
      <c r="ACF177" s="6"/>
      <c r="ACG177" s="6"/>
      <c r="ACH177" s="6"/>
      <c r="ACI177" s="6"/>
      <c r="ACJ177" s="6"/>
      <c r="ACK177" s="6"/>
      <c r="ACL177" s="6"/>
      <c r="ACM177" s="6"/>
      <c r="ACN177" s="6"/>
      <c r="ACO177" s="6"/>
      <c r="ACP177" s="6"/>
      <c r="ACQ177" s="6"/>
      <c r="ACR177" s="6"/>
      <c r="ACS177" s="6"/>
      <c r="ACT177" s="6"/>
      <c r="ACU177" s="6"/>
      <c r="ACV177" s="6"/>
      <c r="ACW177" s="6"/>
      <c r="ACX177" s="6"/>
      <c r="ACY177" s="6"/>
      <c r="ACZ177" s="6"/>
      <c r="ADA177" s="6"/>
      <c r="ADB177" s="6"/>
      <c r="ADC177" s="6"/>
      <c r="ADD177" s="6"/>
      <c r="ADE177" s="6"/>
      <c r="ADF177" s="6"/>
      <c r="ADG177" s="6"/>
      <c r="ADH177" s="6"/>
      <c r="ADI177" s="6"/>
      <c r="ADJ177" s="6"/>
      <c r="ADK177" s="6"/>
      <c r="ADL177" s="6"/>
      <c r="ADM177" s="6"/>
      <c r="ADN177" s="6"/>
      <c r="ADO177" s="6"/>
      <c r="ADP177" s="6"/>
      <c r="ADQ177" s="6"/>
      <c r="ADR177" s="6"/>
      <c r="ADS177" s="6"/>
      <c r="ADT177" s="6"/>
      <c r="ADU177" s="6"/>
      <c r="ADV177" s="6"/>
      <c r="ADW177" s="6"/>
      <c r="ADX177" s="6"/>
      <c r="ADY177" s="6"/>
      <c r="ADZ177" s="6"/>
      <c r="AEA177" s="6"/>
      <c r="AEB177" s="6"/>
      <c r="AEC177" s="6"/>
      <c r="AED177" s="6"/>
      <c r="AEE177" s="6"/>
      <c r="AEF177" s="6"/>
      <c r="AEG177" s="6"/>
      <c r="AEH177" s="6"/>
      <c r="AEI177" s="6"/>
      <c r="AEJ177" s="6"/>
      <c r="AEK177" s="6"/>
      <c r="AEL177" s="6"/>
      <c r="AEM177" s="6"/>
      <c r="AEN177" s="6"/>
      <c r="AEO177" s="6"/>
      <c r="AEP177" s="6"/>
      <c r="AEQ177" s="6"/>
      <c r="AER177" s="6"/>
      <c r="AES177" s="6"/>
      <c r="AET177" s="6"/>
      <c r="AEU177" s="6"/>
      <c r="AEV177" s="6"/>
      <c r="AEW177" s="6"/>
      <c r="AEX177" s="6"/>
      <c r="AEY177" s="6"/>
      <c r="AEZ177" s="6"/>
      <c r="AFA177" s="6"/>
      <c r="AFB177" s="6"/>
      <c r="AFC177" s="6"/>
      <c r="AFD177" s="6"/>
      <c r="AFE177" s="6"/>
      <c r="AFF177" s="6"/>
      <c r="AFG177" s="6"/>
      <c r="AFH177" s="6"/>
      <c r="AFI177" s="6"/>
      <c r="AFJ177" s="6"/>
      <c r="AFK177" s="6"/>
      <c r="AFL177" s="6"/>
      <c r="AFM177" s="6"/>
      <c r="AFN177" s="6"/>
      <c r="AFO177" s="6"/>
      <c r="AFP177" s="6"/>
      <c r="AFQ177" s="6"/>
      <c r="AFR177" s="6"/>
      <c r="AFS177" s="6"/>
      <c r="AFT177" s="6"/>
      <c r="AFU177" s="6"/>
      <c r="AFV177" s="6"/>
      <c r="AFW177" s="6"/>
      <c r="AFX177" s="6"/>
      <c r="AFY177" s="6"/>
      <c r="AFZ177" s="6"/>
      <c r="AGA177" s="6"/>
      <c r="AGB177" s="6"/>
      <c r="AGC177" s="6"/>
      <c r="AGD177" s="6"/>
      <c r="AGE177" s="6"/>
      <c r="AGF177" s="6"/>
      <c r="AGG177" s="6"/>
      <c r="AGH177" s="6"/>
      <c r="AGI177" s="6"/>
      <c r="AGJ177" s="6"/>
      <c r="AGK177" s="6"/>
      <c r="AGL177" s="6"/>
      <c r="AGM177" s="6"/>
      <c r="AGN177" s="6"/>
      <c r="AGO177" s="6"/>
      <c r="AGP177" s="6"/>
      <c r="AGQ177" s="6"/>
      <c r="AGR177" s="6"/>
      <c r="AGS177" s="6"/>
      <c r="AGT177" s="6"/>
      <c r="AGU177" s="6"/>
      <c r="AGV177" s="6"/>
      <c r="AGW177" s="6"/>
      <c r="AGX177" s="6"/>
      <c r="AGY177" s="6"/>
      <c r="AGZ177" s="6"/>
      <c r="AHA177" s="6"/>
      <c r="AHB177" s="6"/>
      <c r="AHC177" s="6"/>
      <c r="AHD177" s="6"/>
      <c r="AHE177" s="6"/>
      <c r="AHF177" s="6"/>
      <c r="AHG177" s="6"/>
      <c r="AHH177" s="6"/>
      <c r="AHI177" s="6"/>
      <c r="AHJ177" s="6"/>
      <c r="AHK177" s="6"/>
      <c r="AHL177" s="6"/>
      <c r="AHM177" s="6"/>
      <c r="AHN177" s="6"/>
      <c r="AHO177" s="6"/>
      <c r="AHP177" s="6"/>
      <c r="AHQ177" s="6"/>
      <c r="AHR177" s="6"/>
      <c r="AHS177" s="6"/>
      <c r="AHT177" s="6"/>
      <c r="AHU177" s="6"/>
      <c r="AHV177" s="6"/>
      <c r="AHW177" s="6"/>
      <c r="AHX177" s="6"/>
      <c r="AHY177" s="6"/>
      <c r="AHZ177" s="6"/>
      <c r="AIA177" s="6"/>
      <c r="AIB177" s="6"/>
      <c r="AIC177" s="6"/>
      <c r="AID177" s="6"/>
      <c r="AIE177" s="6"/>
      <c r="AIF177" s="6"/>
      <c r="AIG177" s="6"/>
      <c r="AIH177" s="6"/>
      <c r="AII177" s="6"/>
      <c r="AIJ177" s="6"/>
      <c r="AIK177" s="6"/>
      <c r="AIL177" s="6"/>
      <c r="AIM177" s="6"/>
      <c r="AIN177" s="6"/>
      <c r="AIO177" s="6"/>
      <c r="AIP177" s="6"/>
      <c r="AIQ177" s="6"/>
      <c r="AIR177" s="6"/>
      <c r="AIS177" s="6"/>
      <c r="AIT177" s="6"/>
      <c r="AIU177" s="6"/>
      <c r="AIV177" s="6"/>
      <c r="AIW177" s="6"/>
      <c r="AIX177" s="6"/>
      <c r="AIY177" s="6"/>
      <c r="AIZ177" s="6"/>
      <c r="AJA177" s="6"/>
      <c r="AJB177" s="6"/>
      <c r="AJC177" s="6"/>
      <c r="AJD177" s="6"/>
      <c r="AJE177" s="6"/>
      <c r="AJF177" s="6"/>
      <c r="AJG177" s="6"/>
      <c r="AJH177" s="6"/>
      <c r="AJI177" s="6"/>
      <c r="AJJ177" s="6"/>
      <c r="AJK177" s="6"/>
      <c r="AJL177" s="6"/>
      <c r="AJM177" s="6"/>
      <c r="AJN177" s="6"/>
      <c r="AJO177" s="6"/>
      <c r="AJP177" s="6"/>
      <c r="AJQ177" s="6"/>
      <c r="AJR177" s="6"/>
      <c r="AJS177" s="6"/>
      <c r="AJT177" s="6"/>
      <c r="AJU177" s="6"/>
      <c r="AJV177" s="6"/>
      <c r="AJW177" s="6"/>
      <c r="AJX177" s="6"/>
      <c r="AJY177" s="6"/>
      <c r="AJZ177" s="6"/>
      <c r="AKA177" s="6"/>
      <c r="AKB177" s="6"/>
      <c r="AKC177" s="6"/>
      <c r="AKD177" s="6"/>
      <c r="AKE177" s="6"/>
      <c r="AKF177" s="6"/>
      <c r="AKG177" s="6"/>
      <c r="AKH177" s="6"/>
      <c r="AKI177" s="6"/>
      <c r="AKJ177" s="6"/>
      <c r="AKK177" s="6"/>
      <c r="AKL177" s="6"/>
      <c r="AKM177" s="6"/>
      <c r="AKN177" s="6"/>
      <c r="AKO177" s="6"/>
      <c r="AKP177" s="6"/>
      <c r="AKQ177" s="6"/>
      <c r="AKR177" s="6"/>
      <c r="AKS177" s="6"/>
      <c r="AKT177" s="6"/>
      <c r="AKU177" s="6"/>
      <c r="AKV177" s="6"/>
      <c r="AKW177" s="6"/>
      <c r="AKX177" s="6"/>
      <c r="AKY177" s="6"/>
      <c r="AKZ177" s="6"/>
      <c r="ALA177" s="6"/>
      <c r="ALB177" s="6"/>
      <c r="ALC177" s="6"/>
      <c r="ALD177" s="6"/>
      <c r="ALE177" s="6"/>
      <c r="ALF177" s="6"/>
      <c r="ALG177" s="6"/>
      <c r="ALH177" s="6"/>
      <c r="ALI177" s="6"/>
      <c r="ALJ177" s="6"/>
      <c r="ALK177" s="6"/>
      <c r="ALL177" s="6"/>
      <c r="ALM177" s="6"/>
      <c r="ALN177" s="6"/>
    </row>
    <row r="178" spans="1:1002" s="19" customFormat="1" ht="14.5" x14ac:dyDescent="0.35">
      <c r="A178" s="41" t="s">
        <v>389</v>
      </c>
      <c r="B178" s="4" t="s">
        <v>189</v>
      </c>
      <c r="C178" s="82">
        <f>(fp_2)</f>
        <v>2.1846443851646375</v>
      </c>
      <c r="D178" s="4" t="s">
        <v>83</v>
      </c>
      <c r="E178" s="73"/>
      <c r="F178" s="11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c r="LM178" s="6"/>
      <c r="LN178" s="6"/>
      <c r="LO178" s="6"/>
      <c r="LP178" s="6"/>
      <c r="LQ178" s="6"/>
      <c r="LR178" s="6"/>
      <c r="LS178" s="6"/>
      <c r="LT178" s="6"/>
      <c r="LU178" s="6"/>
      <c r="LV178" s="6"/>
      <c r="LW178" s="6"/>
      <c r="LX178" s="6"/>
      <c r="LY178" s="6"/>
      <c r="LZ178" s="6"/>
      <c r="MA178" s="6"/>
      <c r="MB178" s="6"/>
      <c r="MC178" s="6"/>
      <c r="MD178" s="6"/>
      <c r="ME178" s="6"/>
      <c r="MF178" s="6"/>
      <c r="MG178" s="6"/>
      <c r="MH178" s="6"/>
      <c r="MI178" s="6"/>
      <c r="MJ178" s="6"/>
      <c r="MK178" s="6"/>
      <c r="ML178" s="6"/>
      <c r="MM178" s="6"/>
      <c r="MN178" s="6"/>
      <c r="MO178" s="6"/>
      <c r="MP178" s="6"/>
      <c r="MQ178" s="6"/>
      <c r="MR178" s="6"/>
      <c r="MS178" s="6"/>
      <c r="MT178" s="6"/>
      <c r="MU178" s="6"/>
      <c r="MV178" s="6"/>
      <c r="MW178" s="6"/>
      <c r="MX178" s="6"/>
      <c r="MY178" s="6"/>
      <c r="MZ178" s="6"/>
      <c r="NA178" s="6"/>
      <c r="NB178" s="6"/>
      <c r="NC178" s="6"/>
      <c r="ND178" s="6"/>
      <c r="NE178" s="6"/>
      <c r="NF178" s="6"/>
      <c r="NG178" s="6"/>
      <c r="NH178" s="6"/>
      <c r="NI178" s="6"/>
      <c r="NJ178" s="6"/>
      <c r="NK178" s="6"/>
      <c r="NL178" s="6"/>
      <c r="NM178" s="6"/>
      <c r="NN178" s="6"/>
      <c r="NO178" s="6"/>
      <c r="NP178" s="6"/>
      <c r="NQ178" s="6"/>
      <c r="NR178" s="6"/>
      <c r="NS178" s="6"/>
      <c r="NT178" s="6"/>
      <c r="NU178" s="6"/>
      <c r="NV178" s="6"/>
      <c r="NW178" s="6"/>
      <c r="NX178" s="6"/>
      <c r="NY178" s="6"/>
      <c r="NZ178" s="6"/>
      <c r="OA178" s="6"/>
      <c r="OB178" s="6"/>
      <c r="OC178" s="6"/>
      <c r="OD178" s="6"/>
      <c r="OE178" s="6"/>
      <c r="OF178" s="6"/>
      <c r="OG178" s="6"/>
      <c r="OH178" s="6"/>
      <c r="OI178" s="6"/>
      <c r="OJ178" s="6"/>
      <c r="OK178" s="6"/>
      <c r="OL178" s="6"/>
      <c r="OM178" s="6"/>
      <c r="ON178" s="6"/>
      <c r="OO178" s="6"/>
      <c r="OP178" s="6"/>
      <c r="OQ178" s="6"/>
      <c r="OR178" s="6"/>
      <c r="OS178" s="6"/>
      <c r="OT178" s="6"/>
      <c r="OU178" s="6"/>
      <c r="OV178" s="6"/>
      <c r="OW178" s="6"/>
      <c r="OX178" s="6"/>
      <c r="OY178" s="6"/>
      <c r="OZ178" s="6"/>
      <c r="PA178" s="6"/>
      <c r="PB178" s="6"/>
      <c r="PC178" s="6"/>
      <c r="PD178" s="6"/>
      <c r="PE178" s="6"/>
      <c r="PF178" s="6"/>
      <c r="PG178" s="6"/>
      <c r="PH178" s="6"/>
      <c r="PI178" s="6"/>
      <c r="PJ178" s="6"/>
      <c r="PK178" s="6"/>
      <c r="PL178" s="6"/>
      <c r="PM178" s="6"/>
      <c r="PN178" s="6"/>
      <c r="PO178" s="6"/>
      <c r="PP178" s="6"/>
      <c r="PQ178" s="6"/>
      <c r="PR178" s="6"/>
      <c r="PS178" s="6"/>
      <c r="PT178" s="6"/>
      <c r="PU178" s="6"/>
      <c r="PV178" s="6"/>
      <c r="PW178" s="6"/>
      <c r="PX178" s="6"/>
      <c r="PY178" s="6"/>
      <c r="PZ178" s="6"/>
      <c r="QA178" s="6"/>
      <c r="QB178" s="6"/>
      <c r="QC178" s="6"/>
      <c r="QD178" s="6"/>
      <c r="QE178" s="6"/>
      <c r="QF178" s="6"/>
      <c r="QG178" s="6"/>
      <c r="QH178" s="6"/>
      <c r="QI178" s="6"/>
      <c r="QJ178" s="6"/>
      <c r="QK178" s="6"/>
      <c r="QL178" s="6"/>
      <c r="QM178" s="6"/>
      <c r="QN178" s="6"/>
      <c r="QO178" s="6"/>
      <c r="QP178" s="6"/>
      <c r="QQ178" s="6"/>
      <c r="QR178" s="6"/>
      <c r="QS178" s="6"/>
      <c r="QT178" s="6"/>
      <c r="QU178" s="6"/>
      <c r="QV178" s="6"/>
      <c r="QW178" s="6"/>
      <c r="QX178" s="6"/>
      <c r="QY178" s="6"/>
      <c r="QZ178" s="6"/>
      <c r="RA178" s="6"/>
      <c r="RB178" s="6"/>
      <c r="RC178" s="6"/>
      <c r="RD178" s="6"/>
      <c r="RE178" s="6"/>
      <c r="RF178" s="6"/>
      <c r="RG178" s="6"/>
      <c r="RH178" s="6"/>
      <c r="RI178" s="6"/>
      <c r="RJ178" s="6"/>
      <c r="RK178" s="6"/>
      <c r="RL178" s="6"/>
      <c r="RM178" s="6"/>
      <c r="RN178" s="6"/>
      <c r="RO178" s="6"/>
      <c r="RP178" s="6"/>
      <c r="RQ178" s="6"/>
      <c r="RR178" s="6"/>
      <c r="RS178" s="6"/>
      <c r="RT178" s="6"/>
      <c r="RU178" s="6"/>
      <c r="RV178" s="6"/>
      <c r="RW178" s="6"/>
      <c r="RX178" s="6"/>
      <c r="RY178" s="6"/>
      <c r="RZ178" s="6"/>
      <c r="SA178" s="6"/>
      <c r="SB178" s="6"/>
      <c r="SC178" s="6"/>
      <c r="SD178" s="6"/>
      <c r="SE178" s="6"/>
      <c r="SF178" s="6"/>
      <c r="SG178" s="6"/>
      <c r="SH178" s="6"/>
      <c r="SI178" s="6"/>
      <c r="SJ178" s="6"/>
      <c r="SK178" s="6"/>
      <c r="SL178" s="6"/>
      <c r="SM178" s="6"/>
      <c r="SN178" s="6"/>
      <c r="SO178" s="6"/>
      <c r="SP178" s="6"/>
      <c r="SQ178" s="6"/>
      <c r="SR178" s="6"/>
      <c r="SS178" s="6"/>
      <c r="ST178" s="6"/>
      <c r="SU178" s="6"/>
      <c r="SV178" s="6"/>
      <c r="SW178" s="6"/>
      <c r="SX178" s="6"/>
      <c r="SY178" s="6"/>
      <c r="SZ178" s="6"/>
      <c r="TA178" s="6"/>
      <c r="TB178" s="6"/>
      <c r="TC178" s="6"/>
      <c r="TD178" s="6"/>
      <c r="TE178" s="6"/>
      <c r="TF178" s="6"/>
      <c r="TG178" s="6"/>
      <c r="TH178" s="6"/>
      <c r="TI178" s="6"/>
      <c r="TJ178" s="6"/>
      <c r="TK178" s="6"/>
      <c r="TL178" s="6"/>
      <c r="TM178" s="6"/>
      <c r="TN178" s="6"/>
      <c r="TO178" s="6"/>
      <c r="TP178" s="6"/>
      <c r="TQ178" s="6"/>
      <c r="TR178" s="6"/>
      <c r="TS178" s="6"/>
      <c r="TT178" s="6"/>
      <c r="TU178" s="6"/>
      <c r="TV178" s="6"/>
      <c r="TW178" s="6"/>
      <c r="TX178" s="6"/>
      <c r="TY178" s="6"/>
      <c r="TZ178" s="6"/>
      <c r="UA178" s="6"/>
      <c r="UB178" s="6"/>
      <c r="UC178" s="6"/>
      <c r="UD178" s="6"/>
      <c r="UE178" s="6"/>
      <c r="UF178" s="6"/>
      <c r="UG178" s="6"/>
      <c r="UH178" s="6"/>
      <c r="UI178" s="6"/>
      <c r="UJ178" s="6"/>
      <c r="UK178" s="6"/>
      <c r="UL178" s="6"/>
      <c r="UM178" s="6"/>
      <c r="UN178" s="6"/>
      <c r="UO178" s="6"/>
      <c r="UP178" s="6"/>
      <c r="UQ178" s="6"/>
      <c r="UR178" s="6"/>
      <c r="US178" s="6"/>
      <c r="UT178" s="6"/>
      <c r="UU178" s="6"/>
      <c r="UV178" s="6"/>
      <c r="UW178" s="6"/>
      <c r="UX178" s="6"/>
      <c r="UY178" s="6"/>
      <c r="UZ178" s="6"/>
      <c r="VA178" s="6"/>
      <c r="VB178" s="6"/>
      <c r="VC178" s="6"/>
      <c r="VD178" s="6"/>
      <c r="VE178" s="6"/>
      <c r="VF178" s="6"/>
      <c r="VG178" s="6"/>
      <c r="VH178" s="6"/>
      <c r="VI178" s="6"/>
      <c r="VJ178" s="6"/>
      <c r="VK178" s="6"/>
      <c r="VL178" s="6"/>
      <c r="VM178" s="6"/>
      <c r="VN178" s="6"/>
      <c r="VO178" s="6"/>
      <c r="VP178" s="6"/>
      <c r="VQ178" s="6"/>
      <c r="VR178" s="6"/>
      <c r="VS178" s="6"/>
      <c r="VT178" s="6"/>
      <c r="VU178" s="6"/>
      <c r="VV178" s="6"/>
      <c r="VW178" s="6"/>
      <c r="VX178" s="6"/>
      <c r="VY178" s="6"/>
      <c r="VZ178" s="6"/>
      <c r="WA178" s="6"/>
      <c r="WB178" s="6"/>
      <c r="WC178" s="6"/>
      <c r="WD178" s="6"/>
      <c r="WE178" s="6"/>
      <c r="WF178" s="6"/>
      <c r="WG178" s="6"/>
      <c r="WH178" s="6"/>
      <c r="WI178" s="6"/>
      <c r="WJ178" s="6"/>
      <c r="WK178" s="6"/>
      <c r="WL178" s="6"/>
      <c r="WM178" s="6"/>
      <c r="WN178" s="6"/>
      <c r="WO178" s="6"/>
      <c r="WP178" s="6"/>
      <c r="WQ178" s="6"/>
      <c r="WR178" s="6"/>
      <c r="WS178" s="6"/>
      <c r="WT178" s="6"/>
      <c r="WU178" s="6"/>
      <c r="WV178" s="6"/>
      <c r="WW178" s="6"/>
      <c r="WX178" s="6"/>
      <c r="WY178" s="6"/>
      <c r="WZ178" s="6"/>
      <c r="XA178" s="6"/>
      <c r="XB178" s="6"/>
      <c r="XC178" s="6"/>
      <c r="XD178" s="6"/>
      <c r="XE178" s="6"/>
      <c r="XF178" s="6"/>
      <c r="XG178" s="6"/>
      <c r="XH178" s="6"/>
      <c r="XI178" s="6"/>
      <c r="XJ178" s="6"/>
      <c r="XK178" s="6"/>
      <c r="XL178" s="6"/>
      <c r="XM178" s="6"/>
      <c r="XN178" s="6"/>
      <c r="XO178" s="6"/>
      <c r="XP178" s="6"/>
      <c r="XQ178" s="6"/>
      <c r="XR178" s="6"/>
      <c r="XS178" s="6"/>
      <c r="XT178" s="6"/>
      <c r="XU178" s="6"/>
      <c r="XV178" s="6"/>
      <c r="XW178" s="6"/>
      <c r="XX178" s="6"/>
      <c r="XY178" s="6"/>
      <c r="XZ178" s="6"/>
      <c r="YA178" s="6"/>
      <c r="YB178" s="6"/>
      <c r="YC178" s="6"/>
      <c r="YD178" s="6"/>
      <c r="YE178" s="6"/>
      <c r="YF178" s="6"/>
      <c r="YG178" s="6"/>
      <c r="YH178" s="6"/>
      <c r="YI178" s="6"/>
      <c r="YJ178" s="6"/>
      <c r="YK178" s="6"/>
      <c r="YL178" s="6"/>
      <c r="YM178" s="6"/>
      <c r="YN178" s="6"/>
      <c r="YO178" s="6"/>
      <c r="YP178" s="6"/>
      <c r="YQ178" s="6"/>
      <c r="YR178" s="6"/>
      <c r="YS178" s="6"/>
      <c r="YT178" s="6"/>
      <c r="YU178" s="6"/>
      <c r="YV178" s="6"/>
      <c r="YW178" s="6"/>
      <c r="YX178" s="6"/>
      <c r="YY178" s="6"/>
      <c r="YZ178" s="6"/>
      <c r="ZA178" s="6"/>
      <c r="ZB178" s="6"/>
      <c r="ZC178" s="6"/>
      <c r="ZD178" s="6"/>
      <c r="ZE178" s="6"/>
      <c r="ZF178" s="6"/>
      <c r="ZG178" s="6"/>
      <c r="ZH178" s="6"/>
      <c r="ZI178" s="6"/>
      <c r="ZJ178" s="6"/>
      <c r="ZK178" s="6"/>
      <c r="ZL178" s="6"/>
      <c r="ZM178" s="6"/>
      <c r="ZN178" s="6"/>
      <c r="ZO178" s="6"/>
      <c r="ZP178" s="6"/>
      <c r="ZQ178" s="6"/>
      <c r="ZR178" s="6"/>
      <c r="ZS178" s="6"/>
      <c r="ZT178" s="6"/>
      <c r="ZU178" s="6"/>
      <c r="ZV178" s="6"/>
      <c r="ZW178" s="6"/>
      <c r="ZX178" s="6"/>
      <c r="ZY178" s="6"/>
      <c r="ZZ178" s="6"/>
      <c r="AAA178" s="6"/>
      <c r="AAB178" s="6"/>
      <c r="AAC178" s="6"/>
      <c r="AAD178" s="6"/>
      <c r="AAE178" s="6"/>
      <c r="AAF178" s="6"/>
      <c r="AAG178" s="6"/>
      <c r="AAH178" s="6"/>
      <c r="AAI178" s="6"/>
      <c r="AAJ178" s="6"/>
      <c r="AAK178" s="6"/>
      <c r="AAL178" s="6"/>
      <c r="AAM178" s="6"/>
      <c r="AAN178" s="6"/>
      <c r="AAO178" s="6"/>
      <c r="AAP178" s="6"/>
      <c r="AAQ178" s="6"/>
      <c r="AAR178" s="6"/>
      <c r="AAS178" s="6"/>
      <c r="AAT178" s="6"/>
      <c r="AAU178" s="6"/>
      <c r="AAV178" s="6"/>
      <c r="AAW178" s="6"/>
      <c r="AAX178" s="6"/>
      <c r="AAY178" s="6"/>
      <c r="AAZ178" s="6"/>
      <c r="ABA178" s="6"/>
      <c r="ABB178" s="6"/>
      <c r="ABC178" s="6"/>
      <c r="ABD178" s="6"/>
      <c r="ABE178" s="6"/>
      <c r="ABF178" s="6"/>
      <c r="ABG178" s="6"/>
      <c r="ABH178" s="6"/>
      <c r="ABI178" s="6"/>
      <c r="ABJ178" s="6"/>
      <c r="ABK178" s="6"/>
      <c r="ABL178" s="6"/>
      <c r="ABM178" s="6"/>
      <c r="ABN178" s="6"/>
      <c r="ABO178" s="6"/>
      <c r="ABP178" s="6"/>
      <c r="ABQ178" s="6"/>
      <c r="ABR178" s="6"/>
      <c r="ABS178" s="6"/>
      <c r="ABT178" s="6"/>
      <c r="ABU178" s="6"/>
      <c r="ABV178" s="6"/>
      <c r="ABW178" s="6"/>
      <c r="ABX178" s="6"/>
      <c r="ABY178" s="6"/>
      <c r="ABZ178" s="6"/>
      <c r="ACA178" s="6"/>
      <c r="ACB178" s="6"/>
      <c r="ACC178" s="6"/>
      <c r="ACD178" s="6"/>
      <c r="ACE178" s="6"/>
      <c r="ACF178" s="6"/>
      <c r="ACG178" s="6"/>
      <c r="ACH178" s="6"/>
      <c r="ACI178" s="6"/>
      <c r="ACJ178" s="6"/>
      <c r="ACK178" s="6"/>
      <c r="ACL178" s="6"/>
      <c r="ACM178" s="6"/>
      <c r="ACN178" s="6"/>
      <c r="ACO178" s="6"/>
      <c r="ACP178" s="6"/>
      <c r="ACQ178" s="6"/>
      <c r="ACR178" s="6"/>
      <c r="ACS178" s="6"/>
      <c r="ACT178" s="6"/>
      <c r="ACU178" s="6"/>
      <c r="ACV178" s="6"/>
      <c r="ACW178" s="6"/>
      <c r="ACX178" s="6"/>
      <c r="ACY178" s="6"/>
      <c r="ACZ178" s="6"/>
      <c r="ADA178" s="6"/>
      <c r="ADB178" s="6"/>
      <c r="ADC178" s="6"/>
      <c r="ADD178" s="6"/>
      <c r="ADE178" s="6"/>
      <c r="ADF178" s="6"/>
      <c r="ADG178" s="6"/>
      <c r="ADH178" s="6"/>
      <c r="ADI178" s="6"/>
      <c r="ADJ178" s="6"/>
      <c r="ADK178" s="6"/>
      <c r="ADL178" s="6"/>
      <c r="ADM178" s="6"/>
      <c r="ADN178" s="6"/>
      <c r="ADO178" s="6"/>
      <c r="ADP178" s="6"/>
      <c r="ADQ178" s="6"/>
      <c r="ADR178" s="6"/>
      <c r="ADS178" s="6"/>
      <c r="ADT178" s="6"/>
      <c r="ADU178" s="6"/>
      <c r="ADV178" s="6"/>
      <c r="ADW178" s="6"/>
      <c r="ADX178" s="6"/>
      <c r="ADY178" s="6"/>
      <c r="ADZ178" s="6"/>
      <c r="AEA178" s="6"/>
      <c r="AEB178" s="6"/>
      <c r="AEC178" s="6"/>
      <c r="AED178" s="6"/>
      <c r="AEE178" s="6"/>
      <c r="AEF178" s="6"/>
      <c r="AEG178" s="6"/>
      <c r="AEH178" s="6"/>
      <c r="AEI178" s="6"/>
      <c r="AEJ178" s="6"/>
      <c r="AEK178" s="6"/>
      <c r="AEL178" s="6"/>
      <c r="AEM178" s="6"/>
      <c r="AEN178" s="6"/>
      <c r="AEO178" s="6"/>
      <c r="AEP178" s="6"/>
      <c r="AEQ178" s="6"/>
      <c r="AER178" s="6"/>
      <c r="AES178" s="6"/>
      <c r="AET178" s="6"/>
      <c r="AEU178" s="6"/>
      <c r="AEV178" s="6"/>
      <c r="AEW178" s="6"/>
      <c r="AEX178" s="6"/>
      <c r="AEY178" s="6"/>
      <c r="AEZ178" s="6"/>
      <c r="AFA178" s="6"/>
      <c r="AFB178" s="6"/>
      <c r="AFC178" s="6"/>
      <c r="AFD178" s="6"/>
      <c r="AFE178" s="6"/>
      <c r="AFF178" s="6"/>
      <c r="AFG178" s="6"/>
      <c r="AFH178" s="6"/>
      <c r="AFI178" s="6"/>
      <c r="AFJ178" s="6"/>
      <c r="AFK178" s="6"/>
      <c r="AFL178" s="6"/>
      <c r="AFM178" s="6"/>
      <c r="AFN178" s="6"/>
      <c r="AFO178" s="6"/>
      <c r="AFP178" s="6"/>
      <c r="AFQ178" s="6"/>
      <c r="AFR178" s="6"/>
      <c r="AFS178" s="6"/>
      <c r="AFT178" s="6"/>
      <c r="AFU178" s="6"/>
      <c r="AFV178" s="6"/>
      <c r="AFW178" s="6"/>
      <c r="AFX178" s="6"/>
      <c r="AFY178" s="6"/>
      <c r="AFZ178" s="6"/>
      <c r="AGA178" s="6"/>
      <c r="AGB178" s="6"/>
      <c r="AGC178" s="6"/>
      <c r="AGD178" s="6"/>
      <c r="AGE178" s="6"/>
      <c r="AGF178" s="6"/>
      <c r="AGG178" s="6"/>
      <c r="AGH178" s="6"/>
      <c r="AGI178" s="6"/>
      <c r="AGJ178" s="6"/>
      <c r="AGK178" s="6"/>
      <c r="AGL178" s="6"/>
      <c r="AGM178" s="6"/>
      <c r="AGN178" s="6"/>
      <c r="AGO178" s="6"/>
      <c r="AGP178" s="6"/>
      <c r="AGQ178" s="6"/>
      <c r="AGR178" s="6"/>
      <c r="AGS178" s="6"/>
      <c r="AGT178" s="6"/>
      <c r="AGU178" s="6"/>
      <c r="AGV178" s="6"/>
      <c r="AGW178" s="6"/>
      <c r="AGX178" s="6"/>
      <c r="AGY178" s="6"/>
      <c r="AGZ178" s="6"/>
      <c r="AHA178" s="6"/>
      <c r="AHB178" s="6"/>
      <c r="AHC178" s="6"/>
      <c r="AHD178" s="6"/>
      <c r="AHE178" s="6"/>
      <c r="AHF178" s="6"/>
      <c r="AHG178" s="6"/>
      <c r="AHH178" s="6"/>
      <c r="AHI178" s="6"/>
      <c r="AHJ178" s="6"/>
      <c r="AHK178" s="6"/>
      <c r="AHL178" s="6"/>
      <c r="AHM178" s="6"/>
      <c r="AHN178" s="6"/>
      <c r="AHO178" s="6"/>
      <c r="AHP178" s="6"/>
      <c r="AHQ178" s="6"/>
      <c r="AHR178" s="6"/>
      <c r="AHS178" s="6"/>
      <c r="AHT178" s="6"/>
      <c r="AHU178" s="6"/>
      <c r="AHV178" s="6"/>
      <c r="AHW178" s="6"/>
      <c r="AHX178" s="6"/>
      <c r="AHY178" s="6"/>
      <c r="AHZ178" s="6"/>
      <c r="AIA178" s="6"/>
      <c r="AIB178" s="6"/>
      <c r="AIC178" s="6"/>
      <c r="AID178" s="6"/>
      <c r="AIE178" s="6"/>
      <c r="AIF178" s="6"/>
      <c r="AIG178" s="6"/>
      <c r="AIH178" s="6"/>
      <c r="AII178" s="6"/>
      <c r="AIJ178" s="6"/>
      <c r="AIK178" s="6"/>
      <c r="AIL178" s="6"/>
      <c r="AIM178" s="6"/>
      <c r="AIN178" s="6"/>
      <c r="AIO178" s="6"/>
      <c r="AIP178" s="6"/>
      <c r="AIQ178" s="6"/>
      <c r="AIR178" s="6"/>
      <c r="AIS178" s="6"/>
      <c r="AIT178" s="6"/>
      <c r="AIU178" s="6"/>
      <c r="AIV178" s="6"/>
      <c r="AIW178" s="6"/>
      <c r="AIX178" s="6"/>
      <c r="AIY178" s="6"/>
      <c r="AIZ178" s="6"/>
      <c r="AJA178" s="6"/>
      <c r="AJB178" s="6"/>
      <c r="AJC178" s="6"/>
      <c r="AJD178" s="6"/>
      <c r="AJE178" s="6"/>
      <c r="AJF178" s="6"/>
      <c r="AJG178" s="6"/>
      <c r="AJH178" s="6"/>
      <c r="AJI178" s="6"/>
      <c r="AJJ178" s="6"/>
      <c r="AJK178" s="6"/>
      <c r="AJL178" s="6"/>
      <c r="AJM178" s="6"/>
      <c r="AJN178" s="6"/>
      <c r="AJO178" s="6"/>
      <c r="AJP178" s="6"/>
      <c r="AJQ178" s="6"/>
      <c r="AJR178" s="6"/>
      <c r="AJS178" s="6"/>
      <c r="AJT178" s="6"/>
      <c r="AJU178" s="6"/>
      <c r="AJV178" s="6"/>
      <c r="AJW178" s="6"/>
      <c r="AJX178" s="6"/>
      <c r="AJY178" s="6"/>
      <c r="AJZ178" s="6"/>
      <c r="AKA178" s="6"/>
      <c r="AKB178" s="6"/>
      <c r="AKC178" s="6"/>
      <c r="AKD178" s="6"/>
      <c r="AKE178" s="6"/>
      <c r="AKF178" s="6"/>
      <c r="AKG178" s="6"/>
      <c r="AKH178" s="6"/>
      <c r="AKI178" s="6"/>
      <c r="AKJ178" s="6"/>
      <c r="AKK178" s="6"/>
      <c r="AKL178" s="6"/>
      <c r="AKM178" s="6"/>
      <c r="AKN178" s="6"/>
      <c r="AKO178" s="6"/>
      <c r="AKP178" s="6"/>
      <c r="AKQ178" s="6"/>
      <c r="AKR178" s="6"/>
      <c r="AKS178" s="6"/>
      <c r="AKT178" s="6"/>
      <c r="AKU178" s="6"/>
      <c r="AKV178" s="6"/>
      <c r="AKW178" s="6"/>
      <c r="AKX178" s="6"/>
      <c r="AKY178" s="6"/>
      <c r="AKZ178" s="6"/>
      <c r="ALA178" s="6"/>
      <c r="ALB178" s="6"/>
      <c r="ALC178" s="6"/>
      <c r="ALD178" s="6"/>
      <c r="ALE178" s="6"/>
      <c r="ALF178" s="6"/>
      <c r="ALG178" s="6"/>
      <c r="ALH178" s="6"/>
      <c r="ALI178" s="6"/>
      <c r="ALJ178" s="6"/>
      <c r="ALK178" s="6"/>
      <c r="ALL178" s="6"/>
      <c r="ALM178" s="6"/>
      <c r="ALN178" s="6"/>
    </row>
    <row r="179" spans="1:1002" s="19" customFormat="1" ht="14.5" x14ac:dyDescent="0.35">
      <c r="A179" s="44" t="s">
        <v>390</v>
      </c>
      <c r="B179" s="4" t="s">
        <v>244</v>
      </c>
      <c r="C179" s="49">
        <v>100</v>
      </c>
      <c r="D179" s="5" t="s">
        <v>157</v>
      </c>
      <c r="E179" s="73" t="s">
        <v>444</v>
      </c>
      <c r="F179" s="11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c r="LM179" s="6"/>
      <c r="LN179" s="6"/>
      <c r="LO179" s="6"/>
      <c r="LP179" s="6"/>
      <c r="LQ179" s="6"/>
      <c r="LR179" s="6"/>
      <c r="LS179" s="6"/>
      <c r="LT179" s="6"/>
      <c r="LU179" s="6"/>
      <c r="LV179" s="6"/>
      <c r="LW179" s="6"/>
      <c r="LX179" s="6"/>
      <c r="LY179" s="6"/>
      <c r="LZ179" s="6"/>
      <c r="MA179" s="6"/>
      <c r="MB179" s="6"/>
      <c r="MC179" s="6"/>
      <c r="MD179" s="6"/>
      <c r="ME179" s="6"/>
      <c r="MF179" s="6"/>
      <c r="MG179" s="6"/>
      <c r="MH179" s="6"/>
      <c r="MI179" s="6"/>
      <c r="MJ179" s="6"/>
      <c r="MK179" s="6"/>
      <c r="ML179" s="6"/>
      <c r="MM179" s="6"/>
      <c r="MN179" s="6"/>
      <c r="MO179" s="6"/>
      <c r="MP179" s="6"/>
      <c r="MQ179" s="6"/>
      <c r="MR179" s="6"/>
      <c r="MS179" s="6"/>
      <c r="MT179" s="6"/>
      <c r="MU179" s="6"/>
      <c r="MV179" s="6"/>
      <c r="MW179" s="6"/>
      <c r="MX179" s="6"/>
      <c r="MY179" s="6"/>
      <c r="MZ179" s="6"/>
      <c r="NA179" s="6"/>
      <c r="NB179" s="6"/>
      <c r="NC179" s="6"/>
      <c r="ND179" s="6"/>
      <c r="NE179" s="6"/>
      <c r="NF179" s="6"/>
      <c r="NG179" s="6"/>
      <c r="NH179" s="6"/>
      <c r="NI179" s="6"/>
      <c r="NJ179" s="6"/>
      <c r="NK179" s="6"/>
      <c r="NL179" s="6"/>
      <c r="NM179" s="6"/>
      <c r="NN179" s="6"/>
      <c r="NO179" s="6"/>
      <c r="NP179" s="6"/>
      <c r="NQ179" s="6"/>
      <c r="NR179" s="6"/>
      <c r="NS179" s="6"/>
      <c r="NT179" s="6"/>
      <c r="NU179" s="6"/>
      <c r="NV179" s="6"/>
      <c r="NW179" s="6"/>
      <c r="NX179" s="6"/>
      <c r="NY179" s="6"/>
      <c r="NZ179" s="6"/>
      <c r="OA179" s="6"/>
      <c r="OB179" s="6"/>
      <c r="OC179" s="6"/>
      <c r="OD179" s="6"/>
      <c r="OE179" s="6"/>
      <c r="OF179" s="6"/>
      <c r="OG179" s="6"/>
      <c r="OH179" s="6"/>
      <c r="OI179" s="6"/>
      <c r="OJ179" s="6"/>
      <c r="OK179" s="6"/>
      <c r="OL179" s="6"/>
      <c r="OM179" s="6"/>
      <c r="ON179" s="6"/>
      <c r="OO179" s="6"/>
      <c r="OP179" s="6"/>
      <c r="OQ179" s="6"/>
      <c r="OR179" s="6"/>
      <c r="OS179" s="6"/>
      <c r="OT179" s="6"/>
      <c r="OU179" s="6"/>
      <c r="OV179" s="6"/>
      <c r="OW179" s="6"/>
      <c r="OX179" s="6"/>
      <c r="OY179" s="6"/>
      <c r="OZ179" s="6"/>
      <c r="PA179" s="6"/>
      <c r="PB179" s="6"/>
      <c r="PC179" s="6"/>
      <c r="PD179" s="6"/>
      <c r="PE179" s="6"/>
      <c r="PF179" s="6"/>
      <c r="PG179" s="6"/>
      <c r="PH179" s="6"/>
      <c r="PI179" s="6"/>
      <c r="PJ179" s="6"/>
      <c r="PK179" s="6"/>
      <c r="PL179" s="6"/>
      <c r="PM179" s="6"/>
      <c r="PN179" s="6"/>
      <c r="PO179" s="6"/>
      <c r="PP179" s="6"/>
      <c r="PQ179" s="6"/>
      <c r="PR179" s="6"/>
      <c r="PS179" s="6"/>
      <c r="PT179" s="6"/>
      <c r="PU179" s="6"/>
      <c r="PV179" s="6"/>
      <c r="PW179" s="6"/>
      <c r="PX179" s="6"/>
      <c r="PY179" s="6"/>
      <c r="PZ179" s="6"/>
      <c r="QA179" s="6"/>
      <c r="QB179" s="6"/>
      <c r="QC179" s="6"/>
      <c r="QD179" s="6"/>
      <c r="QE179" s="6"/>
      <c r="QF179" s="6"/>
      <c r="QG179" s="6"/>
      <c r="QH179" s="6"/>
      <c r="QI179" s="6"/>
      <c r="QJ179" s="6"/>
      <c r="QK179" s="6"/>
      <c r="QL179" s="6"/>
      <c r="QM179" s="6"/>
      <c r="QN179" s="6"/>
      <c r="QO179" s="6"/>
      <c r="QP179" s="6"/>
      <c r="QQ179" s="6"/>
      <c r="QR179" s="6"/>
      <c r="QS179" s="6"/>
      <c r="QT179" s="6"/>
      <c r="QU179" s="6"/>
      <c r="QV179" s="6"/>
      <c r="QW179" s="6"/>
      <c r="QX179" s="6"/>
      <c r="QY179" s="6"/>
      <c r="QZ179" s="6"/>
      <c r="RA179" s="6"/>
      <c r="RB179" s="6"/>
      <c r="RC179" s="6"/>
      <c r="RD179" s="6"/>
      <c r="RE179" s="6"/>
      <c r="RF179" s="6"/>
      <c r="RG179" s="6"/>
      <c r="RH179" s="6"/>
      <c r="RI179" s="6"/>
      <c r="RJ179" s="6"/>
      <c r="RK179" s="6"/>
      <c r="RL179" s="6"/>
      <c r="RM179" s="6"/>
      <c r="RN179" s="6"/>
      <c r="RO179" s="6"/>
      <c r="RP179" s="6"/>
      <c r="RQ179" s="6"/>
      <c r="RR179" s="6"/>
      <c r="RS179" s="6"/>
      <c r="RT179" s="6"/>
      <c r="RU179" s="6"/>
      <c r="RV179" s="6"/>
      <c r="RW179" s="6"/>
      <c r="RX179" s="6"/>
      <c r="RY179" s="6"/>
      <c r="RZ179" s="6"/>
      <c r="SA179" s="6"/>
      <c r="SB179" s="6"/>
      <c r="SC179" s="6"/>
      <c r="SD179" s="6"/>
      <c r="SE179" s="6"/>
      <c r="SF179" s="6"/>
      <c r="SG179" s="6"/>
      <c r="SH179" s="6"/>
      <c r="SI179" s="6"/>
      <c r="SJ179" s="6"/>
      <c r="SK179" s="6"/>
      <c r="SL179" s="6"/>
      <c r="SM179" s="6"/>
      <c r="SN179" s="6"/>
      <c r="SO179" s="6"/>
      <c r="SP179" s="6"/>
      <c r="SQ179" s="6"/>
      <c r="SR179" s="6"/>
      <c r="SS179" s="6"/>
      <c r="ST179" s="6"/>
      <c r="SU179" s="6"/>
      <c r="SV179" s="6"/>
      <c r="SW179" s="6"/>
      <c r="SX179" s="6"/>
      <c r="SY179" s="6"/>
      <c r="SZ179" s="6"/>
      <c r="TA179" s="6"/>
      <c r="TB179" s="6"/>
      <c r="TC179" s="6"/>
      <c r="TD179" s="6"/>
      <c r="TE179" s="6"/>
      <c r="TF179" s="6"/>
      <c r="TG179" s="6"/>
      <c r="TH179" s="6"/>
      <c r="TI179" s="6"/>
      <c r="TJ179" s="6"/>
      <c r="TK179" s="6"/>
      <c r="TL179" s="6"/>
      <c r="TM179" s="6"/>
      <c r="TN179" s="6"/>
      <c r="TO179" s="6"/>
      <c r="TP179" s="6"/>
      <c r="TQ179" s="6"/>
      <c r="TR179" s="6"/>
      <c r="TS179" s="6"/>
      <c r="TT179" s="6"/>
      <c r="TU179" s="6"/>
      <c r="TV179" s="6"/>
      <c r="TW179" s="6"/>
      <c r="TX179" s="6"/>
      <c r="TY179" s="6"/>
      <c r="TZ179" s="6"/>
      <c r="UA179" s="6"/>
      <c r="UB179" s="6"/>
      <c r="UC179" s="6"/>
      <c r="UD179" s="6"/>
      <c r="UE179" s="6"/>
      <c r="UF179" s="6"/>
      <c r="UG179" s="6"/>
      <c r="UH179" s="6"/>
      <c r="UI179" s="6"/>
      <c r="UJ179" s="6"/>
      <c r="UK179" s="6"/>
      <c r="UL179" s="6"/>
      <c r="UM179" s="6"/>
      <c r="UN179" s="6"/>
      <c r="UO179" s="6"/>
      <c r="UP179" s="6"/>
      <c r="UQ179" s="6"/>
      <c r="UR179" s="6"/>
      <c r="US179" s="6"/>
      <c r="UT179" s="6"/>
      <c r="UU179" s="6"/>
      <c r="UV179" s="6"/>
      <c r="UW179" s="6"/>
      <c r="UX179" s="6"/>
      <c r="UY179" s="6"/>
      <c r="UZ179" s="6"/>
      <c r="VA179" s="6"/>
      <c r="VB179" s="6"/>
      <c r="VC179" s="6"/>
      <c r="VD179" s="6"/>
      <c r="VE179" s="6"/>
      <c r="VF179" s="6"/>
      <c r="VG179" s="6"/>
      <c r="VH179" s="6"/>
      <c r="VI179" s="6"/>
      <c r="VJ179" s="6"/>
      <c r="VK179" s="6"/>
      <c r="VL179" s="6"/>
      <c r="VM179" s="6"/>
      <c r="VN179" s="6"/>
      <c r="VO179" s="6"/>
      <c r="VP179" s="6"/>
      <c r="VQ179" s="6"/>
      <c r="VR179" s="6"/>
      <c r="VS179" s="6"/>
      <c r="VT179" s="6"/>
      <c r="VU179" s="6"/>
      <c r="VV179" s="6"/>
      <c r="VW179" s="6"/>
      <c r="VX179" s="6"/>
      <c r="VY179" s="6"/>
      <c r="VZ179" s="6"/>
      <c r="WA179" s="6"/>
      <c r="WB179" s="6"/>
      <c r="WC179" s="6"/>
      <c r="WD179" s="6"/>
      <c r="WE179" s="6"/>
      <c r="WF179" s="6"/>
      <c r="WG179" s="6"/>
      <c r="WH179" s="6"/>
      <c r="WI179" s="6"/>
      <c r="WJ179" s="6"/>
      <c r="WK179" s="6"/>
      <c r="WL179" s="6"/>
      <c r="WM179" s="6"/>
      <c r="WN179" s="6"/>
      <c r="WO179" s="6"/>
      <c r="WP179" s="6"/>
      <c r="WQ179" s="6"/>
      <c r="WR179" s="6"/>
      <c r="WS179" s="6"/>
      <c r="WT179" s="6"/>
      <c r="WU179" s="6"/>
      <c r="WV179" s="6"/>
      <c r="WW179" s="6"/>
      <c r="WX179" s="6"/>
      <c r="WY179" s="6"/>
      <c r="WZ179" s="6"/>
      <c r="XA179" s="6"/>
      <c r="XB179" s="6"/>
      <c r="XC179" s="6"/>
      <c r="XD179" s="6"/>
      <c r="XE179" s="6"/>
      <c r="XF179" s="6"/>
      <c r="XG179" s="6"/>
      <c r="XH179" s="6"/>
      <c r="XI179" s="6"/>
      <c r="XJ179" s="6"/>
      <c r="XK179" s="6"/>
      <c r="XL179" s="6"/>
      <c r="XM179" s="6"/>
      <c r="XN179" s="6"/>
      <c r="XO179" s="6"/>
      <c r="XP179" s="6"/>
      <c r="XQ179" s="6"/>
      <c r="XR179" s="6"/>
      <c r="XS179" s="6"/>
      <c r="XT179" s="6"/>
      <c r="XU179" s="6"/>
      <c r="XV179" s="6"/>
      <c r="XW179" s="6"/>
      <c r="XX179" s="6"/>
      <c r="XY179" s="6"/>
      <c r="XZ179" s="6"/>
      <c r="YA179" s="6"/>
      <c r="YB179" s="6"/>
      <c r="YC179" s="6"/>
      <c r="YD179" s="6"/>
      <c r="YE179" s="6"/>
      <c r="YF179" s="6"/>
      <c r="YG179" s="6"/>
      <c r="YH179" s="6"/>
      <c r="YI179" s="6"/>
      <c r="YJ179" s="6"/>
      <c r="YK179" s="6"/>
      <c r="YL179" s="6"/>
      <c r="YM179" s="6"/>
      <c r="YN179" s="6"/>
      <c r="YO179" s="6"/>
      <c r="YP179" s="6"/>
      <c r="YQ179" s="6"/>
      <c r="YR179" s="6"/>
      <c r="YS179" s="6"/>
      <c r="YT179" s="6"/>
      <c r="YU179" s="6"/>
      <c r="YV179" s="6"/>
      <c r="YW179" s="6"/>
      <c r="YX179" s="6"/>
      <c r="YY179" s="6"/>
      <c r="YZ179" s="6"/>
      <c r="ZA179" s="6"/>
      <c r="ZB179" s="6"/>
      <c r="ZC179" s="6"/>
      <c r="ZD179" s="6"/>
      <c r="ZE179" s="6"/>
      <c r="ZF179" s="6"/>
      <c r="ZG179" s="6"/>
      <c r="ZH179" s="6"/>
      <c r="ZI179" s="6"/>
      <c r="ZJ179" s="6"/>
      <c r="ZK179" s="6"/>
      <c r="ZL179" s="6"/>
      <c r="ZM179" s="6"/>
      <c r="ZN179" s="6"/>
      <c r="ZO179" s="6"/>
      <c r="ZP179" s="6"/>
      <c r="ZQ179" s="6"/>
      <c r="ZR179" s="6"/>
      <c r="ZS179" s="6"/>
      <c r="ZT179" s="6"/>
      <c r="ZU179" s="6"/>
      <c r="ZV179" s="6"/>
      <c r="ZW179" s="6"/>
      <c r="ZX179" s="6"/>
      <c r="ZY179" s="6"/>
      <c r="ZZ179" s="6"/>
      <c r="AAA179" s="6"/>
      <c r="AAB179" s="6"/>
      <c r="AAC179" s="6"/>
      <c r="AAD179" s="6"/>
      <c r="AAE179" s="6"/>
      <c r="AAF179" s="6"/>
      <c r="AAG179" s="6"/>
      <c r="AAH179" s="6"/>
      <c r="AAI179" s="6"/>
      <c r="AAJ179" s="6"/>
      <c r="AAK179" s="6"/>
      <c r="AAL179" s="6"/>
      <c r="AAM179" s="6"/>
      <c r="AAN179" s="6"/>
      <c r="AAO179" s="6"/>
      <c r="AAP179" s="6"/>
      <c r="AAQ179" s="6"/>
      <c r="AAR179" s="6"/>
      <c r="AAS179" s="6"/>
      <c r="AAT179" s="6"/>
      <c r="AAU179" s="6"/>
      <c r="AAV179" s="6"/>
      <c r="AAW179" s="6"/>
      <c r="AAX179" s="6"/>
      <c r="AAY179" s="6"/>
      <c r="AAZ179" s="6"/>
      <c r="ABA179" s="6"/>
      <c r="ABB179" s="6"/>
      <c r="ABC179" s="6"/>
      <c r="ABD179" s="6"/>
      <c r="ABE179" s="6"/>
      <c r="ABF179" s="6"/>
      <c r="ABG179" s="6"/>
      <c r="ABH179" s="6"/>
      <c r="ABI179" s="6"/>
      <c r="ABJ179" s="6"/>
      <c r="ABK179" s="6"/>
      <c r="ABL179" s="6"/>
      <c r="ABM179" s="6"/>
      <c r="ABN179" s="6"/>
      <c r="ABO179" s="6"/>
      <c r="ABP179" s="6"/>
      <c r="ABQ179" s="6"/>
      <c r="ABR179" s="6"/>
      <c r="ABS179" s="6"/>
      <c r="ABT179" s="6"/>
      <c r="ABU179" s="6"/>
      <c r="ABV179" s="6"/>
      <c r="ABW179" s="6"/>
      <c r="ABX179" s="6"/>
      <c r="ABY179" s="6"/>
      <c r="ABZ179" s="6"/>
      <c r="ACA179" s="6"/>
      <c r="ACB179" s="6"/>
      <c r="ACC179" s="6"/>
      <c r="ACD179" s="6"/>
      <c r="ACE179" s="6"/>
      <c r="ACF179" s="6"/>
      <c r="ACG179" s="6"/>
      <c r="ACH179" s="6"/>
      <c r="ACI179" s="6"/>
      <c r="ACJ179" s="6"/>
      <c r="ACK179" s="6"/>
      <c r="ACL179" s="6"/>
      <c r="ACM179" s="6"/>
      <c r="ACN179" s="6"/>
      <c r="ACO179" s="6"/>
      <c r="ACP179" s="6"/>
      <c r="ACQ179" s="6"/>
      <c r="ACR179" s="6"/>
      <c r="ACS179" s="6"/>
      <c r="ACT179" s="6"/>
      <c r="ACU179" s="6"/>
      <c r="ACV179" s="6"/>
      <c r="ACW179" s="6"/>
      <c r="ACX179" s="6"/>
      <c r="ACY179" s="6"/>
      <c r="ACZ179" s="6"/>
      <c r="ADA179" s="6"/>
      <c r="ADB179" s="6"/>
      <c r="ADC179" s="6"/>
      <c r="ADD179" s="6"/>
      <c r="ADE179" s="6"/>
      <c r="ADF179" s="6"/>
      <c r="ADG179" s="6"/>
      <c r="ADH179" s="6"/>
      <c r="ADI179" s="6"/>
      <c r="ADJ179" s="6"/>
      <c r="ADK179" s="6"/>
      <c r="ADL179" s="6"/>
      <c r="ADM179" s="6"/>
      <c r="ADN179" s="6"/>
      <c r="ADO179" s="6"/>
      <c r="ADP179" s="6"/>
      <c r="ADQ179" s="6"/>
      <c r="ADR179" s="6"/>
      <c r="ADS179" s="6"/>
      <c r="ADT179" s="6"/>
      <c r="ADU179" s="6"/>
      <c r="ADV179" s="6"/>
      <c r="ADW179" s="6"/>
      <c r="ADX179" s="6"/>
      <c r="ADY179" s="6"/>
      <c r="ADZ179" s="6"/>
      <c r="AEA179" s="6"/>
      <c r="AEB179" s="6"/>
      <c r="AEC179" s="6"/>
      <c r="AED179" s="6"/>
      <c r="AEE179" s="6"/>
      <c r="AEF179" s="6"/>
      <c r="AEG179" s="6"/>
      <c r="AEH179" s="6"/>
      <c r="AEI179" s="6"/>
      <c r="AEJ179" s="6"/>
      <c r="AEK179" s="6"/>
      <c r="AEL179" s="6"/>
      <c r="AEM179" s="6"/>
      <c r="AEN179" s="6"/>
      <c r="AEO179" s="6"/>
      <c r="AEP179" s="6"/>
      <c r="AEQ179" s="6"/>
      <c r="AER179" s="6"/>
      <c r="AES179" s="6"/>
      <c r="AET179" s="6"/>
      <c r="AEU179" s="6"/>
      <c r="AEV179" s="6"/>
      <c r="AEW179" s="6"/>
      <c r="AEX179" s="6"/>
      <c r="AEY179" s="6"/>
      <c r="AEZ179" s="6"/>
      <c r="AFA179" s="6"/>
      <c r="AFB179" s="6"/>
      <c r="AFC179" s="6"/>
      <c r="AFD179" s="6"/>
      <c r="AFE179" s="6"/>
      <c r="AFF179" s="6"/>
      <c r="AFG179" s="6"/>
      <c r="AFH179" s="6"/>
      <c r="AFI179" s="6"/>
      <c r="AFJ179" s="6"/>
      <c r="AFK179" s="6"/>
      <c r="AFL179" s="6"/>
      <c r="AFM179" s="6"/>
      <c r="AFN179" s="6"/>
      <c r="AFO179" s="6"/>
      <c r="AFP179" s="6"/>
      <c r="AFQ179" s="6"/>
      <c r="AFR179" s="6"/>
      <c r="AFS179" s="6"/>
      <c r="AFT179" s="6"/>
      <c r="AFU179" s="6"/>
      <c r="AFV179" s="6"/>
      <c r="AFW179" s="6"/>
      <c r="AFX179" s="6"/>
      <c r="AFY179" s="6"/>
      <c r="AFZ179" s="6"/>
      <c r="AGA179" s="6"/>
      <c r="AGB179" s="6"/>
      <c r="AGC179" s="6"/>
      <c r="AGD179" s="6"/>
      <c r="AGE179" s="6"/>
      <c r="AGF179" s="6"/>
      <c r="AGG179" s="6"/>
      <c r="AGH179" s="6"/>
      <c r="AGI179" s="6"/>
      <c r="AGJ179" s="6"/>
      <c r="AGK179" s="6"/>
      <c r="AGL179" s="6"/>
      <c r="AGM179" s="6"/>
      <c r="AGN179" s="6"/>
      <c r="AGO179" s="6"/>
      <c r="AGP179" s="6"/>
      <c r="AGQ179" s="6"/>
      <c r="AGR179" s="6"/>
      <c r="AGS179" s="6"/>
      <c r="AGT179" s="6"/>
      <c r="AGU179" s="6"/>
      <c r="AGV179" s="6"/>
      <c r="AGW179" s="6"/>
      <c r="AGX179" s="6"/>
      <c r="AGY179" s="6"/>
      <c r="AGZ179" s="6"/>
      <c r="AHA179" s="6"/>
      <c r="AHB179" s="6"/>
      <c r="AHC179" s="6"/>
      <c r="AHD179" s="6"/>
      <c r="AHE179" s="6"/>
      <c r="AHF179" s="6"/>
      <c r="AHG179" s="6"/>
      <c r="AHH179" s="6"/>
      <c r="AHI179" s="6"/>
      <c r="AHJ179" s="6"/>
      <c r="AHK179" s="6"/>
      <c r="AHL179" s="6"/>
      <c r="AHM179" s="6"/>
      <c r="AHN179" s="6"/>
      <c r="AHO179" s="6"/>
      <c r="AHP179" s="6"/>
      <c r="AHQ179" s="6"/>
      <c r="AHR179" s="6"/>
      <c r="AHS179" s="6"/>
      <c r="AHT179" s="6"/>
      <c r="AHU179" s="6"/>
      <c r="AHV179" s="6"/>
      <c r="AHW179" s="6"/>
      <c r="AHX179" s="6"/>
      <c r="AHY179" s="6"/>
      <c r="AHZ179" s="6"/>
      <c r="AIA179" s="6"/>
      <c r="AIB179" s="6"/>
      <c r="AIC179" s="6"/>
      <c r="AID179" s="6"/>
      <c r="AIE179" s="6"/>
      <c r="AIF179" s="6"/>
      <c r="AIG179" s="6"/>
      <c r="AIH179" s="6"/>
      <c r="AII179" s="6"/>
      <c r="AIJ179" s="6"/>
      <c r="AIK179" s="6"/>
      <c r="AIL179" s="6"/>
      <c r="AIM179" s="6"/>
      <c r="AIN179" s="6"/>
      <c r="AIO179" s="6"/>
      <c r="AIP179" s="6"/>
      <c r="AIQ179" s="6"/>
      <c r="AIR179" s="6"/>
      <c r="AIS179" s="6"/>
      <c r="AIT179" s="6"/>
      <c r="AIU179" s="6"/>
      <c r="AIV179" s="6"/>
      <c r="AIW179" s="6"/>
      <c r="AIX179" s="6"/>
      <c r="AIY179" s="6"/>
      <c r="AIZ179" s="6"/>
      <c r="AJA179" s="6"/>
      <c r="AJB179" s="6"/>
      <c r="AJC179" s="6"/>
      <c r="AJD179" s="6"/>
      <c r="AJE179" s="6"/>
      <c r="AJF179" s="6"/>
      <c r="AJG179" s="6"/>
      <c r="AJH179" s="6"/>
      <c r="AJI179" s="6"/>
      <c r="AJJ179" s="6"/>
      <c r="AJK179" s="6"/>
      <c r="AJL179" s="6"/>
      <c r="AJM179" s="6"/>
      <c r="AJN179" s="6"/>
      <c r="AJO179" s="6"/>
      <c r="AJP179" s="6"/>
      <c r="AJQ179" s="6"/>
      <c r="AJR179" s="6"/>
      <c r="AJS179" s="6"/>
      <c r="AJT179" s="6"/>
      <c r="AJU179" s="6"/>
      <c r="AJV179" s="6"/>
      <c r="AJW179" s="6"/>
      <c r="AJX179" s="6"/>
      <c r="AJY179" s="6"/>
      <c r="AJZ179" s="6"/>
      <c r="AKA179" s="6"/>
      <c r="AKB179" s="6"/>
      <c r="AKC179" s="6"/>
      <c r="AKD179" s="6"/>
      <c r="AKE179" s="6"/>
      <c r="AKF179" s="6"/>
      <c r="AKG179" s="6"/>
      <c r="AKH179" s="6"/>
      <c r="AKI179" s="6"/>
      <c r="AKJ179" s="6"/>
      <c r="AKK179" s="6"/>
      <c r="AKL179" s="6"/>
      <c r="AKM179" s="6"/>
      <c r="AKN179" s="6"/>
      <c r="AKO179" s="6"/>
      <c r="AKP179" s="6"/>
      <c r="AKQ179" s="6"/>
      <c r="AKR179" s="6"/>
      <c r="AKS179" s="6"/>
      <c r="AKT179" s="6"/>
      <c r="AKU179" s="6"/>
      <c r="AKV179" s="6"/>
      <c r="AKW179" s="6"/>
      <c r="AKX179" s="6"/>
      <c r="AKY179" s="6"/>
      <c r="AKZ179" s="6"/>
      <c r="ALA179" s="6"/>
      <c r="ALB179" s="6"/>
      <c r="ALC179" s="6"/>
      <c r="ALD179" s="6"/>
      <c r="ALE179" s="6"/>
      <c r="ALF179" s="6"/>
      <c r="ALG179" s="6"/>
      <c r="ALH179" s="6"/>
      <c r="ALI179" s="6"/>
      <c r="ALJ179" s="6"/>
      <c r="ALK179" s="6"/>
      <c r="ALL179" s="6"/>
      <c r="ALM179" s="6"/>
      <c r="ALN179" s="6"/>
    </row>
    <row r="180" spans="1:1002" s="19" customFormat="1" ht="14.5" x14ac:dyDescent="0.35">
      <c r="A180" s="44" t="s">
        <v>391</v>
      </c>
      <c r="B180" s="4" t="s">
        <v>279</v>
      </c>
      <c r="C180" s="16">
        <f>R_1*Vref/(Vout_max-Vref)</f>
        <v>14.285714285714286</v>
      </c>
      <c r="D180" s="5" t="s">
        <v>157</v>
      </c>
      <c r="E180" s="73"/>
      <c r="F180" s="11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c r="KG180" s="6"/>
      <c r="KH180" s="6"/>
      <c r="KI180" s="6"/>
      <c r="KJ180" s="6"/>
      <c r="KK180" s="6"/>
      <c r="KL180" s="6"/>
      <c r="KM180" s="6"/>
      <c r="KN180" s="6"/>
      <c r="KO180" s="6"/>
      <c r="KP180" s="6"/>
      <c r="KQ180" s="6"/>
      <c r="KR180" s="6"/>
      <c r="KS180" s="6"/>
      <c r="KT180" s="6"/>
      <c r="KU180" s="6"/>
      <c r="KV180" s="6"/>
      <c r="KW180" s="6"/>
      <c r="KX180" s="6"/>
      <c r="KY180" s="6"/>
      <c r="KZ180" s="6"/>
      <c r="LA180" s="6"/>
      <c r="LB180" s="6"/>
      <c r="LC180" s="6"/>
      <c r="LD180" s="6"/>
      <c r="LE180" s="6"/>
      <c r="LF180" s="6"/>
      <c r="LG180" s="6"/>
      <c r="LH180" s="6"/>
      <c r="LI180" s="6"/>
      <c r="LJ180" s="6"/>
      <c r="LK180" s="6"/>
      <c r="LL180" s="6"/>
      <c r="LM180" s="6"/>
      <c r="LN180" s="6"/>
      <c r="LO180" s="6"/>
      <c r="LP180" s="6"/>
      <c r="LQ180" s="6"/>
      <c r="LR180" s="6"/>
      <c r="LS180" s="6"/>
      <c r="LT180" s="6"/>
      <c r="LU180" s="6"/>
      <c r="LV180" s="6"/>
      <c r="LW180" s="6"/>
      <c r="LX180" s="6"/>
      <c r="LY180" s="6"/>
      <c r="LZ180" s="6"/>
      <c r="MA180" s="6"/>
      <c r="MB180" s="6"/>
      <c r="MC180" s="6"/>
      <c r="MD180" s="6"/>
      <c r="ME180" s="6"/>
      <c r="MF180" s="6"/>
      <c r="MG180" s="6"/>
      <c r="MH180" s="6"/>
      <c r="MI180" s="6"/>
      <c r="MJ180" s="6"/>
      <c r="MK180" s="6"/>
      <c r="ML180" s="6"/>
      <c r="MM180" s="6"/>
      <c r="MN180" s="6"/>
      <c r="MO180" s="6"/>
      <c r="MP180" s="6"/>
      <c r="MQ180" s="6"/>
      <c r="MR180" s="6"/>
      <c r="MS180" s="6"/>
      <c r="MT180" s="6"/>
      <c r="MU180" s="6"/>
      <c r="MV180" s="6"/>
      <c r="MW180" s="6"/>
      <c r="MX180" s="6"/>
      <c r="MY180" s="6"/>
      <c r="MZ180" s="6"/>
      <c r="NA180" s="6"/>
      <c r="NB180" s="6"/>
      <c r="NC180" s="6"/>
      <c r="ND180" s="6"/>
      <c r="NE180" s="6"/>
      <c r="NF180" s="6"/>
      <c r="NG180" s="6"/>
      <c r="NH180" s="6"/>
      <c r="NI180" s="6"/>
      <c r="NJ180" s="6"/>
      <c r="NK180" s="6"/>
      <c r="NL180" s="6"/>
      <c r="NM180" s="6"/>
      <c r="NN180" s="6"/>
      <c r="NO180" s="6"/>
      <c r="NP180" s="6"/>
      <c r="NQ180" s="6"/>
      <c r="NR180" s="6"/>
      <c r="NS180" s="6"/>
      <c r="NT180" s="6"/>
      <c r="NU180" s="6"/>
      <c r="NV180" s="6"/>
      <c r="NW180" s="6"/>
      <c r="NX180" s="6"/>
      <c r="NY180" s="6"/>
      <c r="NZ180" s="6"/>
      <c r="OA180" s="6"/>
      <c r="OB180" s="6"/>
      <c r="OC180" s="6"/>
      <c r="OD180" s="6"/>
      <c r="OE180" s="6"/>
      <c r="OF180" s="6"/>
      <c r="OG180" s="6"/>
      <c r="OH180" s="6"/>
      <c r="OI180" s="6"/>
      <c r="OJ180" s="6"/>
      <c r="OK180" s="6"/>
      <c r="OL180" s="6"/>
      <c r="OM180" s="6"/>
      <c r="ON180" s="6"/>
      <c r="OO180" s="6"/>
      <c r="OP180" s="6"/>
      <c r="OQ180" s="6"/>
      <c r="OR180" s="6"/>
      <c r="OS180" s="6"/>
      <c r="OT180" s="6"/>
      <c r="OU180" s="6"/>
      <c r="OV180" s="6"/>
      <c r="OW180" s="6"/>
      <c r="OX180" s="6"/>
      <c r="OY180" s="6"/>
      <c r="OZ180" s="6"/>
      <c r="PA180" s="6"/>
      <c r="PB180" s="6"/>
      <c r="PC180" s="6"/>
      <c r="PD180" s="6"/>
      <c r="PE180" s="6"/>
      <c r="PF180" s="6"/>
      <c r="PG180" s="6"/>
      <c r="PH180" s="6"/>
      <c r="PI180" s="6"/>
      <c r="PJ180" s="6"/>
      <c r="PK180" s="6"/>
      <c r="PL180" s="6"/>
      <c r="PM180" s="6"/>
      <c r="PN180" s="6"/>
      <c r="PO180" s="6"/>
      <c r="PP180" s="6"/>
      <c r="PQ180" s="6"/>
      <c r="PR180" s="6"/>
      <c r="PS180" s="6"/>
      <c r="PT180" s="6"/>
      <c r="PU180" s="6"/>
      <c r="PV180" s="6"/>
      <c r="PW180" s="6"/>
      <c r="PX180" s="6"/>
      <c r="PY180" s="6"/>
      <c r="PZ180" s="6"/>
      <c r="QA180" s="6"/>
      <c r="QB180" s="6"/>
      <c r="QC180" s="6"/>
      <c r="QD180" s="6"/>
      <c r="QE180" s="6"/>
      <c r="QF180" s="6"/>
      <c r="QG180" s="6"/>
      <c r="QH180" s="6"/>
      <c r="QI180" s="6"/>
      <c r="QJ180" s="6"/>
      <c r="QK180" s="6"/>
      <c r="QL180" s="6"/>
      <c r="QM180" s="6"/>
      <c r="QN180" s="6"/>
      <c r="QO180" s="6"/>
      <c r="QP180" s="6"/>
      <c r="QQ180" s="6"/>
      <c r="QR180" s="6"/>
      <c r="QS180" s="6"/>
      <c r="QT180" s="6"/>
      <c r="QU180" s="6"/>
      <c r="QV180" s="6"/>
      <c r="QW180" s="6"/>
      <c r="QX180" s="6"/>
      <c r="QY180" s="6"/>
      <c r="QZ180" s="6"/>
      <c r="RA180" s="6"/>
      <c r="RB180" s="6"/>
      <c r="RC180" s="6"/>
      <c r="RD180" s="6"/>
      <c r="RE180" s="6"/>
      <c r="RF180" s="6"/>
      <c r="RG180" s="6"/>
      <c r="RH180" s="6"/>
      <c r="RI180" s="6"/>
      <c r="RJ180" s="6"/>
      <c r="RK180" s="6"/>
      <c r="RL180" s="6"/>
      <c r="RM180" s="6"/>
      <c r="RN180" s="6"/>
      <c r="RO180" s="6"/>
      <c r="RP180" s="6"/>
      <c r="RQ180" s="6"/>
      <c r="RR180" s="6"/>
      <c r="RS180" s="6"/>
      <c r="RT180" s="6"/>
      <c r="RU180" s="6"/>
      <c r="RV180" s="6"/>
      <c r="RW180" s="6"/>
      <c r="RX180" s="6"/>
      <c r="RY180" s="6"/>
      <c r="RZ180" s="6"/>
      <c r="SA180" s="6"/>
      <c r="SB180" s="6"/>
      <c r="SC180" s="6"/>
      <c r="SD180" s="6"/>
      <c r="SE180" s="6"/>
      <c r="SF180" s="6"/>
      <c r="SG180" s="6"/>
      <c r="SH180" s="6"/>
      <c r="SI180" s="6"/>
      <c r="SJ180" s="6"/>
      <c r="SK180" s="6"/>
      <c r="SL180" s="6"/>
      <c r="SM180" s="6"/>
      <c r="SN180" s="6"/>
      <c r="SO180" s="6"/>
      <c r="SP180" s="6"/>
      <c r="SQ180" s="6"/>
      <c r="SR180" s="6"/>
      <c r="SS180" s="6"/>
      <c r="ST180" s="6"/>
      <c r="SU180" s="6"/>
      <c r="SV180" s="6"/>
      <c r="SW180" s="6"/>
      <c r="SX180" s="6"/>
      <c r="SY180" s="6"/>
      <c r="SZ180" s="6"/>
      <c r="TA180" s="6"/>
      <c r="TB180" s="6"/>
      <c r="TC180" s="6"/>
      <c r="TD180" s="6"/>
      <c r="TE180" s="6"/>
      <c r="TF180" s="6"/>
      <c r="TG180" s="6"/>
      <c r="TH180" s="6"/>
      <c r="TI180" s="6"/>
      <c r="TJ180" s="6"/>
      <c r="TK180" s="6"/>
      <c r="TL180" s="6"/>
      <c r="TM180" s="6"/>
      <c r="TN180" s="6"/>
      <c r="TO180" s="6"/>
      <c r="TP180" s="6"/>
      <c r="TQ180" s="6"/>
      <c r="TR180" s="6"/>
      <c r="TS180" s="6"/>
      <c r="TT180" s="6"/>
      <c r="TU180" s="6"/>
      <c r="TV180" s="6"/>
      <c r="TW180" s="6"/>
      <c r="TX180" s="6"/>
      <c r="TY180" s="6"/>
      <c r="TZ180" s="6"/>
      <c r="UA180" s="6"/>
      <c r="UB180" s="6"/>
      <c r="UC180" s="6"/>
      <c r="UD180" s="6"/>
      <c r="UE180" s="6"/>
      <c r="UF180" s="6"/>
      <c r="UG180" s="6"/>
      <c r="UH180" s="6"/>
      <c r="UI180" s="6"/>
      <c r="UJ180" s="6"/>
      <c r="UK180" s="6"/>
      <c r="UL180" s="6"/>
      <c r="UM180" s="6"/>
      <c r="UN180" s="6"/>
      <c r="UO180" s="6"/>
      <c r="UP180" s="6"/>
      <c r="UQ180" s="6"/>
      <c r="UR180" s="6"/>
      <c r="US180" s="6"/>
      <c r="UT180" s="6"/>
      <c r="UU180" s="6"/>
      <c r="UV180" s="6"/>
      <c r="UW180" s="6"/>
      <c r="UX180" s="6"/>
      <c r="UY180" s="6"/>
      <c r="UZ180" s="6"/>
      <c r="VA180" s="6"/>
      <c r="VB180" s="6"/>
      <c r="VC180" s="6"/>
      <c r="VD180" s="6"/>
      <c r="VE180" s="6"/>
      <c r="VF180" s="6"/>
      <c r="VG180" s="6"/>
      <c r="VH180" s="6"/>
      <c r="VI180" s="6"/>
      <c r="VJ180" s="6"/>
      <c r="VK180" s="6"/>
      <c r="VL180" s="6"/>
      <c r="VM180" s="6"/>
      <c r="VN180" s="6"/>
      <c r="VO180" s="6"/>
      <c r="VP180" s="6"/>
      <c r="VQ180" s="6"/>
      <c r="VR180" s="6"/>
      <c r="VS180" s="6"/>
      <c r="VT180" s="6"/>
      <c r="VU180" s="6"/>
      <c r="VV180" s="6"/>
      <c r="VW180" s="6"/>
      <c r="VX180" s="6"/>
      <c r="VY180" s="6"/>
      <c r="VZ180" s="6"/>
      <c r="WA180" s="6"/>
      <c r="WB180" s="6"/>
      <c r="WC180" s="6"/>
      <c r="WD180" s="6"/>
      <c r="WE180" s="6"/>
      <c r="WF180" s="6"/>
      <c r="WG180" s="6"/>
      <c r="WH180" s="6"/>
      <c r="WI180" s="6"/>
      <c r="WJ180" s="6"/>
      <c r="WK180" s="6"/>
      <c r="WL180" s="6"/>
      <c r="WM180" s="6"/>
      <c r="WN180" s="6"/>
      <c r="WO180" s="6"/>
      <c r="WP180" s="6"/>
      <c r="WQ180" s="6"/>
      <c r="WR180" s="6"/>
      <c r="WS180" s="6"/>
      <c r="WT180" s="6"/>
      <c r="WU180" s="6"/>
      <c r="WV180" s="6"/>
      <c r="WW180" s="6"/>
      <c r="WX180" s="6"/>
      <c r="WY180" s="6"/>
      <c r="WZ180" s="6"/>
      <c r="XA180" s="6"/>
      <c r="XB180" s="6"/>
      <c r="XC180" s="6"/>
      <c r="XD180" s="6"/>
      <c r="XE180" s="6"/>
      <c r="XF180" s="6"/>
      <c r="XG180" s="6"/>
      <c r="XH180" s="6"/>
      <c r="XI180" s="6"/>
      <c r="XJ180" s="6"/>
      <c r="XK180" s="6"/>
      <c r="XL180" s="6"/>
      <c r="XM180" s="6"/>
      <c r="XN180" s="6"/>
      <c r="XO180" s="6"/>
      <c r="XP180" s="6"/>
      <c r="XQ180" s="6"/>
      <c r="XR180" s="6"/>
      <c r="XS180" s="6"/>
      <c r="XT180" s="6"/>
      <c r="XU180" s="6"/>
      <c r="XV180" s="6"/>
      <c r="XW180" s="6"/>
      <c r="XX180" s="6"/>
      <c r="XY180" s="6"/>
      <c r="XZ180" s="6"/>
      <c r="YA180" s="6"/>
      <c r="YB180" s="6"/>
      <c r="YC180" s="6"/>
      <c r="YD180" s="6"/>
      <c r="YE180" s="6"/>
      <c r="YF180" s="6"/>
      <c r="YG180" s="6"/>
      <c r="YH180" s="6"/>
      <c r="YI180" s="6"/>
      <c r="YJ180" s="6"/>
      <c r="YK180" s="6"/>
      <c r="YL180" s="6"/>
      <c r="YM180" s="6"/>
      <c r="YN180" s="6"/>
      <c r="YO180" s="6"/>
      <c r="YP180" s="6"/>
      <c r="YQ180" s="6"/>
      <c r="YR180" s="6"/>
      <c r="YS180" s="6"/>
      <c r="YT180" s="6"/>
      <c r="YU180" s="6"/>
      <c r="YV180" s="6"/>
      <c r="YW180" s="6"/>
      <c r="YX180" s="6"/>
      <c r="YY180" s="6"/>
      <c r="YZ180" s="6"/>
      <c r="ZA180" s="6"/>
      <c r="ZB180" s="6"/>
      <c r="ZC180" s="6"/>
      <c r="ZD180" s="6"/>
      <c r="ZE180" s="6"/>
      <c r="ZF180" s="6"/>
      <c r="ZG180" s="6"/>
      <c r="ZH180" s="6"/>
      <c r="ZI180" s="6"/>
      <c r="ZJ180" s="6"/>
      <c r="ZK180" s="6"/>
      <c r="ZL180" s="6"/>
      <c r="ZM180" s="6"/>
      <c r="ZN180" s="6"/>
      <c r="ZO180" s="6"/>
      <c r="ZP180" s="6"/>
      <c r="ZQ180" s="6"/>
      <c r="ZR180" s="6"/>
      <c r="ZS180" s="6"/>
      <c r="ZT180" s="6"/>
      <c r="ZU180" s="6"/>
      <c r="ZV180" s="6"/>
      <c r="ZW180" s="6"/>
      <c r="ZX180" s="6"/>
      <c r="ZY180" s="6"/>
      <c r="ZZ180" s="6"/>
      <c r="AAA180" s="6"/>
      <c r="AAB180" s="6"/>
      <c r="AAC180" s="6"/>
      <c r="AAD180" s="6"/>
      <c r="AAE180" s="6"/>
      <c r="AAF180" s="6"/>
      <c r="AAG180" s="6"/>
      <c r="AAH180" s="6"/>
      <c r="AAI180" s="6"/>
      <c r="AAJ180" s="6"/>
      <c r="AAK180" s="6"/>
      <c r="AAL180" s="6"/>
      <c r="AAM180" s="6"/>
      <c r="AAN180" s="6"/>
      <c r="AAO180" s="6"/>
      <c r="AAP180" s="6"/>
      <c r="AAQ180" s="6"/>
      <c r="AAR180" s="6"/>
      <c r="AAS180" s="6"/>
      <c r="AAT180" s="6"/>
      <c r="AAU180" s="6"/>
      <c r="AAV180" s="6"/>
      <c r="AAW180" s="6"/>
      <c r="AAX180" s="6"/>
      <c r="AAY180" s="6"/>
      <c r="AAZ180" s="6"/>
      <c r="ABA180" s="6"/>
      <c r="ABB180" s="6"/>
      <c r="ABC180" s="6"/>
      <c r="ABD180" s="6"/>
      <c r="ABE180" s="6"/>
      <c r="ABF180" s="6"/>
      <c r="ABG180" s="6"/>
      <c r="ABH180" s="6"/>
      <c r="ABI180" s="6"/>
      <c r="ABJ180" s="6"/>
      <c r="ABK180" s="6"/>
      <c r="ABL180" s="6"/>
      <c r="ABM180" s="6"/>
      <c r="ABN180" s="6"/>
      <c r="ABO180" s="6"/>
      <c r="ABP180" s="6"/>
      <c r="ABQ180" s="6"/>
      <c r="ABR180" s="6"/>
      <c r="ABS180" s="6"/>
      <c r="ABT180" s="6"/>
      <c r="ABU180" s="6"/>
      <c r="ABV180" s="6"/>
      <c r="ABW180" s="6"/>
      <c r="ABX180" s="6"/>
      <c r="ABY180" s="6"/>
      <c r="ABZ180" s="6"/>
      <c r="ACA180" s="6"/>
      <c r="ACB180" s="6"/>
      <c r="ACC180" s="6"/>
      <c r="ACD180" s="6"/>
      <c r="ACE180" s="6"/>
      <c r="ACF180" s="6"/>
      <c r="ACG180" s="6"/>
      <c r="ACH180" s="6"/>
      <c r="ACI180" s="6"/>
      <c r="ACJ180" s="6"/>
      <c r="ACK180" s="6"/>
      <c r="ACL180" s="6"/>
      <c r="ACM180" s="6"/>
      <c r="ACN180" s="6"/>
      <c r="ACO180" s="6"/>
      <c r="ACP180" s="6"/>
      <c r="ACQ180" s="6"/>
      <c r="ACR180" s="6"/>
      <c r="ACS180" s="6"/>
      <c r="ACT180" s="6"/>
      <c r="ACU180" s="6"/>
      <c r="ACV180" s="6"/>
      <c r="ACW180" s="6"/>
      <c r="ACX180" s="6"/>
      <c r="ACY180" s="6"/>
      <c r="ACZ180" s="6"/>
      <c r="ADA180" s="6"/>
      <c r="ADB180" s="6"/>
      <c r="ADC180" s="6"/>
      <c r="ADD180" s="6"/>
      <c r="ADE180" s="6"/>
      <c r="ADF180" s="6"/>
      <c r="ADG180" s="6"/>
      <c r="ADH180" s="6"/>
      <c r="ADI180" s="6"/>
      <c r="ADJ180" s="6"/>
      <c r="ADK180" s="6"/>
      <c r="ADL180" s="6"/>
      <c r="ADM180" s="6"/>
      <c r="ADN180" s="6"/>
      <c r="ADO180" s="6"/>
      <c r="ADP180" s="6"/>
      <c r="ADQ180" s="6"/>
      <c r="ADR180" s="6"/>
      <c r="ADS180" s="6"/>
      <c r="ADT180" s="6"/>
      <c r="ADU180" s="6"/>
      <c r="ADV180" s="6"/>
      <c r="ADW180" s="6"/>
      <c r="ADX180" s="6"/>
      <c r="ADY180" s="6"/>
      <c r="ADZ180" s="6"/>
      <c r="AEA180" s="6"/>
      <c r="AEB180" s="6"/>
      <c r="AEC180" s="6"/>
      <c r="AED180" s="6"/>
      <c r="AEE180" s="6"/>
      <c r="AEF180" s="6"/>
      <c r="AEG180" s="6"/>
      <c r="AEH180" s="6"/>
      <c r="AEI180" s="6"/>
      <c r="AEJ180" s="6"/>
      <c r="AEK180" s="6"/>
      <c r="AEL180" s="6"/>
      <c r="AEM180" s="6"/>
      <c r="AEN180" s="6"/>
      <c r="AEO180" s="6"/>
      <c r="AEP180" s="6"/>
      <c r="AEQ180" s="6"/>
      <c r="AER180" s="6"/>
      <c r="AES180" s="6"/>
      <c r="AET180" s="6"/>
      <c r="AEU180" s="6"/>
      <c r="AEV180" s="6"/>
      <c r="AEW180" s="6"/>
      <c r="AEX180" s="6"/>
      <c r="AEY180" s="6"/>
      <c r="AEZ180" s="6"/>
      <c r="AFA180" s="6"/>
      <c r="AFB180" s="6"/>
      <c r="AFC180" s="6"/>
      <c r="AFD180" s="6"/>
      <c r="AFE180" s="6"/>
      <c r="AFF180" s="6"/>
      <c r="AFG180" s="6"/>
      <c r="AFH180" s="6"/>
      <c r="AFI180" s="6"/>
      <c r="AFJ180" s="6"/>
      <c r="AFK180" s="6"/>
      <c r="AFL180" s="6"/>
      <c r="AFM180" s="6"/>
      <c r="AFN180" s="6"/>
      <c r="AFO180" s="6"/>
      <c r="AFP180" s="6"/>
      <c r="AFQ180" s="6"/>
      <c r="AFR180" s="6"/>
      <c r="AFS180" s="6"/>
      <c r="AFT180" s="6"/>
      <c r="AFU180" s="6"/>
      <c r="AFV180" s="6"/>
      <c r="AFW180" s="6"/>
      <c r="AFX180" s="6"/>
      <c r="AFY180" s="6"/>
      <c r="AFZ180" s="6"/>
      <c r="AGA180" s="6"/>
      <c r="AGB180" s="6"/>
      <c r="AGC180" s="6"/>
      <c r="AGD180" s="6"/>
      <c r="AGE180" s="6"/>
      <c r="AGF180" s="6"/>
      <c r="AGG180" s="6"/>
      <c r="AGH180" s="6"/>
      <c r="AGI180" s="6"/>
      <c r="AGJ180" s="6"/>
      <c r="AGK180" s="6"/>
      <c r="AGL180" s="6"/>
      <c r="AGM180" s="6"/>
      <c r="AGN180" s="6"/>
      <c r="AGO180" s="6"/>
      <c r="AGP180" s="6"/>
      <c r="AGQ180" s="6"/>
      <c r="AGR180" s="6"/>
      <c r="AGS180" s="6"/>
      <c r="AGT180" s="6"/>
      <c r="AGU180" s="6"/>
      <c r="AGV180" s="6"/>
      <c r="AGW180" s="6"/>
      <c r="AGX180" s="6"/>
      <c r="AGY180" s="6"/>
      <c r="AGZ180" s="6"/>
      <c r="AHA180" s="6"/>
      <c r="AHB180" s="6"/>
      <c r="AHC180" s="6"/>
      <c r="AHD180" s="6"/>
      <c r="AHE180" s="6"/>
      <c r="AHF180" s="6"/>
      <c r="AHG180" s="6"/>
      <c r="AHH180" s="6"/>
      <c r="AHI180" s="6"/>
      <c r="AHJ180" s="6"/>
      <c r="AHK180" s="6"/>
      <c r="AHL180" s="6"/>
      <c r="AHM180" s="6"/>
      <c r="AHN180" s="6"/>
      <c r="AHO180" s="6"/>
      <c r="AHP180" s="6"/>
      <c r="AHQ180" s="6"/>
      <c r="AHR180" s="6"/>
      <c r="AHS180" s="6"/>
      <c r="AHT180" s="6"/>
      <c r="AHU180" s="6"/>
      <c r="AHV180" s="6"/>
      <c r="AHW180" s="6"/>
      <c r="AHX180" s="6"/>
      <c r="AHY180" s="6"/>
      <c r="AHZ180" s="6"/>
      <c r="AIA180" s="6"/>
      <c r="AIB180" s="6"/>
      <c r="AIC180" s="6"/>
      <c r="AID180" s="6"/>
      <c r="AIE180" s="6"/>
      <c r="AIF180" s="6"/>
      <c r="AIG180" s="6"/>
      <c r="AIH180" s="6"/>
      <c r="AII180" s="6"/>
      <c r="AIJ180" s="6"/>
      <c r="AIK180" s="6"/>
      <c r="AIL180" s="6"/>
      <c r="AIM180" s="6"/>
      <c r="AIN180" s="6"/>
      <c r="AIO180" s="6"/>
      <c r="AIP180" s="6"/>
      <c r="AIQ180" s="6"/>
      <c r="AIR180" s="6"/>
      <c r="AIS180" s="6"/>
      <c r="AIT180" s="6"/>
      <c r="AIU180" s="6"/>
      <c r="AIV180" s="6"/>
      <c r="AIW180" s="6"/>
      <c r="AIX180" s="6"/>
      <c r="AIY180" s="6"/>
      <c r="AIZ180" s="6"/>
      <c r="AJA180" s="6"/>
      <c r="AJB180" s="6"/>
      <c r="AJC180" s="6"/>
      <c r="AJD180" s="6"/>
      <c r="AJE180" s="6"/>
      <c r="AJF180" s="6"/>
      <c r="AJG180" s="6"/>
      <c r="AJH180" s="6"/>
      <c r="AJI180" s="6"/>
      <c r="AJJ180" s="6"/>
      <c r="AJK180" s="6"/>
      <c r="AJL180" s="6"/>
      <c r="AJM180" s="6"/>
      <c r="AJN180" s="6"/>
      <c r="AJO180" s="6"/>
      <c r="AJP180" s="6"/>
      <c r="AJQ180" s="6"/>
      <c r="AJR180" s="6"/>
      <c r="AJS180" s="6"/>
      <c r="AJT180" s="6"/>
      <c r="AJU180" s="6"/>
      <c r="AJV180" s="6"/>
      <c r="AJW180" s="6"/>
      <c r="AJX180" s="6"/>
      <c r="AJY180" s="6"/>
      <c r="AJZ180" s="6"/>
      <c r="AKA180" s="6"/>
      <c r="AKB180" s="6"/>
      <c r="AKC180" s="6"/>
      <c r="AKD180" s="6"/>
      <c r="AKE180" s="6"/>
      <c r="AKF180" s="6"/>
      <c r="AKG180" s="6"/>
      <c r="AKH180" s="6"/>
      <c r="AKI180" s="6"/>
      <c r="AKJ180" s="6"/>
      <c r="AKK180" s="6"/>
      <c r="AKL180" s="6"/>
      <c r="AKM180" s="6"/>
      <c r="AKN180" s="6"/>
      <c r="AKO180" s="6"/>
      <c r="AKP180" s="6"/>
      <c r="AKQ180" s="6"/>
      <c r="AKR180" s="6"/>
      <c r="AKS180" s="6"/>
      <c r="AKT180" s="6"/>
      <c r="AKU180" s="6"/>
      <c r="AKV180" s="6"/>
      <c r="AKW180" s="6"/>
      <c r="AKX180" s="6"/>
      <c r="AKY180" s="6"/>
      <c r="AKZ180" s="6"/>
      <c r="ALA180" s="6"/>
      <c r="ALB180" s="6"/>
      <c r="ALC180" s="6"/>
      <c r="ALD180" s="6"/>
      <c r="ALE180" s="6"/>
      <c r="ALF180" s="6"/>
      <c r="ALG180" s="6"/>
      <c r="ALH180" s="6"/>
      <c r="ALI180" s="6"/>
      <c r="ALJ180" s="6"/>
      <c r="ALK180" s="6"/>
      <c r="ALL180" s="6"/>
      <c r="ALM180" s="6"/>
      <c r="ALN180" s="6"/>
    </row>
    <row r="181" spans="1:1002" s="19" customFormat="1" ht="14.5" x14ac:dyDescent="0.35">
      <c r="A181" s="44" t="s">
        <v>392</v>
      </c>
      <c r="B181" s="4" t="s">
        <v>280</v>
      </c>
      <c r="C181" s="49">
        <v>14.3</v>
      </c>
      <c r="D181" s="5" t="s">
        <v>157</v>
      </c>
      <c r="E181" s="73" t="s">
        <v>418</v>
      </c>
      <c r="F181" s="11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c r="KN181" s="6"/>
      <c r="KO181" s="6"/>
      <c r="KP181" s="6"/>
      <c r="KQ181" s="6"/>
      <c r="KR181" s="6"/>
      <c r="KS181" s="6"/>
      <c r="KT181" s="6"/>
      <c r="KU181" s="6"/>
      <c r="KV181" s="6"/>
      <c r="KW181" s="6"/>
      <c r="KX181" s="6"/>
      <c r="KY181" s="6"/>
      <c r="KZ181" s="6"/>
      <c r="LA181" s="6"/>
      <c r="LB181" s="6"/>
      <c r="LC181" s="6"/>
      <c r="LD181" s="6"/>
      <c r="LE181" s="6"/>
      <c r="LF181" s="6"/>
      <c r="LG181" s="6"/>
      <c r="LH181" s="6"/>
      <c r="LI181" s="6"/>
      <c r="LJ181" s="6"/>
      <c r="LK181" s="6"/>
      <c r="LL181" s="6"/>
      <c r="LM181" s="6"/>
      <c r="LN181" s="6"/>
      <c r="LO181" s="6"/>
      <c r="LP181" s="6"/>
      <c r="LQ181" s="6"/>
      <c r="LR181" s="6"/>
      <c r="LS181" s="6"/>
      <c r="LT181" s="6"/>
      <c r="LU181" s="6"/>
      <c r="LV181" s="6"/>
      <c r="LW181" s="6"/>
      <c r="LX181" s="6"/>
      <c r="LY181" s="6"/>
      <c r="LZ181" s="6"/>
      <c r="MA181" s="6"/>
      <c r="MB181" s="6"/>
      <c r="MC181" s="6"/>
      <c r="MD181" s="6"/>
      <c r="ME181" s="6"/>
      <c r="MF181" s="6"/>
      <c r="MG181" s="6"/>
      <c r="MH181" s="6"/>
      <c r="MI181" s="6"/>
      <c r="MJ181" s="6"/>
      <c r="MK181" s="6"/>
      <c r="ML181" s="6"/>
      <c r="MM181" s="6"/>
      <c r="MN181" s="6"/>
      <c r="MO181" s="6"/>
      <c r="MP181" s="6"/>
      <c r="MQ181" s="6"/>
      <c r="MR181" s="6"/>
      <c r="MS181" s="6"/>
      <c r="MT181" s="6"/>
      <c r="MU181" s="6"/>
      <c r="MV181" s="6"/>
      <c r="MW181" s="6"/>
      <c r="MX181" s="6"/>
      <c r="MY181" s="6"/>
      <c r="MZ181" s="6"/>
      <c r="NA181" s="6"/>
      <c r="NB181" s="6"/>
      <c r="NC181" s="6"/>
      <c r="ND181" s="6"/>
      <c r="NE181" s="6"/>
      <c r="NF181" s="6"/>
      <c r="NG181" s="6"/>
      <c r="NH181" s="6"/>
      <c r="NI181" s="6"/>
      <c r="NJ181" s="6"/>
      <c r="NK181" s="6"/>
      <c r="NL181" s="6"/>
      <c r="NM181" s="6"/>
      <c r="NN181" s="6"/>
      <c r="NO181" s="6"/>
      <c r="NP181" s="6"/>
      <c r="NQ181" s="6"/>
      <c r="NR181" s="6"/>
      <c r="NS181" s="6"/>
      <c r="NT181" s="6"/>
      <c r="NU181" s="6"/>
      <c r="NV181" s="6"/>
      <c r="NW181" s="6"/>
      <c r="NX181" s="6"/>
      <c r="NY181" s="6"/>
      <c r="NZ181" s="6"/>
      <c r="OA181" s="6"/>
      <c r="OB181" s="6"/>
      <c r="OC181" s="6"/>
      <c r="OD181" s="6"/>
      <c r="OE181" s="6"/>
      <c r="OF181" s="6"/>
      <c r="OG181" s="6"/>
      <c r="OH181" s="6"/>
      <c r="OI181" s="6"/>
      <c r="OJ181" s="6"/>
      <c r="OK181" s="6"/>
      <c r="OL181" s="6"/>
      <c r="OM181" s="6"/>
      <c r="ON181" s="6"/>
      <c r="OO181" s="6"/>
      <c r="OP181" s="6"/>
      <c r="OQ181" s="6"/>
      <c r="OR181" s="6"/>
      <c r="OS181" s="6"/>
      <c r="OT181" s="6"/>
      <c r="OU181" s="6"/>
      <c r="OV181" s="6"/>
      <c r="OW181" s="6"/>
      <c r="OX181" s="6"/>
      <c r="OY181" s="6"/>
      <c r="OZ181" s="6"/>
      <c r="PA181" s="6"/>
      <c r="PB181" s="6"/>
      <c r="PC181" s="6"/>
      <c r="PD181" s="6"/>
      <c r="PE181" s="6"/>
      <c r="PF181" s="6"/>
      <c r="PG181" s="6"/>
      <c r="PH181" s="6"/>
      <c r="PI181" s="6"/>
      <c r="PJ181" s="6"/>
      <c r="PK181" s="6"/>
      <c r="PL181" s="6"/>
      <c r="PM181" s="6"/>
      <c r="PN181" s="6"/>
      <c r="PO181" s="6"/>
      <c r="PP181" s="6"/>
      <c r="PQ181" s="6"/>
      <c r="PR181" s="6"/>
      <c r="PS181" s="6"/>
      <c r="PT181" s="6"/>
      <c r="PU181" s="6"/>
      <c r="PV181" s="6"/>
      <c r="PW181" s="6"/>
      <c r="PX181" s="6"/>
      <c r="PY181" s="6"/>
      <c r="PZ181" s="6"/>
      <c r="QA181" s="6"/>
      <c r="QB181" s="6"/>
      <c r="QC181" s="6"/>
      <c r="QD181" s="6"/>
      <c r="QE181" s="6"/>
      <c r="QF181" s="6"/>
      <c r="QG181" s="6"/>
      <c r="QH181" s="6"/>
      <c r="QI181" s="6"/>
      <c r="QJ181" s="6"/>
      <c r="QK181" s="6"/>
      <c r="QL181" s="6"/>
      <c r="QM181" s="6"/>
      <c r="QN181" s="6"/>
      <c r="QO181" s="6"/>
      <c r="QP181" s="6"/>
      <c r="QQ181" s="6"/>
      <c r="QR181" s="6"/>
      <c r="QS181" s="6"/>
      <c r="QT181" s="6"/>
      <c r="QU181" s="6"/>
      <c r="QV181" s="6"/>
      <c r="QW181" s="6"/>
      <c r="QX181" s="6"/>
      <c r="QY181" s="6"/>
      <c r="QZ181" s="6"/>
      <c r="RA181" s="6"/>
      <c r="RB181" s="6"/>
      <c r="RC181" s="6"/>
      <c r="RD181" s="6"/>
      <c r="RE181" s="6"/>
      <c r="RF181" s="6"/>
      <c r="RG181" s="6"/>
      <c r="RH181" s="6"/>
      <c r="RI181" s="6"/>
      <c r="RJ181" s="6"/>
      <c r="RK181" s="6"/>
      <c r="RL181" s="6"/>
      <c r="RM181" s="6"/>
      <c r="RN181" s="6"/>
      <c r="RO181" s="6"/>
      <c r="RP181" s="6"/>
      <c r="RQ181" s="6"/>
      <c r="RR181" s="6"/>
      <c r="RS181" s="6"/>
      <c r="RT181" s="6"/>
      <c r="RU181" s="6"/>
      <c r="RV181" s="6"/>
      <c r="RW181" s="6"/>
      <c r="RX181" s="6"/>
      <c r="RY181" s="6"/>
      <c r="RZ181" s="6"/>
      <c r="SA181" s="6"/>
      <c r="SB181" s="6"/>
      <c r="SC181" s="6"/>
      <c r="SD181" s="6"/>
      <c r="SE181" s="6"/>
      <c r="SF181" s="6"/>
      <c r="SG181" s="6"/>
      <c r="SH181" s="6"/>
      <c r="SI181" s="6"/>
      <c r="SJ181" s="6"/>
      <c r="SK181" s="6"/>
      <c r="SL181" s="6"/>
      <c r="SM181" s="6"/>
      <c r="SN181" s="6"/>
      <c r="SO181" s="6"/>
      <c r="SP181" s="6"/>
      <c r="SQ181" s="6"/>
      <c r="SR181" s="6"/>
      <c r="SS181" s="6"/>
      <c r="ST181" s="6"/>
      <c r="SU181" s="6"/>
      <c r="SV181" s="6"/>
      <c r="SW181" s="6"/>
      <c r="SX181" s="6"/>
      <c r="SY181" s="6"/>
      <c r="SZ181" s="6"/>
      <c r="TA181" s="6"/>
      <c r="TB181" s="6"/>
      <c r="TC181" s="6"/>
      <c r="TD181" s="6"/>
      <c r="TE181" s="6"/>
      <c r="TF181" s="6"/>
      <c r="TG181" s="6"/>
      <c r="TH181" s="6"/>
      <c r="TI181" s="6"/>
      <c r="TJ181" s="6"/>
      <c r="TK181" s="6"/>
      <c r="TL181" s="6"/>
      <c r="TM181" s="6"/>
      <c r="TN181" s="6"/>
      <c r="TO181" s="6"/>
      <c r="TP181" s="6"/>
      <c r="TQ181" s="6"/>
      <c r="TR181" s="6"/>
      <c r="TS181" s="6"/>
      <c r="TT181" s="6"/>
      <c r="TU181" s="6"/>
      <c r="TV181" s="6"/>
      <c r="TW181" s="6"/>
      <c r="TX181" s="6"/>
      <c r="TY181" s="6"/>
      <c r="TZ181" s="6"/>
      <c r="UA181" s="6"/>
      <c r="UB181" s="6"/>
      <c r="UC181" s="6"/>
      <c r="UD181" s="6"/>
      <c r="UE181" s="6"/>
      <c r="UF181" s="6"/>
      <c r="UG181" s="6"/>
      <c r="UH181" s="6"/>
      <c r="UI181" s="6"/>
      <c r="UJ181" s="6"/>
      <c r="UK181" s="6"/>
      <c r="UL181" s="6"/>
      <c r="UM181" s="6"/>
      <c r="UN181" s="6"/>
      <c r="UO181" s="6"/>
      <c r="UP181" s="6"/>
      <c r="UQ181" s="6"/>
      <c r="UR181" s="6"/>
      <c r="US181" s="6"/>
      <c r="UT181" s="6"/>
      <c r="UU181" s="6"/>
      <c r="UV181" s="6"/>
      <c r="UW181" s="6"/>
      <c r="UX181" s="6"/>
      <c r="UY181" s="6"/>
      <c r="UZ181" s="6"/>
      <c r="VA181" s="6"/>
      <c r="VB181" s="6"/>
      <c r="VC181" s="6"/>
      <c r="VD181" s="6"/>
      <c r="VE181" s="6"/>
      <c r="VF181" s="6"/>
      <c r="VG181" s="6"/>
      <c r="VH181" s="6"/>
      <c r="VI181" s="6"/>
      <c r="VJ181" s="6"/>
      <c r="VK181" s="6"/>
      <c r="VL181" s="6"/>
      <c r="VM181" s="6"/>
      <c r="VN181" s="6"/>
      <c r="VO181" s="6"/>
      <c r="VP181" s="6"/>
      <c r="VQ181" s="6"/>
      <c r="VR181" s="6"/>
      <c r="VS181" s="6"/>
      <c r="VT181" s="6"/>
      <c r="VU181" s="6"/>
      <c r="VV181" s="6"/>
      <c r="VW181" s="6"/>
      <c r="VX181" s="6"/>
      <c r="VY181" s="6"/>
      <c r="VZ181" s="6"/>
      <c r="WA181" s="6"/>
      <c r="WB181" s="6"/>
      <c r="WC181" s="6"/>
      <c r="WD181" s="6"/>
      <c r="WE181" s="6"/>
      <c r="WF181" s="6"/>
      <c r="WG181" s="6"/>
      <c r="WH181" s="6"/>
      <c r="WI181" s="6"/>
      <c r="WJ181" s="6"/>
      <c r="WK181" s="6"/>
      <c r="WL181" s="6"/>
      <c r="WM181" s="6"/>
      <c r="WN181" s="6"/>
      <c r="WO181" s="6"/>
      <c r="WP181" s="6"/>
      <c r="WQ181" s="6"/>
      <c r="WR181" s="6"/>
      <c r="WS181" s="6"/>
      <c r="WT181" s="6"/>
      <c r="WU181" s="6"/>
      <c r="WV181" s="6"/>
      <c r="WW181" s="6"/>
      <c r="WX181" s="6"/>
      <c r="WY181" s="6"/>
      <c r="WZ181" s="6"/>
      <c r="XA181" s="6"/>
      <c r="XB181" s="6"/>
      <c r="XC181" s="6"/>
      <c r="XD181" s="6"/>
      <c r="XE181" s="6"/>
      <c r="XF181" s="6"/>
      <c r="XG181" s="6"/>
      <c r="XH181" s="6"/>
      <c r="XI181" s="6"/>
      <c r="XJ181" s="6"/>
      <c r="XK181" s="6"/>
      <c r="XL181" s="6"/>
      <c r="XM181" s="6"/>
      <c r="XN181" s="6"/>
      <c r="XO181" s="6"/>
      <c r="XP181" s="6"/>
      <c r="XQ181" s="6"/>
      <c r="XR181" s="6"/>
      <c r="XS181" s="6"/>
      <c r="XT181" s="6"/>
      <c r="XU181" s="6"/>
      <c r="XV181" s="6"/>
      <c r="XW181" s="6"/>
      <c r="XX181" s="6"/>
      <c r="XY181" s="6"/>
      <c r="XZ181" s="6"/>
      <c r="YA181" s="6"/>
      <c r="YB181" s="6"/>
      <c r="YC181" s="6"/>
      <c r="YD181" s="6"/>
      <c r="YE181" s="6"/>
      <c r="YF181" s="6"/>
      <c r="YG181" s="6"/>
      <c r="YH181" s="6"/>
      <c r="YI181" s="6"/>
      <c r="YJ181" s="6"/>
      <c r="YK181" s="6"/>
      <c r="YL181" s="6"/>
      <c r="YM181" s="6"/>
      <c r="YN181" s="6"/>
      <c r="YO181" s="6"/>
      <c r="YP181" s="6"/>
      <c r="YQ181" s="6"/>
      <c r="YR181" s="6"/>
      <c r="YS181" s="6"/>
      <c r="YT181" s="6"/>
      <c r="YU181" s="6"/>
      <c r="YV181" s="6"/>
      <c r="YW181" s="6"/>
      <c r="YX181" s="6"/>
      <c r="YY181" s="6"/>
      <c r="YZ181" s="6"/>
      <c r="ZA181" s="6"/>
      <c r="ZB181" s="6"/>
      <c r="ZC181" s="6"/>
      <c r="ZD181" s="6"/>
      <c r="ZE181" s="6"/>
      <c r="ZF181" s="6"/>
      <c r="ZG181" s="6"/>
      <c r="ZH181" s="6"/>
      <c r="ZI181" s="6"/>
      <c r="ZJ181" s="6"/>
      <c r="ZK181" s="6"/>
      <c r="ZL181" s="6"/>
      <c r="ZM181" s="6"/>
      <c r="ZN181" s="6"/>
      <c r="ZO181" s="6"/>
      <c r="ZP181" s="6"/>
      <c r="ZQ181" s="6"/>
      <c r="ZR181" s="6"/>
      <c r="ZS181" s="6"/>
      <c r="ZT181" s="6"/>
      <c r="ZU181" s="6"/>
      <c r="ZV181" s="6"/>
      <c r="ZW181" s="6"/>
      <c r="ZX181" s="6"/>
      <c r="ZY181" s="6"/>
      <c r="ZZ181" s="6"/>
      <c r="AAA181" s="6"/>
      <c r="AAB181" s="6"/>
      <c r="AAC181" s="6"/>
      <c r="AAD181" s="6"/>
      <c r="AAE181" s="6"/>
      <c r="AAF181" s="6"/>
      <c r="AAG181" s="6"/>
      <c r="AAH181" s="6"/>
      <c r="AAI181" s="6"/>
      <c r="AAJ181" s="6"/>
      <c r="AAK181" s="6"/>
      <c r="AAL181" s="6"/>
      <c r="AAM181" s="6"/>
      <c r="AAN181" s="6"/>
      <c r="AAO181" s="6"/>
      <c r="AAP181" s="6"/>
      <c r="AAQ181" s="6"/>
      <c r="AAR181" s="6"/>
      <c r="AAS181" s="6"/>
      <c r="AAT181" s="6"/>
      <c r="AAU181" s="6"/>
      <c r="AAV181" s="6"/>
      <c r="AAW181" s="6"/>
      <c r="AAX181" s="6"/>
      <c r="AAY181" s="6"/>
      <c r="AAZ181" s="6"/>
      <c r="ABA181" s="6"/>
      <c r="ABB181" s="6"/>
      <c r="ABC181" s="6"/>
      <c r="ABD181" s="6"/>
      <c r="ABE181" s="6"/>
      <c r="ABF181" s="6"/>
      <c r="ABG181" s="6"/>
      <c r="ABH181" s="6"/>
      <c r="ABI181" s="6"/>
      <c r="ABJ181" s="6"/>
      <c r="ABK181" s="6"/>
      <c r="ABL181" s="6"/>
      <c r="ABM181" s="6"/>
      <c r="ABN181" s="6"/>
      <c r="ABO181" s="6"/>
      <c r="ABP181" s="6"/>
      <c r="ABQ181" s="6"/>
      <c r="ABR181" s="6"/>
      <c r="ABS181" s="6"/>
      <c r="ABT181" s="6"/>
      <c r="ABU181" s="6"/>
      <c r="ABV181" s="6"/>
      <c r="ABW181" s="6"/>
      <c r="ABX181" s="6"/>
      <c r="ABY181" s="6"/>
      <c r="ABZ181" s="6"/>
      <c r="ACA181" s="6"/>
      <c r="ACB181" s="6"/>
      <c r="ACC181" s="6"/>
      <c r="ACD181" s="6"/>
      <c r="ACE181" s="6"/>
      <c r="ACF181" s="6"/>
      <c r="ACG181" s="6"/>
      <c r="ACH181" s="6"/>
      <c r="ACI181" s="6"/>
      <c r="ACJ181" s="6"/>
      <c r="ACK181" s="6"/>
      <c r="ACL181" s="6"/>
      <c r="ACM181" s="6"/>
      <c r="ACN181" s="6"/>
      <c r="ACO181" s="6"/>
      <c r="ACP181" s="6"/>
      <c r="ACQ181" s="6"/>
      <c r="ACR181" s="6"/>
      <c r="ACS181" s="6"/>
      <c r="ACT181" s="6"/>
      <c r="ACU181" s="6"/>
      <c r="ACV181" s="6"/>
      <c r="ACW181" s="6"/>
      <c r="ACX181" s="6"/>
      <c r="ACY181" s="6"/>
      <c r="ACZ181" s="6"/>
      <c r="ADA181" s="6"/>
      <c r="ADB181" s="6"/>
      <c r="ADC181" s="6"/>
      <c r="ADD181" s="6"/>
      <c r="ADE181" s="6"/>
      <c r="ADF181" s="6"/>
      <c r="ADG181" s="6"/>
      <c r="ADH181" s="6"/>
      <c r="ADI181" s="6"/>
      <c r="ADJ181" s="6"/>
      <c r="ADK181" s="6"/>
      <c r="ADL181" s="6"/>
      <c r="ADM181" s="6"/>
      <c r="ADN181" s="6"/>
      <c r="ADO181" s="6"/>
      <c r="ADP181" s="6"/>
      <c r="ADQ181" s="6"/>
      <c r="ADR181" s="6"/>
      <c r="ADS181" s="6"/>
      <c r="ADT181" s="6"/>
      <c r="ADU181" s="6"/>
      <c r="ADV181" s="6"/>
      <c r="ADW181" s="6"/>
      <c r="ADX181" s="6"/>
      <c r="ADY181" s="6"/>
      <c r="ADZ181" s="6"/>
      <c r="AEA181" s="6"/>
      <c r="AEB181" s="6"/>
      <c r="AEC181" s="6"/>
      <c r="AED181" s="6"/>
      <c r="AEE181" s="6"/>
      <c r="AEF181" s="6"/>
      <c r="AEG181" s="6"/>
      <c r="AEH181" s="6"/>
      <c r="AEI181" s="6"/>
      <c r="AEJ181" s="6"/>
      <c r="AEK181" s="6"/>
      <c r="AEL181" s="6"/>
      <c r="AEM181" s="6"/>
      <c r="AEN181" s="6"/>
      <c r="AEO181" s="6"/>
      <c r="AEP181" s="6"/>
      <c r="AEQ181" s="6"/>
      <c r="AER181" s="6"/>
      <c r="AES181" s="6"/>
      <c r="AET181" s="6"/>
      <c r="AEU181" s="6"/>
      <c r="AEV181" s="6"/>
      <c r="AEW181" s="6"/>
      <c r="AEX181" s="6"/>
      <c r="AEY181" s="6"/>
      <c r="AEZ181" s="6"/>
      <c r="AFA181" s="6"/>
      <c r="AFB181" s="6"/>
      <c r="AFC181" s="6"/>
      <c r="AFD181" s="6"/>
      <c r="AFE181" s="6"/>
      <c r="AFF181" s="6"/>
      <c r="AFG181" s="6"/>
      <c r="AFH181" s="6"/>
      <c r="AFI181" s="6"/>
      <c r="AFJ181" s="6"/>
      <c r="AFK181" s="6"/>
      <c r="AFL181" s="6"/>
      <c r="AFM181" s="6"/>
      <c r="AFN181" s="6"/>
      <c r="AFO181" s="6"/>
      <c r="AFP181" s="6"/>
      <c r="AFQ181" s="6"/>
      <c r="AFR181" s="6"/>
      <c r="AFS181" s="6"/>
      <c r="AFT181" s="6"/>
      <c r="AFU181" s="6"/>
      <c r="AFV181" s="6"/>
      <c r="AFW181" s="6"/>
      <c r="AFX181" s="6"/>
      <c r="AFY181" s="6"/>
      <c r="AFZ181" s="6"/>
      <c r="AGA181" s="6"/>
      <c r="AGB181" s="6"/>
      <c r="AGC181" s="6"/>
      <c r="AGD181" s="6"/>
      <c r="AGE181" s="6"/>
      <c r="AGF181" s="6"/>
      <c r="AGG181" s="6"/>
      <c r="AGH181" s="6"/>
      <c r="AGI181" s="6"/>
      <c r="AGJ181" s="6"/>
      <c r="AGK181" s="6"/>
      <c r="AGL181" s="6"/>
      <c r="AGM181" s="6"/>
      <c r="AGN181" s="6"/>
      <c r="AGO181" s="6"/>
      <c r="AGP181" s="6"/>
      <c r="AGQ181" s="6"/>
      <c r="AGR181" s="6"/>
      <c r="AGS181" s="6"/>
      <c r="AGT181" s="6"/>
      <c r="AGU181" s="6"/>
      <c r="AGV181" s="6"/>
      <c r="AGW181" s="6"/>
      <c r="AGX181" s="6"/>
      <c r="AGY181" s="6"/>
      <c r="AGZ181" s="6"/>
      <c r="AHA181" s="6"/>
      <c r="AHB181" s="6"/>
      <c r="AHC181" s="6"/>
      <c r="AHD181" s="6"/>
      <c r="AHE181" s="6"/>
      <c r="AHF181" s="6"/>
      <c r="AHG181" s="6"/>
      <c r="AHH181" s="6"/>
      <c r="AHI181" s="6"/>
      <c r="AHJ181" s="6"/>
      <c r="AHK181" s="6"/>
      <c r="AHL181" s="6"/>
      <c r="AHM181" s="6"/>
      <c r="AHN181" s="6"/>
      <c r="AHO181" s="6"/>
      <c r="AHP181" s="6"/>
      <c r="AHQ181" s="6"/>
      <c r="AHR181" s="6"/>
      <c r="AHS181" s="6"/>
      <c r="AHT181" s="6"/>
      <c r="AHU181" s="6"/>
      <c r="AHV181" s="6"/>
      <c r="AHW181" s="6"/>
      <c r="AHX181" s="6"/>
      <c r="AHY181" s="6"/>
      <c r="AHZ181" s="6"/>
      <c r="AIA181" s="6"/>
      <c r="AIB181" s="6"/>
      <c r="AIC181" s="6"/>
      <c r="AID181" s="6"/>
      <c r="AIE181" s="6"/>
      <c r="AIF181" s="6"/>
      <c r="AIG181" s="6"/>
      <c r="AIH181" s="6"/>
      <c r="AII181" s="6"/>
      <c r="AIJ181" s="6"/>
      <c r="AIK181" s="6"/>
      <c r="AIL181" s="6"/>
      <c r="AIM181" s="6"/>
      <c r="AIN181" s="6"/>
      <c r="AIO181" s="6"/>
      <c r="AIP181" s="6"/>
      <c r="AIQ181" s="6"/>
      <c r="AIR181" s="6"/>
      <c r="AIS181" s="6"/>
      <c r="AIT181" s="6"/>
      <c r="AIU181" s="6"/>
      <c r="AIV181" s="6"/>
      <c r="AIW181" s="6"/>
      <c r="AIX181" s="6"/>
      <c r="AIY181" s="6"/>
      <c r="AIZ181" s="6"/>
      <c r="AJA181" s="6"/>
      <c r="AJB181" s="6"/>
      <c r="AJC181" s="6"/>
      <c r="AJD181" s="6"/>
      <c r="AJE181" s="6"/>
      <c r="AJF181" s="6"/>
      <c r="AJG181" s="6"/>
      <c r="AJH181" s="6"/>
      <c r="AJI181" s="6"/>
      <c r="AJJ181" s="6"/>
      <c r="AJK181" s="6"/>
      <c r="AJL181" s="6"/>
      <c r="AJM181" s="6"/>
      <c r="AJN181" s="6"/>
      <c r="AJO181" s="6"/>
      <c r="AJP181" s="6"/>
      <c r="AJQ181" s="6"/>
      <c r="AJR181" s="6"/>
      <c r="AJS181" s="6"/>
      <c r="AJT181" s="6"/>
      <c r="AJU181" s="6"/>
      <c r="AJV181" s="6"/>
      <c r="AJW181" s="6"/>
      <c r="AJX181" s="6"/>
      <c r="AJY181" s="6"/>
      <c r="AJZ181" s="6"/>
      <c r="AKA181" s="6"/>
      <c r="AKB181" s="6"/>
      <c r="AKC181" s="6"/>
      <c r="AKD181" s="6"/>
      <c r="AKE181" s="6"/>
      <c r="AKF181" s="6"/>
      <c r="AKG181" s="6"/>
      <c r="AKH181" s="6"/>
      <c r="AKI181" s="6"/>
      <c r="AKJ181" s="6"/>
      <c r="AKK181" s="6"/>
      <c r="AKL181" s="6"/>
      <c r="AKM181" s="6"/>
      <c r="AKN181" s="6"/>
      <c r="AKO181" s="6"/>
      <c r="AKP181" s="6"/>
      <c r="AKQ181" s="6"/>
      <c r="AKR181" s="6"/>
      <c r="AKS181" s="6"/>
      <c r="AKT181" s="6"/>
      <c r="AKU181" s="6"/>
      <c r="AKV181" s="6"/>
      <c r="AKW181" s="6"/>
      <c r="AKX181" s="6"/>
      <c r="AKY181" s="6"/>
      <c r="AKZ181" s="6"/>
      <c r="ALA181" s="6"/>
      <c r="ALB181" s="6"/>
      <c r="ALC181" s="6"/>
      <c r="ALD181" s="6"/>
      <c r="ALE181" s="6"/>
      <c r="ALF181" s="6"/>
      <c r="ALG181" s="6"/>
      <c r="ALH181" s="6"/>
      <c r="ALI181" s="6"/>
      <c r="ALJ181" s="6"/>
      <c r="ALK181" s="6"/>
      <c r="ALL181" s="6"/>
      <c r="ALM181" s="6"/>
      <c r="ALN181" s="6"/>
    </row>
    <row r="182" spans="1:1002" s="19" customFormat="1" ht="14.5" x14ac:dyDescent="0.35">
      <c r="A182" s="41" t="s">
        <v>209</v>
      </c>
      <c r="B182" s="4" t="s">
        <v>223</v>
      </c>
      <c r="C182" s="16">
        <f>(R_1*Rled*G_net)/(CTR_min*Rpullup)</f>
        <v>88.913970501946153</v>
      </c>
      <c r="D182" s="5" t="s">
        <v>157</v>
      </c>
      <c r="E182" s="73"/>
      <c r="F182" s="11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c r="KB182" s="6"/>
      <c r="KC182" s="6"/>
      <c r="KD182" s="6"/>
      <c r="KE182" s="6"/>
      <c r="KF182" s="6"/>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c r="LM182" s="6"/>
      <c r="LN182" s="6"/>
      <c r="LO182" s="6"/>
      <c r="LP182" s="6"/>
      <c r="LQ182" s="6"/>
      <c r="LR182" s="6"/>
      <c r="LS182" s="6"/>
      <c r="LT182" s="6"/>
      <c r="LU182" s="6"/>
      <c r="LV182" s="6"/>
      <c r="LW182" s="6"/>
      <c r="LX182" s="6"/>
      <c r="LY182" s="6"/>
      <c r="LZ182" s="6"/>
      <c r="MA182" s="6"/>
      <c r="MB182" s="6"/>
      <c r="MC182" s="6"/>
      <c r="MD182" s="6"/>
      <c r="ME182" s="6"/>
      <c r="MF182" s="6"/>
      <c r="MG182" s="6"/>
      <c r="MH182" s="6"/>
      <c r="MI182" s="6"/>
      <c r="MJ182" s="6"/>
      <c r="MK182" s="6"/>
      <c r="ML182" s="6"/>
      <c r="MM182" s="6"/>
      <c r="MN182" s="6"/>
      <c r="MO182" s="6"/>
      <c r="MP182" s="6"/>
      <c r="MQ182" s="6"/>
      <c r="MR182" s="6"/>
      <c r="MS182" s="6"/>
      <c r="MT182" s="6"/>
      <c r="MU182" s="6"/>
      <c r="MV182" s="6"/>
      <c r="MW182" s="6"/>
      <c r="MX182" s="6"/>
      <c r="MY182" s="6"/>
      <c r="MZ182" s="6"/>
      <c r="NA182" s="6"/>
      <c r="NB182" s="6"/>
      <c r="NC182" s="6"/>
      <c r="ND182" s="6"/>
      <c r="NE182" s="6"/>
      <c r="NF182" s="6"/>
      <c r="NG182" s="6"/>
      <c r="NH182" s="6"/>
      <c r="NI182" s="6"/>
      <c r="NJ182" s="6"/>
      <c r="NK182" s="6"/>
      <c r="NL182" s="6"/>
      <c r="NM182" s="6"/>
      <c r="NN182" s="6"/>
      <c r="NO182" s="6"/>
      <c r="NP182" s="6"/>
      <c r="NQ182" s="6"/>
      <c r="NR182" s="6"/>
      <c r="NS182" s="6"/>
      <c r="NT182" s="6"/>
      <c r="NU182" s="6"/>
      <c r="NV182" s="6"/>
      <c r="NW182" s="6"/>
      <c r="NX182" s="6"/>
      <c r="NY182" s="6"/>
      <c r="NZ182" s="6"/>
      <c r="OA182" s="6"/>
      <c r="OB182" s="6"/>
      <c r="OC182" s="6"/>
      <c r="OD182" s="6"/>
      <c r="OE182" s="6"/>
      <c r="OF182" s="6"/>
      <c r="OG182" s="6"/>
      <c r="OH182" s="6"/>
      <c r="OI182" s="6"/>
      <c r="OJ182" s="6"/>
      <c r="OK182" s="6"/>
      <c r="OL182" s="6"/>
      <c r="OM182" s="6"/>
      <c r="ON182" s="6"/>
      <c r="OO182" s="6"/>
      <c r="OP182" s="6"/>
      <c r="OQ182" s="6"/>
      <c r="OR182" s="6"/>
      <c r="OS182" s="6"/>
      <c r="OT182" s="6"/>
      <c r="OU182" s="6"/>
      <c r="OV182" s="6"/>
      <c r="OW182" s="6"/>
      <c r="OX182" s="6"/>
      <c r="OY182" s="6"/>
      <c r="OZ182" s="6"/>
      <c r="PA182" s="6"/>
      <c r="PB182" s="6"/>
      <c r="PC182" s="6"/>
      <c r="PD182" s="6"/>
      <c r="PE182" s="6"/>
      <c r="PF182" s="6"/>
      <c r="PG182" s="6"/>
      <c r="PH182" s="6"/>
      <c r="PI182" s="6"/>
      <c r="PJ182" s="6"/>
      <c r="PK182" s="6"/>
      <c r="PL182" s="6"/>
      <c r="PM182" s="6"/>
      <c r="PN182" s="6"/>
      <c r="PO182" s="6"/>
      <c r="PP182" s="6"/>
      <c r="PQ182" s="6"/>
      <c r="PR182" s="6"/>
      <c r="PS182" s="6"/>
      <c r="PT182" s="6"/>
      <c r="PU182" s="6"/>
      <c r="PV182" s="6"/>
      <c r="PW182" s="6"/>
      <c r="PX182" s="6"/>
      <c r="PY182" s="6"/>
      <c r="PZ182" s="6"/>
      <c r="QA182" s="6"/>
      <c r="QB182" s="6"/>
      <c r="QC182" s="6"/>
      <c r="QD182" s="6"/>
      <c r="QE182" s="6"/>
      <c r="QF182" s="6"/>
      <c r="QG182" s="6"/>
      <c r="QH182" s="6"/>
      <c r="QI182" s="6"/>
      <c r="QJ182" s="6"/>
      <c r="QK182" s="6"/>
      <c r="QL182" s="6"/>
      <c r="QM182" s="6"/>
      <c r="QN182" s="6"/>
      <c r="QO182" s="6"/>
      <c r="QP182" s="6"/>
      <c r="QQ182" s="6"/>
      <c r="QR182" s="6"/>
      <c r="QS182" s="6"/>
      <c r="QT182" s="6"/>
      <c r="QU182" s="6"/>
      <c r="QV182" s="6"/>
      <c r="QW182" s="6"/>
      <c r="QX182" s="6"/>
      <c r="QY182" s="6"/>
      <c r="QZ182" s="6"/>
      <c r="RA182" s="6"/>
      <c r="RB182" s="6"/>
      <c r="RC182" s="6"/>
      <c r="RD182" s="6"/>
      <c r="RE182" s="6"/>
      <c r="RF182" s="6"/>
      <c r="RG182" s="6"/>
      <c r="RH182" s="6"/>
      <c r="RI182" s="6"/>
      <c r="RJ182" s="6"/>
      <c r="RK182" s="6"/>
      <c r="RL182" s="6"/>
      <c r="RM182" s="6"/>
      <c r="RN182" s="6"/>
      <c r="RO182" s="6"/>
      <c r="RP182" s="6"/>
      <c r="RQ182" s="6"/>
      <c r="RR182" s="6"/>
      <c r="RS182" s="6"/>
      <c r="RT182" s="6"/>
      <c r="RU182" s="6"/>
      <c r="RV182" s="6"/>
      <c r="RW182" s="6"/>
      <c r="RX182" s="6"/>
      <c r="RY182" s="6"/>
      <c r="RZ182" s="6"/>
      <c r="SA182" s="6"/>
      <c r="SB182" s="6"/>
      <c r="SC182" s="6"/>
      <c r="SD182" s="6"/>
      <c r="SE182" s="6"/>
      <c r="SF182" s="6"/>
      <c r="SG182" s="6"/>
      <c r="SH182" s="6"/>
      <c r="SI182" s="6"/>
      <c r="SJ182" s="6"/>
      <c r="SK182" s="6"/>
      <c r="SL182" s="6"/>
      <c r="SM182" s="6"/>
      <c r="SN182" s="6"/>
      <c r="SO182" s="6"/>
      <c r="SP182" s="6"/>
      <c r="SQ182" s="6"/>
      <c r="SR182" s="6"/>
      <c r="SS182" s="6"/>
      <c r="ST182" s="6"/>
      <c r="SU182" s="6"/>
      <c r="SV182" s="6"/>
      <c r="SW182" s="6"/>
      <c r="SX182" s="6"/>
      <c r="SY182" s="6"/>
      <c r="SZ182" s="6"/>
      <c r="TA182" s="6"/>
      <c r="TB182" s="6"/>
      <c r="TC182" s="6"/>
      <c r="TD182" s="6"/>
      <c r="TE182" s="6"/>
      <c r="TF182" s="6"/>
      <c r="TG182" s="6"/>
      <c r="TH182" s="6"/>
      <c r="TI182" s="6"/>
      <c r="TJ182" s="6"/>
      <c r="TK182" s="6"/>
      <c r="TL182" s="6"/>
      <c r="TM182" s="6"/>
      <c r="TN182" s="6"/>
      <c r="TO182" s="6"/>
      <c r="TP182" s="6"/>
      <c r="TQ182" s="6"/>
      <c r="TR182" s="6"/>
      <c r="TS182" s="6"/>
      <c r="TT182" s="6"/>
      <c r="TU182" s="6"/>
      <c r="TV182" s="6"/>
      <c r="TW182" s="6"/>
      <c r="TX182" s="6"/>
      <c r="TY182" s="6"/>
      <c r="TZ182" s="6"/>
      <c r="UA182" s="6"/>
      <c r="UB182" s="6"/>
      <c r="UC182" s="6"/>
      <c r="UD182" s="6"/>
      <c r="UE182" s="6"/>
      <c r="UF182" s="6"/>
      <c r="UG182" s="6"/>
      <c r="UH182" s="6"/>
      <c r="UI182" s="6"/>
      <c r="UJ182" s="6"/>
      <c r="UK182" s="6"/>
      <c r="UL182" s="6"/>
      <c r="UM182" s="6"/>
      <c r="UN182" s="6"/>
      <c r="UO182" s="6"/>
      <c r="UP182" s="6"/>
      <c r="UQ182" s="6"/>
      <c r="UR182" s="6"/>
      <c r="US182" s="6"/>
      <c r="UT182" s="6"/>
      <c r="UU182" s="6"/>
      <c r="UV182" s="6"/>
      <c r="UW182" s="6"/>
      <c r="UX182" s="6"/>
      <c r="UY182" s="6"/>
      <c r="UZ182" s="6"/>
      <c r="VA182" s="6"/>
      <c r="VB182" s="6"/>
      <c r="VC182" s="6"/>
      <c r="VD182" s="6"/>
      <c r="VE182" s="6"/>
      <c r="VF182" s="6"/>
      <c r="VG182" s="6"/>
      <c r="VH182" s="6"/>
      <c r="VI182" s="6"/>
      <c r="VJ182" s="6"/>
      <c r="VK182" s="6"/>
      <c r="VL182" s="6"/>
      <c r="VM182" s="6"/>
      <c r="VN182" s="6"/>
      <c r="VO182" s="6"/>
      <c r="VP182" s="6"/>
      <c r="VQ182" s="6"/>
      <c r="VR182" s="6"/>
      <c r="VS182" s="6"/>
      <c r="VT182" s="6"/>
      <c r="VU182" s="6"/>
      <c r="VV182" s="6"/>
      <c r="VW182" s="6"/>
      <c r="VX182" s="6"/>
      <c r="VY182" s="6"/>
      <c r="VZ182" s="6"/>
      <c r="WA182" s="6"/>
      <c r="WB182" s="6"/>
      <c r="WC182" s="6"/>
      <c r="WD182" s="6"/>
      <c r="WE182" s="6"/>
      <c r="WF182" s="6"/>
      <c r="WG182" s="6"/>
      <c r="WH182" s="6"/>
      <c r="WI182" s="6"/>
      <c r="WJ182" s="6"/>
      <c r="WK182" s="6"/>
      <c r="WL182" s="6"/>
      <c r="WM182" s="6"/>
      <c r="WN182" s="6"/>
      <c r="WO182" s="6"/>
      <c r="WP182" s="6"/>
      <c r="WQ182" s="6"/>
      <c r="WR182" s="6"/>
      <c r="WS182" s="6"/>
      <c r="WT182" s="6"/>
      <c r="WU182" s="6"/>
      <c r="WV182" s="6"/>
      <c r="WW182" s="6"/>
      <c r="WX182" s="6"/>
      <c r="WY182" s="6"/>
      <c r="WZ182" s="6"/>
      <c r="XA182" s="6"/>
      <c r="XB182" s="6"/>
      <c r="XC182" s="6"/>
      <c r="XD182" s="6"/>
      <c r="XE182" s="6"/>
      <c r="XF182" s="6"/>
      <c r="XG182" s="6"/>
      <c r="XH182" s="6"/>
      <c r="XI182" s="6"/>
      <c r="XJ182" s="6"/>
      <c r="XK182" s="6"/>
      <c r="XL182" s="6"/>
      <c r="XM182" s="6"/>
      <c r="XN182" s="6"/>
      <c r="XO182" s="6"/>
      <c r="XP182" s="6"/>
      <c r="XQ182" s="6"/>
      <c r="XR182" s="6"/>
      <c r="XS182" s="6"/>
      <c r="XT182" s="6"/>
      <c r="XU182" s="6"/>
      <c r="XV182" s="6"/>
      <c r="XW182" s="6"/>
      <c r="XX182" s="6"/>
      <c r="XY182" s="6"/>
      <c r="XZ182" s="6"/>
      <c r="YA182" s="6"/>
      <c r="YB182" s="6"/>
      <c r="YC182" s="6"/>
      <c r="YD182" s="6"/>
      <c r="YE182" s="6"/>
      <c r="YF182" s="6"/>
      <c r="YG182" s="6"/>
      <c r="YH182" s="6"/>
      <c r="YI182" s="6"/>
      <c r="YJ182" s="6"/>
      <c r="YK182" s="6"/>
      <c r="YL182" s="6"/>
      <c r="YM182" s="6"/>
      <c r="YN182" s="6"/>
      <c r="YO182" s="6"/>
      <c r="YP182" s="6"/>
      <c r="YQ182" s="6"/>
      <c r="YR182" s="6"/>
      <c r="YS182" s="6"/>
      <c r="YT182" s="6"/>
      <c r="YU182" s="6"/>
      <c r="YV182" s="6"/>
      <c r="YW182" s="6"/>
      <c r="YX182" s="6"/>
      <c r="YY182" s="6"/>
      <c r="YZ182" s="6"/>
      <c r="ZA182" s="6"/>
      <c r="ZB182" s="6"/>
      <c r="ZC182" s="6"/>
      <c r="ZD182" s="6"/>
      <c r="ZE182" s="6"/>
      <c r="ZF182" s="6"/>
      <c r="ZG182" s="6"/>
      <c r="ZH182" s="6"/>
      <c r="ZI182" s="6"/>
      <c r="ZJ182" s="6"/>
      <c r="ZK182" s="6"/>
      <c r="ZL182" s="6"/>
      <c r="ZM182" s="6"/>
      <c r="ZN182" s="6"/>
      <c r="ZO182" s="6"/>
      <c r="ZP182" s="6"/>
      <c r="ZQ182" s="6"/>
      <c r="ZR182" s="6"/>
      <c r="ZS182" s="6"/>
      <c r="ZT182" s="6"/>
      <c r="ZU182" s="6"/>
      <c r="ZV182" s="6"/>
      <c r="ZW182" s="6"/>
      <c r="ZX182" s="6"/>
      <c r="ZY182" s="6"/>
      <c r="ZZ182" s="6"/>
      <c r="AAA182" s="6"/>
      <c r="AAB182" s="6"/>
      <c r="AAC182" s="6"/>
      <c r="AAD182" s="6"/>
      <c r="AAE182" s="6"/>
      <c r="AAF182" s="6"/>
      <c r="AAG182" s="6"/>
      <c r="AAH182" s="6"/>
      <c r="AAI182" s="6"/>
      <c r="AAJ182" s="6"/>
      <c r="AAK182" s="6"/>
      <c r="AAL182" s="6"/>
      <c r="AAM182" s="6"/>
      <c r="AAN182" s="6"/>
      <c r="AAO182" s="6"/>
      <c r="AAP182" s="6"/>
      <c r="AAQ182" s="6"/>
      <c r="AAR182" s="6"/>
      <c r="AAS182" s="6"/>
      <c r="AAT182" s="6"/>
      <c r="AAU182" s="6"/>
      <c r="AAV182" s="6"/>
      <c r="AAW182" s="6"/>
      <c r="AAX182" s="6"/>
      <c r="AAY182" s="6"/>
      <c r="AAZ182" s="6"/>
      <c r="ABA182" s="6"/>
      <c r="ABB182" s="6"/>
      <c r="ABC182" s="6"/>
      <c r="ABD182" s="6"/>
      <c r="ABE182" s="6"/>
      <c r="ABF182" s="6"/>
      <c r="ABG182" s="6"/>
      <c r="ABH182" s="6"/>
      <c r="ABI182" s="6"/>
      <c r="ABJ182" s="6"/>
      <c r="ABK182" s="6"/>
      <c r="ABL182" s="6"/>
      <c r="ABM182" s="6"/>
      <c r="ABN182" s="6"/>
      <c r="ABO182" s="6"/>
      <c r="ABP182" s="6"/>
      <c r="ABQ182" s="6"/>
      <c r="ABR182" s="6"/>
      <c r="ABS182" s="6"/>
      <c r="ABT182" s="6"/>
      <c r="ABU182" s="6"/>
      <c r="ABV182" s="6"/>
      <c r="ABW182" s="6"/>
      <c r="ABX182" s="6"/>
      <c r="ABY182" s="6"/>
      <c r="ABZ182" s="6"/>
      <c r="ACA182" s="6"/>
      <c r="ACB182" s="6"/>
      <c r="ACC182" s="6"/>
      <c r="ACD182" s="6"/>
      <c r="ACE182" s="6"/>
      <c r="ACF182" s="6"/>
      <c r="ACG182" s="6"/>
      <c r="ACH182" s="6"/>
      <c r="ACI182" s="6"/>
      <c r="ACJ182" s="6"/>
      <c r="ACK182" s="6"/>
      <c r="ACL182" s="6"/>
      <c r="ACM182" s="6"/>
      <c r="ACN182" s="6"/>
      <c r="ACO182" s="6"/>
      <c r="ACP182" s="6"/>
      <c r="ACQ182" s="6"/>
      <c r="ACR182" s="6"/>
      <c r="ACS182" s="6"/>
      <c r="ACT182" s="6"/>
      <c r="ACU182" s="6"/>
      <c r="ACV182" s="6"/>
      <c r="ACW182" s="6"/>
      <c r="ACX182" s="6"/>
      <c r="ACY182" s="6"/>
      <c r="ACZ182" s="6"/>
      <c r="ADA182" s="6"/>
      <c r="ADB182" s="6"/>
      <c r="ADC182" s="6"/>
      <c r="ADD182" s="6"/>
      <c r="ADE182" s="6"/>
      <c r="ADF182" s="6"/>
      <c r="ADG182" s="6"/>
      <c r="ADH182" s="6"/>
      <c r="ADI182" s="6"/>
      <c r="ADJ182" s="6"/>
      <c r="ADK182" s="6"/>
      <c r="ADL182" s="6"/>
      <c r="ADM182" s="6"/>
      <c r="ADN182" s="6"/>
      <c r="ADO182" s="6"/>
      <c r="ADP182" s="6"/>
      <c r="ADQ182" s="6"/>
      <c r="ADR182" s="6"/>
      <c r="ADS182" s="6"/>
      <c r="ADT182" s="6"/>
      <c r="ADU182" s="6"/>
      <c r="ADV182" s="6"/>
      <c r="ADW182" s="6"/>
      <c r="ADX182" s="6"/>
      <c r="ADY182" s="6"/>
      <c r="ADZ182" s="6"/>
      <c r="AEA182" s="6"/>
      <c r="AEB182" s="6"/>
      <c r="AEC182" s="6"/>
      <c r="AED182" s="6"/>
      <c r="AEE182" s="6"/>
      <c r="AEF182" s="6"/>
      <c r="AEG182" s="6"/>
      <c r="AEH182" s="6"/>
      <c r="AEI182" s="6"/>
      <c r="AEJ182" s="6"/>
      <c r="AEK182" s="6"/>
      <c r="AEL182" s="6"/>
      <c r="AEM182" s="6"/>
      <c r="AEN182" s="6"/>
      <c r="AEO182" s="6"/>
      <c r="AEP182" s="6"/>
      <c r="AEQ182" s="6"/>
      <c r="AER182" s="6"/>
      <c r="AES182" s="6"/>
      <c r="AET182" s="6"/>
      <c r="AEU182" s="6"/>
      <c r="AEV182" s="6"/>
      <c r="AEW182" s="6"/>
      <c r="AEX182" s="6"/>
      <c r="AEY182" s="6"/>
      <c r="AEZ182" s="6"/>
      <c r="AFA182" s="6"/>
      <c r="AFB182" s="6"/>
      <c r="AFC182" s="6"/>
      <c r="AFD182" s="6"/>
      <c r="AFE182" s="6"/>
      <c r="AFF182" s="6"/>
      <c r="AFG182" s="6"/>
      <c r="AFH182" s="6"/>
      <c r="AFI182" s="6"/>
      <c r="AFJ182" s="6"/>
      <c r="AFK182" s="6"/>
      <c r="AFL182" s="6"/>
      <c r="AFM182" s="6"/>
      <c r="AFN182" s="6"/>
      <c r="AFO182" s="6"/>
      <c r="AFP182" s="6"/>
      <c r="AFQ182" s="6"/>
      <c r="AFR182" s="6"/>
      <c r="AFS182" s="6"/>
      <c r="AFT182" s="6"/>
      <c r="AFU182" s="6"/>
      <c r="AFV182" s="6"/>
      <c r="AFW182" s="6"/>
      <c r="AFX182" s="6"/>
      <c r="AFY182" s="6"/>
      <c r="AFZ182" s="6"/>
      <c r="AGA182" s="6"/>
      <c r="AGB182" s="6"/>
      <c r="AGC182" s="6"/>
      <c r="AGD182" s="6"/>
      <c r="AGE182" s="6"/>
      <c r="AGF182" s="6"/>
      <c r="AGG182" s="6"/>
      <c r="AGH182" s="6"/>
      <c r="AGI182" s="6"/>
      <c r="AGJ182" s="6"/>
      <c r="AGK182" s="6"/>
      <c r="AGL182" s="6"/>
      <c r="AGM182" s="6"/>
      <c r="AGN182" s="6"/>
      <c r="AGO182" s="6"/>
      <c r="AGP182" s="6"/>
      <c r="AGQ182" s="6"/>
      <c r="AGR182" s="6"/>
      <c r="AGS182" s="6"/>
      <c r="AGT182" s="6"/>
      <c r="AGU182" s="6"/>
      <c r="AGV182" s="6"/>
      <c r="AGW182" s="6"/>
      <c r="AGX182" s="6"/>
      <c r="AGY182" s="6"/>
      <c r="AGZ182" s="6"/>
      <c r="AHA182" s="6"/>
      <c r="AHB182" s="6"/>
      <c r="AHC182" s="6"/>
      <c r="AHD182" s="6"/>
      <c r="AHE182" s="6"/>
      <c r="AHF182" s="6"/>
      <c r="AHG182" s="6"/>
      <c r="AHH182" s="6"/>
      <c r="AHI182" s="6"/>
      <c r="AHJ182" s="6"/>
      <c r="AHK182" s="6"/>
      <c r="AHL182" s="6"/>
      <c r="AHM182" s="6"/>
      <c r="AHN182" s="6"/>
      <c r="AHO182" s="6"/>
      <c r="AHP182" s="6"/>
      <c r="AHQ182" s="6"/>
      <c r="AHR182" s="6"/>
      <c r="AHS182" s="6"/>
      <c r="AHT182" s="6"/>
      <c r="AHU182" s="6"/>
      <c r="AHV182" s="6"/>
      <c r="AHW182" s="6"/>
      <c r="AHX182" s="6"/>
      <c r="AHY182" s="6"/>
      <c r="AHZ182" s="6"/>
      <c r="AIA182" s="6"/>
      <c r="AIB182" s="6"/>
      <c r="AIC182" s="6"/>
      <c r="AID182" s="6"/>
      <c r="AIE182" s="6"/>
      <c r="AIF182" s="6"/>
      <c r="AIG182" s="6"/>
      <c r="AIH182" s="6"/>
      <c r="AII182" s="6"/>
      <c r="AIJ182" s="6"/>
      <c r="AIK182" s="6"/>
      <c r="AIL182" s="6"/>
      <c r="AIM182" s="6"/>
      <c r="AIN182" s="6"/>
      <c r="AIO182" s="6"/>
      <c r="AIP182" s="6"/>
      <c r="AIQ182" s="6"/>
      <c r="AIR182" s="6"/>
      <c r="AIS182" s="6"/>
      <c r="AIT182" s="6"/>
      <c r="AIU182" s="6"/>
      <c r="AIV182" s="6"/>
      <c r="AIW182" s="6"/>
      <c r="AIX182" s="6"/>
      <c r="AIY182" s="6"/>
      <c r="AIZ182" s="6"/>
      <c r="AJA182" s="6"/>
      <c r="AJB182" s="6"/>
      <c r="AJC182" s="6"/>
      <c r="AJD182" s="6"/>
      <c r="AJE182" s="6"/>
      <c r="AJF182" s="6"/>
      <c r="AJG182" s="6"/>
      <c r="AJH182" s="6"/>
      <c r="AJI182" s="6"/>
      <c r="AJJ182" s="6"/>
      <c r="AJK182" s="6"/>
      <c r="AJL182" s="6"/>
      <c r="AJM182" s="6"/>
      <c r="AJN182" s="6"/>
      <c r="AJO182" s="6"/>
      <c r="AJP182" s="6"/>
      <c r="AJQ182" s="6"/>
      <c r="AJR182" s="6"/>
      <c r="AJS182" s="6"/>
      <c r="AJT182" s="6"/>
      <c r="AJU182" s="6"/>
      <c r="AJV182" s="6"/>
      <c r="AJW182" s="6"/>
      <c r="AJX182" s="6"/>
      <c r="AJY182" s="6"/>
      <c r="AJZ182" s="6"/>
      <c r="AKA182" s="6"/>
      <c r="AKB182" s="6"/>
      <c r="AKC182" s="6"/>
      <c r="AKD182" s="6"/>
      <c r="AKE182" s="6"/>
      <c r="AKF182" s="6"/>
      <c r="AKG182" s="6"/>
      <c r="AKH182" s="6"/>
      <c r="AKI182" s="6"/>
      <c r="AKJ182" s="6"/>
      <c r="AKK182" s="6"/>
      <c r="AKL182" s="6"/>
      <c r="AKM182" s="6"/>
      <c r="AKN182" s="6"/>
      <c r="AKO182" s="6"/>
      <c r="AKP182" s="6"/>
      <c r="AKQ182" s="6"/>
      <c r="AKR182" s="6"/>
      <c r="AKS182" s="6"/>
      <c r="AKT182" s="6"/>
      <c r="AKU182" s="6"/>
      <c r="AKV182" s="6"/>
      <c r="AKW182" s="6"/>
      <c r="AKX182" s="6"/>
      <c r="AKY182" s="6"/>
      <c r="AKZ182" s="6"/>
      <c r="ALA182" s="6"/>
      <c r="ALB182" s="6"/>
      <c r="ALC182" s="6"/>
      <c r="ALD182" s="6"/>
      <c r="ALE182" s="6"/>
      <c r="ALF182" s="6"/>
      <c r="ALG182" s="6"/>
      <c r="ALH182" s="6"/>
      <c r="ALI182" s="6"/>
      <c r="ALJ182" s="6"/>
      <c r="ALK182" s="6"/>
      <c r="ALL182" s="6"/>
      <c r="ALM182" s="6"/>
      <c r="ALN182" s="6"/>
    </row>
    <row r="183" spans="1:1002" s="19" customFormat="1" ht="14.5" x14ac:dyDescent="0.35">
      <c r="A183" s="41" t="s">
        <v>335</v>
      </c>
      <c r="B183" s="4" t="s">
        <v>245</v>
      </c>
      <c r="C183" s="49">
        <v>90</v>
      </c>
      <c r="D183" s="5" t="s">
        <v>157</v>
      </c>
      <c r="E183" s="73" t="s">
        <v>445</v>
      </c>
      <c r="F183" s="11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c r="KB183" s="6"/>
      <c r="KC183" s="6"/>
      <c r="KD183" s="6"/>
      <c r="KE183" s="6"/>
      <c r="KF183" s="6"/>
      <c r="KG183" s="6"/>
      <c r="KH183" s="6"/>
      <c r="KI183" s="6"/>
      <c r="KJ183" s="6"/>
      <c r="KK183" s="6"/>
      <c r="KL183" s="6"/>
      <c r="KM183" s="6"/>
      <c r="KN183" s="6"/>
      <c r="KO183" s="6"/>
      <c r="KP183" s="6"/>
      <c r="KQ183" s="6"/>
      <c r="KR183" s="6"/>
      <c r="KS183" s="6"/>
      <c r="KT183" s="6"/>
      <c r="KU183" s="6"/>
      <c r="KV183" s="6"/>
      <c r="KW183" s="6"/>
      <c r="KX183" s="6"/>
      <c r="KY183" s="6"/>
      <c r="KZ183" s="6"/>
      <c r="LA183" s="6"/>
      <c r="LB183" s="6"/>
      <c r="LC183" s="6"/>
      <c r="LD183" s="6"/>
      <c r="LE183" s="6"/>
      <c r="LF183" s="6"/>
      <c r="LG183" s="6"/>
      <c r="LH183" s="6"/>
      <c r="LI183" s="6"/>
      <c r="LJ183" s="6"/>
      <c r="LK183" s="6"/>
      <c r="LL183" s="6"/>
      <c r="LM183" s="6"/>
      <c r="LN183" s="6"/>
      <c r="LO183" s="6"/>
      <c r="LP183" s="6"/>
      <c r="LQ183" s="6"/>
      <c r="LR183" s="6"/>
      <c r="LS183" s="6"/>
      <c r="LT183" s="6"/>
      <c r="LU183" s="6"/>
      <c r="LV183" s="6"/>
      <c r="LW183" s="6"/>
      <c r="LX183" s="6"/>
      <c r="LY183" s="6"/>
      <c r="LZ183" s="6"/>
      <c r="MA183" s="6"/>
      <c r="MB183" s="6"/>
      <c r="MC183" s="6"/>
      <c r="MD183" s="6"/>
      <c r="ME183" s="6"/>
      <c r="MF183" s="6"/>
      <c r="MG183" s="6"/>
      <c r="MH183" s="6"/>
      <c r="MI183" s="6"/>
      <c r="MJ183" s="6"/>
      <c r="MK183" s="6"/>
      <c r="ML183" s="6"/>
      <c r="MM183" s="6"/>
      <c r="MN183" s="6"/>
      <c r="MO183" s="6"/>
      <c r="MP183" s="6"/>
      <c r="MQ183" s="6"/>
      <c r="MR183" s="6"/>
      <c r="MS183" s="6"/>
      <c r="MT183" s="6"/>
      <c r="MU183" s="6"/>
      <c r="MV183" s="6"/>
      <c r="MW183" s="6"/>
      <c r="MX183" s="6"/>
      <c r="MY183" s="6"/>
      <c r="MZ183" s="6"/>
      <c r="NA183" s="6"/>
      <c r="NB183" s="6"/>
      <c r="NC183" s="6"/>
      <c r="ND183" s="6"/>
      <c r="NE183" s="6"/>
      <c r="NF183" s="6"/>
      <c r="NG183" s="6"/>
      <c r="NH183" s="6"/>
      <c r="NI183" s="6"/>
      <c r="NJ183" s="6"/>
      <c r="NK183" s="6"/>
      <c r="NL183" s="6"/>
      <c r="NM183" s="6"/>
      <c r="NN183" s="6"/>
      <c r="NO183" s="6"/>
      <c r="NP183" s="6"/>
      <c r="NQ183" s="6"/>
      <c r="NR183" s="6"/>
      <c r="NS183" s="6"/>
      <c r="NT183" s="6"/>
      <c r="NU183" s="6"/>
      <c r="NV183" s="6"/>
      <c r="NW183" s="6"/>
      <c r="NX183" s="6"/>
      <c r="NY183" s="6"/>
      <c r="NZ183" s="6"/>
      <c r="OA183" s="6"/>
      <c r="OB183" s="6"/>
      <c r="OC183" s="6"/>
      <c r="OD183" s="6"/>
      <c r="OE183" s="6"/>
      <c r="OF183" s="6"/>
      <c r="OG183" s="6"/>
      <c r="OH183" s="6"/>
      <c r="OI183" s="6"/>
      <c r="OJ183" s="6"/>
      <c r="OK183" s="6"/>
      <c r="OL183" s="6"/>
      <c r="OM183" s="6"/>
      <c r="ON183" s="6"/>
      <c r="OO183" s="6"/>
      <c r="OP183" s="6"/>
      <c r="OQ183" s="6"/>
      <c r="OR183" s="6"/>
      <c r="OS183" s="6"/>
      <c r="OT183" s="6"/>
      <c r="OU183" s="6"/>
      <c r="OV183" s="6"/>
      <c r="OW183" s="6"/>
      <c r="OX183" s="6"/>
      <c r="OY183" s="6"/>
      <c r="OZ183" s="6"/>
      <c r="PA183" s="6"/>
      <c r="PB183" s="6"/>
      <c r="PC183" s="6"/>
      <c r="PD183" s="6"/>
      <c r="PE183" s="6"/>
      <c r="PF183" s="6"/>
      <c r="PG183" s="6"/>
      <c r="PH183" s="6"/>
      <c r="PI183" s="6"/>
      <c r="PJ183" s="6"/>
      <c r="PK183" s="6"/>
      <c r="PL183" s="6"/>
      <c r="PM183" s="6"/>
      <c r="PN183" s="6"/>
      <c r="PO183" s="6"/>
      <c r="PP183" s="6"/>
      <c r="PQ183" s="6"/>
      <c r="PR183" s="6"/>
      <c r="PS183" s="6"/>
      <c r="PT183" s="6"/>
      <c r="PU183" s="6"/>
      <c r="PV183" s="6"/>
      <c r="PW183" s="6"/>
      <c r="PX183" s="6"/>
      <c r="PY183" s="6"/>
      <c r="PZ183" s="6"/>
      <c r="QA183" s="6"/>
      <c r="QB183" s="6"/>
      <c r="QC183" s="6"/>
      <c r="QD183" s="6"/>
      <c r="QE183" s="6"/>
      <c r="QF183" s="6"/>
      <c r="QG183" s="6"/>
      <c r="QH183" s="6"/>
      <c r="QI183" s="6"/>
      <c r="QJ183" s="6"/>
      <c r="QK183" s="6"/>
      <c r="QL183" s="6"/>
      <c r="QM183" s="6"/>
      <c r="QN183" s="6"/>
      <c r="QO183" s="6"/>
      <c r="QP183" s="6"/>
      <c r="QQ183" s="6"/>
      <c r="QR183" s="6"/>
      <c r="QS183" s="6"/>
      <c r="QT183" s="6"/>
      <c r="QU183" s="6"/>
      <c r="QV183" s="6"/>
      <c r="QW183" s="6"/>
      <c r="QX183" s="6"/>
      <c r="QY183" s="6"/>
      <c r="QZ183" s="6"/>
      <c r="RA183" s="6"/>
      <c r="RB183" s="6"/>
      <c r="RC183" s="6"/>
      <c r="RD183" s="6"/>
      <c r="RE183" s="6"/>
      <c r="RF183" s="6"/>
      <c r="RG183" s="6"/>
      <c r="RH183" s="6"/>
      <c r="RI183" s="6"/>
      <c r="RJ183" s="6"/>
      <c r="RK183" s="6"/>
      <c r="RL183" s="6"/>
      <c r="RM183" s="6"/>
      <c r="RN183" s="6"/>
      <c r="RO183" s="6"/>
      <c r="RP183" s="6"/>
      <c r="RQ183" s="6"/>
      <c r="RR183" s="6"/>
      <c r="RS183" s="6"/>
      <c r="RT183" s="6"/>
      <c r="RU183" s="6"/>
      <c r="RV183" s="6"/>
      <c r="RW183" s="6"/>
      <c r="RX183" s="6"/>
      <c r="RY183" s="6"/>
      <c r="RZ183" s="6"/>
      <c r="SA183" s="6"/>
      <c r="SB183" s="6"/>
      <c r="SC183" s="6"/>
      <c r="SD183" s="6"/>
      <c r="SE183" s="6"/>
      <c r="SF183" s="6"/>
      <c r="SG183" s="6"/>
      <c r="SH183" s="6"/>
      <c r="SI183" s="6"/>
      <c r="SJ183" s="6"/>
      <c r="SK183" s="6"/>
      <c r="SL183" s="6"/>
      <c r="SM183" s="6"/>
      <c r="SN183" s="6"/>
      <c r="SO183" s="6"/>
      <c r="SP183" s="6"/>
      <c r="SQ183" s="6"/>
      <c r="SR183" s="6"/>
      <c r="SS183" s="6"/>
      <c r="ST183" s="6"/>
      <c r="SU183" s="6"/>
      <c r="SV183" s="6"/>
      <c r="SW183" s="6"/>
      <c r="SX183" s="6"/>
      <c r="SY183" s="6"/>
      <c r="SZ183" s="6"/>
      <c r="TA183" s="6"/>
      <c r="TB183" s="6"/>
      <c r="TC183" s="6"/>
      <c r="TD183" s="6"/>
      <c r="TE183" s="6"/>
      <c r="TF183" s="6"/>
      <c r="TG183" s="6"/>
      <c r="TH183" s="6"/>
      <c r="TI183" s="6"/>
      <c r="TJ183" s="6"/>
      <c r="TK183" s="6"/>
      <c r="TL183" s="6"/>
      <c r="TM183" s="6"/>
      <c r="TN183" s="6"/>
      <c r="TO183" s="6"/>
      <c r="TP183" s="6"/>
      <c r="TQ183" s="6"/>
      <c r="TR183" s="6"/>
      <c r="TS183" s="6"/>
      <c r="TT183" s="6"/>
      <c r="TU183" s="6"/>
      <c r="TV183" s="6"/>
      <c r="TW183" s="6"/>
      <c r="TX183" s="6"/>
      <c r="TY183" s="6"/>
      <c r="TZ183" s="6"/>
      <c r="UA183" s="6"/>
      <c r="UB183" s="6"/>
      <c r="UC183" s="6"/>
      <c r="UD183" s="6"/>
      <c r="UE183" s="6"/>
      <c r="UF183" s="6"/>
      <c r="UG183" s="6"/>
      <c r="UH183" s="6"/>
      <c r="UI183" s="6"/>
      <c r="UJ183" s="6"/>
      <c r="UK183" s="6"/>
      <c r="UL183" s="6"/>
      <c r="UM183" s="6"/>
      <c r="UN183" s="6"/>
      <c r="UO183" s="6"/>
      <c r="UP183" s="6"/>
      <c r="UQ183" s="6"/>
      <c r="UR183" s="6"/>
      <c r="US183" s="6"/>
      <c r="UT183" s="6"/>
      <c r="UU183" s="6"/>
      <c r="UV183" s="6"/>
      <c r="UW183" s="6"/>
      <c r="UX183" s="6"/>
      <c r="UY183" s="6"/>
      <c r="UZ183" s="6"/>
      <c r="VA183" s="6"/>
      <c r="VB183" s="6"/>
      <c r="VC183" s="6"/>
      <c r="VD183" s="6"/>
      <c r="VE183" s="6"/>
      <c r="VF183" s="6"/>
      <c r="VG183" s="6"/>
      <c r="VH183" s="6"/>
      <c r="VI183" s="6"/>
      <c r="VJ183" s="6"/>
      <c r="VK183" s="6"/>
      <c r="VL183" s="6"/>
      <c r="VM183" s="6"/>
      <c r="VN183" s="6"/>
      <c r="VO183" s="6"/>
      <c r="VP183" s="6"/>
      <c r="VQ183" s="6"/>
      <c r="VR183" s="6"/>
      <c r="VS183" s="6"/>
      <c r="VT183" s="6"/>
      <c r="VU183" s="6"/>
      <c r="VV183" s="6"/>
      <c r="VW183" s="6"/>
      <c r="VX183" s="6"/>
      <c r="VY183" s="6"/>
      <c r="VZ183" s="6"/>
      <c r="WA183" s="6"/>
      <c r="WB183" s="6"/>
      <c r="WC183" s="6"/>
      <c r="WD183" s="6"/>
      <c r="WE183" s="6"/>
      <c r="WF183" s="6"/>
      <c r="WG183" s="6"/>
      <c r="WH183" s="6"/>
      <c r="WI183" s="6"/>
      <c r="WJ183" s="6"/>
      <c r="WK183" s="6"/>
      <c r="WL183" s="6"/>
      <c r="WM183" s="6"/>
      <c r="WN183" s="6"/>
      <c r="WO183" s="6"/>
      <c r="WP183" s="6"/>
      <c r="WQ183" s="6"/>
      <c r="WR183" s="6"/>
      <c r="WS183" s="6"/>
      <c r="WT183" s="6"/>
      <c r="WU183" s="6"/>
      <c r="WV183" s="6"/>
      <c r="WW183" s="6"/>
      <c r="WX183" s="6"/>
      <c r="WY183" s="6"/>
      <c r="WZ183" s="6"/>
      <c r="XA183" s="6"/>
      <c r="XB183" s="6"/>
      <c r="XC183" s="6"/>
      <c r="XD183" s="6"/>
      <c r="XE183" s="6"/>
      <c r="XF183" s="6"/>
      <c r="XG183" s="6"/>
      <c r="XH183" s="6"/>
      <c r="XI183" s="6"/>
      <c r="XJ183" s="6"/>
      <c r="XK183" s="6"/>
      <c r="XL183" s="6"/>
      <c r="XM183" s="6"/>
      <c r="XN183" s="6"/>
      <c r="XO183" s="6"/>
      <c r="XP183" s="6"/>
      <c r="XQ183" s="6"/>
      <c r="XR183" s="6"/>
      <c r="XS183" s="6"/>
      <c r="XT183" s="6"/>
      <c r="XU183" s="6"/>
      <c r="XV183" s="6"/>
      <c r="XW183" s="6"/>
      <c r="XX183" s="6"/>
      <c r="XY183" s="6"/>
      <c r="XZ183" s="6"/>
      <c r="YA183" s="6"/>
      <c r="YB183" s="6"/>
      <c r="YC183" s="6"/>
      <c r="YD183" s="6"/>
      <c r="YE183" s="6"/>
      <c r="YF183" s="6"/>
      <c r="YG183" s="6"/>
      <c r="YH183" s="6"/>
      <c r="YI183" s="6"/>
      <c r="YJ183" s="6"/>
      <c r="YK183" s="6"/>
      <c r="YL183" s="6"/>
      <c r="YM183" s="6"/>
      <c r="YN183" s="6"/>
      <c r="YO183" s="6"/>
      <c r="YP183" s="6"/>
      <c r="YQ183" s="6"/>
      <c r="YR183" s="6"/>
      <c r="YS183" s="6"/>
      <c r="YT183" s="6"/>
      <c r="YU183" s="6"/>
      <c r="YV183" s="6"/>
      <c r="YW183" s="6"/>
      <c r="YX183" s="6"/>
      <c r="YY183" s="6"/>
      <c r="YZ183" s="6"/>
      <c r="ZA183" s="6"/>
      <c r="ZB183" s="6"/>
      <c r="ZC183" s="6"/>
      <c r="ZD183" s="6"/>
      <c r="ZE183" s="6"/>
      <c r="ZF183" s="6"/>
      <c r="ZG183" s="6"/>
      <c r="ZH183" s="6"/>
      <c r="ZI183" s="6"/>
      <c r="ZJ183" s="6"/>
      <c r="ZK183" s="6"/>
      <c r="ZL183" s="6"/>
      <c r="ZM183" s="6"/>
      <c r="ZN183" s="6"/>
      <c r="ZO183" s="6"/>
      <c r="ZP183" s="6"/>
      <c r="ZQ183" s="6"/>
      <c r="ZR183" s="6"/>
      <c r="ZS183" s="6"/>
      <c r="ZT183" s="6"/>
      <c r="ZU183" s="6"/>
      <c r="ZV183" s="6"/>
      <c r="ZW183" s="6"/>
      <c r="ZX183" s="6"/>
      <c r="ZY183" s="6"/>
      <c r="ZZ183" s="6"/>
      <c r="AAA183" s="6"/>
      <c r="AAB183" s="6"/>
      <c r="AAC183" s="6"/>
      <c r="AAD183" s="6"/>
      <c r="AAE183" s="6"/>
      <c r="AAF183" s="6"/>
      <c r="AAG183" s="6"/>
      <c r="AAH183" s="6"/>
      <c r="AAI183" s="6"/>
      <c r="AAJ183" s="6"/>
      <c r="AAK183" s="6"/>
      <c r="AAL183" s="6"/>
      <c r="AAM183" s="6"/>
      <c r="AAN183" s="6"/>
      <c r="AAO183" s="6"/>
      <c r="AAP183" s="6"/>
      <c r="AAQ183" s="6"/>
      <c r="AAR183" s="6"/>
      <c r="AAS183" s="6"/>
      <c r="AAT183" s="6"/>
      <c r="AAU183" s="6"/>
      <c r="AAV183" s="6"/>
      <c r="AAW183" s="6"/>
      <c r="AAX183" s="6"/>
      <c r="AAY183" s="6"/>
      <c r="AAZ183" s="6"/>
      <c r="ABA183" s="6"/>
      <c r="ABB183" s="6"/>
      <c r="ABC183" s="6"/>
      <c r="ABD183" s="6"/>
      <c r="ABE183" s="6"/>
      <c r="ABF183" s="6"/>
      <c r="ABG183" s="6"/>
      <c r="ABH183" s="6"/>
      <c r="ABI183" s="6"/>
      <c r="ABJ183" s="6"/>
      <c r="ABK183" s="6"/>
      <c r="ABL183" s="6"/>
      <c r="ABM183" s="6"/>
      <c r="ABN183" s="6"/>
      <c r="ABO183" s="6"/>
      <c r="ABP183" s="6"/>
      <c r="ABQ183" s="6"/>
      <c r="ABR183" s="6"/>
      <c r="ABS183" s="6"/>
      <c r="ABT183" s="6"/>
      <c r="ABU183" s="6"/>
      <c r="ABV183" s="6"/>
      <c r="ABW183" s="6"/>
      <c r="ABX183" s="6"/>
      <c r="ABY183" s="6"/>
      <c r="ABZ183" s="6"/>
      <c r="ACA183" s="6"/>
      <c r="ACB183" s="6"/>
      <c r="ACC183" s="6"/>
      <c r="ACD183" s="6"/>
      <c r="ACE183" s="6"/>
      <c r="ACF183" s="6"/>
      <c r="ACG183" s="6"/>
      <c r="ACH183" s="6"/>
      <c r="ACI183" s="6"/>
      <c r="ACJ183" s="6"/>
      <c r="ACK183" s="6"/>
      <c r="ACL183" s="6"/>
      <c r="ACM183" s="6"/>
      <c r="ACN183" s="6"/>
      <c r="ACO183" s="6"/>
      <c r="ACP183" s="6"/>
      <c r="ACQ183" s="6"/>
      <c r="ACR183" s="6"/>
      <c r="ACS183" s="6"/>
      <c r="ACT183" s="6"/>
      <c r="ACU183" s="6"/>
      <c r="ACV183" s="6"/>
      <c r="ACW183" s="6"/>
      <c r="ACX183" s="6"/>
      <c r="ACY183" s="6"/>
      <c r="ACZ183" s="6"/>
      <c r="ADA183" s="6"/>
      <c r="ADB183" s="6"/>
      <c r="ADC183" s="6"/>
      <c r="ADD183" s="6"/>
      <c r="ADE183" s="6"/>
      <c r="ADF183" s="6"/>
      <c r="ADG183" s="6"/>
      <c r="ADH183" s="6"/>
      <c r="ADI183" s="6"/>
      <c r="ADJ183" s="6"/>
      <c r="ADK183" s="6"/>
      <c r="ADL183" s="6"/>
      <c r="ADM183" s="6"/>
      <c r="ADN183" s="6"/>
      <c r="ADO183" s="6"/>
      <c r="ADP183" s="6"/>
      <c r="ADQ183" s="6"/>
      <c r="ADR183" s="6"/>
      <c r="ADS183" s="6"/>
      <c r="ADT183" s="6"/>
      <c r="ADU183" s="6"/>
      <c r="ADV183" s="6"/>
      <c r="ADW183" s="6"/>
      <c r="ADX183" s="6"/>
      <c r="ADY183" s="6"/>
      <c r="ADZ183" s="6"/>
      <c r="AEA183" s="6"/>
      <c r="AEB183" s="6"/>
      <c r="AEC183" s="6"/>
      <c r="AED183" s="6"/>
      <c r="AEE183" s="6"/>
      <c r="AEF183" s="6"/>
      <c r="AEG183" s="6"/>
      <c r="AEH183" s="6"/>
      <c r="AEI183" s="6"/>
      <c r="AEJ183" s="6"/>
      <c r="AEK183" s="6"/>
      <c r="AEL183" s="6"/>
      <c r="AEM183" s="6"/>
      <c r="AEN183" s="6"/>
      <c r="AEO183" s="6"/>
      <c r="AEP183" s="6"/>
      <c r="AEQ183" s="6"/>
      <c r="AER183" s="6"/>
      <c r="AES183" s="6"/>
      <c r="AET183" s="6"/>
      <c r="AEU183" s="6"/>
      <c r="AEV183" s="6"/>
      <c r="AEW183" s="6"/>
      <c r="AEX183" s="6"/>
      <c r="AEY183" s="6"/>
      <c r="AEZ183" s="6"/>
      <c r="AFA183" s="6"/>
      <c r="AFB183" s="6"/>
      <c r="AFC183" s="6"/>
      <c r="AFD183" s="6"/>
      <c r="AFE183" s="6"/>
      <c r="AFF183" s="6"/>
      <c r="AFG183" s="6"/>
      <c r="AFH183" s="6"/>
      <c r="AFI183" s="6"/>
      <c r="AFJ183" s="6"/>
      <c r="AFK183" s="6"/>
      <c r="AFL183" s="6"/>
      <c r="AFM183" s="6"/>
      <c r="AFN183" s="6"/>
      <c r="AFO183" s="6"/>
      <c r="AFP183" s="6"/>
      <c r="AFQ183" s="6"/>
      <c r="AFR183" s="6"/>
      <c r="AFS183" s="6"/>
      <c r="AFT183" s="6"/>
      <c r="AFU183" s="6"/>
      <c r="AFV183" s="6"/>
      <c r="AFW183" s="6"/>
      <c r="AFX183" s="6"/>
      <c r="AFY183" s="6"/>
      <c r="AFZ183" s="6"/>
      <c r="AGA183" s="6"/>
      <c r="AGB183" s="6"/>
      <c r="AGC183" s="6"/>
      <c r="AGD183" s="6"/>
      <c r="AGE183" s="6"/>
      <c r="AGF183" s="6"/>
      <c r="AGG183" s="6"/>
      <c r="AGH183" s="6"/>
      <c r="AGI183" s="6"/>
      <c r="AGJ183" s="6"/>
      <c r="AGK183" s="6"/>
      <c r="AGL183" s="6"/>
      <c r="AGM183" s="6"/>
      <c r="AGN183" s="6"/>
      <c r="AGO183" s="6"/>
      <c r="AGP183" s="6"/>
      <c r="AGQ183" s="6"/>
      <c r="AGR183" s="6"/>
      <c r="AGS183" s="6"/>
      <c r="AGT183" s="6"/>
      <c r="AGU183" s="6"/>
      <c r="AGV183" s="6"/>
      <c r="AGW183" s="6"/>
      <c r="AGX183" s="6"/>
      <c r="AGY183" s="6"/>
      <c r="AGZ183" s="6"/>
      <c r="AHA183" s="6"/>
      <c r="AHB183" s="6"/>
      <c r="AHC183" s="6"/>
      <c r="AHD183" s="6"/>
      <c r="AHE183" s="6"/>
      <c r="AHF183" s="6"/>
      <c r="AHG183" s="6"/>
      <c r="AHH183" s="6"/>
      <c r="AHI183" s="6"/>
      <c r="AHJ183" s="6"/>
      <c r="AHK183" s="6"/>
      <c r="AHL183" s="6"/>
      <c r="AHM183" s="6"/>
      <c r="AHN183" s="6"/>
      <c r="AHO183" s="6"/>
      <c r="AHP183" s="6"/>
      <c r="AHQ183" s="6"/>
      <c r="AHR183" s="6"/>
      <c r="AHS183" s="6"/>
      <c r="AHT183" s="6"/>
      <c r="AHU183" s="6"/>
      <c r="AHV183" s="6"/>
      <c r="AHW183" s="6"/>
      <c r="AHX183" s="6"/>
      <c r="AHY183" s="6"/>
      <c r="AHZ183" s="6"/>
      <c r="AIA183" s="6"/>
      <c r="AIB183" s="6"/>
      <c r="AIC183" s="6"/>
      <c r="AID183" s="6"/>
      <c r="AIE183" s="6"/>
      <c r="AIF183" s="6"/>
      <c r="AIG183" s="6"/>
      <c r="AIH183" s="6"/>
      <c r="AII183" s="6"/>
      <c r="AIJ183" s="6"/>
      <c r="AIK183" s="6"/>
      <c r="AIL183" s="6"/>
      <c r="AIM183" s="6"/>
      <c r="AIN183" s="6"/>
      <c r="AIO183" s="6"/>
      <c r="AIP183" s="6"/>
      <c r="AIQ183" s="6"/>
      <c r="AIR183" s="6"/>
      <c r="AIS183" s="6"/>
      <c r="AIT183" s="6"/>
      <c r="AIU183" s="6"/>
      <c r="AIV183" s="6"/>
      <c r="AIW183" s="6"/>
      <c r="AIX183" s="6"/>
      <c r="AIY183" s="6"/>
      <c r="AIZ183" s="6"/>
      <c r="AJA183" s="6"/>
      <c r="AJB183" s="6"/>
      <c r="AJC183" s="6"/>
      <c r="AJD183" s="6"/>
      <c r="AJE183" s="6"/>
      <c r="AJF183" s="6"/>
      <c r="AJG183" s="6"/>
      <c r="AJH183" s="6"/>
      <c r="AJI183" s="6"/>
      <c r="AJJ183" s="6"/>
      <c r="AJK183" s="6"/>
      <c r="AJL183" s="6"/>
      <c r="AJM183" s="6"/>
      <c r="AJN183" s="6"/>
      <c r="AJO183" s="6"/>
      <c r="AJP183" s="6"/>
      <c r="AJQ183" s="6"/>
      <c r="AJR183" s="6"/>
      <c r="AJS183" s="6"/>
      <c r="AJT183" s="6"/>
      <c r="AJU183" s="6"/>
      <c r="AJV183" s="6"/>
      <c r="AJW183" s="6"/>
      <c r="AJX183" s="6"/>
      <c r="AJY183" s="6"/>
      <c r="AJZ183" s="6"/>
      <c r="AKA183" s="6"/>
      <c r="AKB183" s="6"/>
      <c r="AKC183" s="6"/>
      <c r="AKD183" s="6"/>
      <c r="AKE183" s="6"/>
      <c r="AKF183" s="6"/>
      <c r="AKG183" s="6"/>
      <c r="AKH183" s="6"/>
      <c r="AKI183" s="6"/>
      <c r="AKJ183" s="6"/>
      <c r="AKK183" s="6"/>
      <c r="AKL183" s="6"/>
      <c r="AKM183" s="6"/>
      <c r="AKN183" s="6"/>
      <c r="AKO183" s="6"/>
      <c r="AKP183" s="6"/>
      <c r="AKQ183" s="6"/>
      <c r="AKR183" s="6"/>
      <c r="AKS183" s="6"/>
      <c r="AKT183" s="6"/>
      <c r="AKU183" s="6"/>
      <c r="AKV183" s="6"/>
      <c r="AKW183" s="6"/>
      <c r="AKX183" s="6"/>
      <c r="AKY183" s="6"/>
      <c r="AKZ183" s="6"/>
      <c r="ALA183" s="6"/>
      <c r="ALB183" s="6"/>
      <c r="ALC183" s="6"/>
      <c r="ALD183" s="6"/>
      <c r="ALE183" s="6"/>
      <c r="ALF183" s="6"/>
      <c r="ALG183" s="6"/>
      <c r="ALH183" s="6"/>
      <c r="ALI183" s="6"/>
      <c r="ALJ183" s="6"/>
      <c r="ALK183" s="6"/>
      <c r="ALL183" s="6"/>
      <c r="ALM183" s="6"/>
      <c r="ALN183" s="6"/>
    </row>
    <row r="184" spans="1:1002" s="19" customFormat="1" ht="14.5" x14ac:dyDescent="0.35">
      <c r="A184" s="41" t="s">
        <v>336</v>
      </c>
      <c r="B184" s="4" t="s">
        <v>224</v>
      </c>
      <c r="C184" s="16">
        <f>(1/(2*PI()*fz_1*R_2*10^3))*10^9</f>
        <v>2.9715917856329215</v>
      </c>
      <c r="D184" s="4" t="s">
        <v>102</v>
      </c>
      <c r="E184" s="73"/>
      <c r="F184" s="11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c r="JZ184" s="6"/>
      <c r="KA184" s="6"/>
      <c r="KB184" s="6"/>
      <c r="KC184" s="6"/>
      <c r="KD184" s="6"/>
      <c r="KE184" s="6"/>
      <c r="KF184" s="6"/>
      <c r="KG184" s="6"/>
      <c r="KH184" s="6"/>
      <c r="KI184" s="6"/>
      <c r="KJ184" s="6"/>
      <c r="KK184" s="6"/>
      <c r="KL184" s="6"/>
      <c r="KM184" s="6"/>
      <c r="KN184" s="6"/>
      <c r="KO184" s="6"/>
      <c r="KP184" s="6"/>
      <c r="KQ184" s="6"/>
      <c r="KR184" s="6"/>
      <c r="KS184" s="6"/>
      <c r="KT184" s="6"/>
      <c r="KU184" s="6"/>
      <c r="KV184" s="6"/>
      <c r="KW184" s="6"/>
      <c r="KX184" s="6"/>
      <c r="KY184" s="6"/>
      <c r="KZ184" s="6"/>
      <c r="LA184" s="6"/>
      <c r="LB184" s="6"/>
      <c r="LC184" s="6"/>
      <c r="LD184" s="6"/>
      <c r="LE184" s="6"/>
      <c r="LF184" s="6"/>
      <c r="LG184" s="6"/>
      <c r="LH184" s="6"/>
      <c r="LI184" s="6"/>
      <c r="LJ184" s="6"/>
      <c r="LK184" s="6"/>
      <c r="LL184" s="6"/>
      <c r="LM184" s="6"/>
      <c r="LN184" s="6"/>
      <c r="LO184" s="6"/>
      <c r="LP184" s="6"/>
      <c r="LQ184" s="6"/>
      <c r="LR184" s="6"/>
      <c r="LS184" s="6"/>
      <c r="LT184" s="6"/>
      <c r="LU184" s="6"/>
      <c r="LV184" s="6"/>
      <c r="LW184" s="6"/>
      <c r="LX184" s="6"/>
      <c r="LY184" s="6"/>
      <c r="LZ184" s="6"/>
      <c r="MA184" s="6"/>
      <c r="MB184" s="6"/>
      <c r="MC184" s="6"/>
      <c r="MD184" s="6"/>
      <c r="ME184" s="6"/>
      <c r="MF184" s="6"/>
      <c r="MG184" s="6"/>
      <c r="MH184" s="6"/>
      <c r="MI184" s="6"/>
      <c r="MJ184" s="6"/>
      <c r="MK184" s="6"/>
      <c r="ML184" s="6"/>
      <c r="MM184" s="6"/>
      <c r="MN184" s="6"/>
      <c r="MO184" s="6"/>
      <c r="MP184" s="6"/>
      <c r="MQ184" s="6"/>
      <c r="MR184" s="6"/>
      <c r="MS184" s="6"/>
      <c r="MT184" s="6"/>
      <c r="MU184" s="6"/>
      <c r="MV184" s="6"/>
      <c r="MW184" s="6"/>
      <c r="MX184" s="6"/>
      <c r="MY184" s="6"/>
      <c r="MZ184" s="6"/>
      <c r="NA184" s="6"/>
      <c r="NB184" s="6"/>
      <c r="NC184" s="6"/>
      <c r="ND184" s="6"/>
      <c r="NE184" s="6"/>
      <c r="NF184" s="6"/>
      <c r="NG184" s="6"/>
      <c r="NH184" s="6"/>
      <c r="NI184" s="6"/>
      <c r="NJ184" s="6"/>
      <c r="NK184" s="6"/>
      <c r="NL184" s="6"/>
      <c r="NM184" s="6"/>
      <c r="NN184" s="6"/>
      <c r="NO184" s="6"/>
      <c r="NP184" s="6"/>
      <c r="NQ184" s="6"/>
      <c r="NR184" s="6"/>
      <c r="NS184" s="6"/>
      <c r="NT184" s="6"/>
      <c r="NU184" s="6"/>
      <c r="NV184" s="6"/>
      <c r="NW184" s="6"/>
      <c r="NX184" s="6"/>
      <c r="NY184" s="6"/>
      <c r="NZ184" s="6"/>
      <c r="OA184" s="6"/>
      <c r="OB184" s="6"/>
      <c r="OC184" s="6"/>
      <c r="OD184" s="6"/>
      <c r="OE184" s="6"/>
      <c r="OF184" s="6"/>
      <c r="OG184" s="6"/>
      <c r="OH184" s="6"/>
      <c r="OI184" s="6"/>
      <c r="OJ184" s="6"/>
      <c r="OK184" s="6"/>
      <c r="OL184" s="6"/>
      <c r="OM184" s="6"/>
      <c r="ON184" s="6"/>
      <c r="OO184" s="6"/>
      <c r="OP184" s="6"/>
      <c r="OQ184" s="6"/>
      <c r="OR184" s="6"/>
      <c r="OS184" s="6"/>
      <c r="OT184" s="6"/>
      <c r="OU184" s="6"/>
      <c r="OV184" s="6"/>
      <c r="OW184" s="6"/>
      <c r="OX184" s="6"/>
      <c r="OY184" s="6"/>
      <c r="OZ184" s="6"/>
      <c r="PA184" s="6"/>
      <c r="PB184" s="6"/>
      <c r="PC184" s="6"/>
      <c r="PD184" s="6"/>
      <c r="PE184" s="6"/>
      <c r="PF184" s="6"/>
      <c r="PG184" s="6"/>
      <c r="PH184" s="6"/>
      <c r="PI184" s="6"/>
      <c r="PJ184" s="6"/>
      <c r="PK184" s="6"/>
      <c r="PL184" s="6"/>
      <c r="PM184" s="6"/>
      <c r="PN184" s="6"/>
      <c r="PO184" s="6"/>
      <c r="PP184" s="6"/>
      <c r="PQ184" s="6"/>
      <c r="PR184" s="6"/>
      <c r="PS184" s="6"/>
      <c r="PT184" s="6"/>
      <c r="PU184" s="6"/>
      <c r="PV184" s="6"/>
      <c r="PW184" s="6"/>
      <c r="PX184" s="6"/>
      <c r="PY184" s="6"/>
      <c r="PZ184" s="6"/>
      <c r="QA184" s="6"/>
      <c r="QB184" s="6"/>
      <c r="QC184" s="6"/>
      <c r="QD184" s="6"/>
      <c r="QE184" s="6"/>
      <c r="QF184" s="6"/>
      <c r="QG184" s="6"/>
      <c r="QH184" s="6"/>
      <c r="QI184" s="6"/>
      <c r="QJ184" s="6"/>
      <c r="QK184" s="6"/>
      <c r="QL184" s="6"/>
      <c r="QM184" s="6"/>
      <c r="QN184" s="6"/>
      <c r="QO184" s="6"/>
      <c r="QP184" s="6"/>
      <c r="QQ184" s="6"/>
      <c r="QR184" s="6"/>
      <c r="QS184" s="6"/>
      <c r="QT184" s="6"/>
      <c r="QU184" s="6"/>
      <c r="QV184" s="6"/>
      <c r="QW184" s="6"/>
      <c r="QX184" s="6"/>
      <c r="QY184" s="6"/>
      <c r="QZ184" s="6"/>
      <c r="RA184" s="6"/>
      <c r="RB184" s="6"/>
      <c r="RC184" s="6"/>
      <c r="RD184" s="6"/>
      <c r="RE184" s="6"/>
      <c r="RF184" s="6"/>
      <c r="RG184" s="6"/>
      <c r="RH184" s="6"/>
      <c r="RI184" s="6"/>
      <c r="RJ184" s="6"/>
      <c r="RK184" s="6"/>
      <c r="RL184" s="6"/>
      <c r="RM184" s="6"/>
      <c r="RN184" s="6"/>
      <c r="RO184" s="6"/>
      <c r="RP184" s="6"/>
      <c r="RQ184" s="6"/>
      <c r="RR184" s="6"/>
      <c r="RS184" s="6"/>
      <c r="RT184" s="6"/>
      <c r="RU184" s="6"/>
      <c r="RV184" s="6"/>
      <c r="RW184" s="6"/>
      <c r="RX184" s="6"/>
      <c r="RY184" s="6"/>
      <c r="RZ184" s="6"/>
      <c r="SA184" s="6"/>
      <c r="SB184" s="6"/>
      <c r="SC184" s="6"/>
      <c r="SD184" s="6"/>
      <c r="SE184" s="6"/>
      <c r="SF184" s="6"/>
      <c r="SG184" s="6"/>
      <c r="SH184" s="6"/>
      <c r="SI184" s="6"/>
      <c r="SJ184" s="6"/>
      <c r="SK184" s="6"/>
      <c r="SL184" s="6"/>
      <c r="SM184" s="6"/>
      <c r="SN184" s="6"/>
      <c r="SO184" s="6"/>
      <c r="SP184" s="6"/>
      <c r="SQ184" s="6"/>
      <c r="SR184" s="6"/>
      <c r="SS184" s="6"/>
      <c r="ST184" s="6"/>
      <c r="SU184" s="6"/>
      <c r="SV184" s="6"/>
      <c r="SW184" s="6"/>
      <c r="SX184" s="6"/>
      <c r="SY184" s="6"/>
      <c r="SZ184" s="6"/>
      <c r="TA184" s="6"/>
      <c r="TB184" s="6"/>
      <c r="TC184" s="6"/>
      <c r="TD184" s="6"/>
      <c r="TE184" s="6"/>
      <c r="TF184" s="6"/>
      <c r="TG184" s="6"/>
      <c r="TH184" s="6"/>
      <c r="TI184" s="6"/>
      <c r="TJ184" s="6"/>
      <c r="TK184" s="6"/>
      <c r="TL184" s="6"/>
      <c r="TM184" s="6"/>
      <c r="TN184" s="6"/>
      <c r="TO184" s="6"/>
      <c r="TP184" s="6"/>
      <c r="TQ184" s="6"/>
      <c r="TR184" s="6"/>
      <c r="TS184" s="6"/>
      <c r="TT184" s="6"/>
      <c r="TU184" s="6"/>
      <c r="TV184" s="6"/>
      <c r="TW184" s="6"/>
      <c r="TX184" s="6"/>
      <c r="TY184" s="6"/>
      <c r="TZ184" s="6"/>
      <c r="UA184" s="6"/>
      <c r="UB184" s="6"/>
      <c r="UC184" s="6"/>
      <c r="UD184" s="6"/>
      <c r="UE184" s="6"/>
      <c r="UF184" s="6"/>
      <c r="UG184" s="6"/>
      <c r="UH184" s="6"/>
      <c r="UI184" s="6"/>
      <c r="UJ184" s="6"/>
      <c r="UK184" s="6"/>
      <c r="UL184" s="6"/>
      <c r="UM184" s="6"/>
      <c r="UN184" s="6"/>
      <c r="UO184" s="6"/>
      <c r="UP184" s="6"/>
      <c r="UQ184" s="6"/>
      <c r="UR184" s="6"/>
      <c r="US184" s="6"/>
      <c r="UT184" s="6"/>
      <c r="UU184" s="6"/>
      <c r="UV184" s="6"/>
      <c r="UW184" s="6"/>
      <c r="UX184" s="6"/>
      <c r="UY184" s="6"/>
      <c r="UZ184" s="6"/>
      <c r="VA184" s="6"/>
      <c r="VB184" s="6"/>
      <c r="VC184" s="6"/>
      <c r="VD184" s="6"/>
      <c r="VE184" s="6"/>
      <c r="VF184" s="6"/>
      <c r="VG184" s="6"/>
      <c r="VH184" s="6"/>
      <c r="VI184" s="6"/>
      <c r="VJ184" s="6"/>
      <c r="VK184" s="6"/>
      <c r="VL184" s="6"/>
      <c r="VM184" s="6"/>
      <c r="VN184" s="6"/>
      <c r="VO184" s="6"/>
      <c r="VP184" s="6"/>
      <c r="VQ184" s="6"/>
      <c r="VR184" s="6"/>
      <c r="VS184" s="6"/>
      <c r="VT184" s="6"/>
      <c r="VU184" s="6"/>
      <c r="VV184" s="6"/>
      <c r="VW184" s="6"/>
      <c r="VX184" s="6"/>
      <c r="VY184" s="6"/>
      <c r="VZ184" s="6"/>
      <c r="WA184" s="6"/>
      <c r="WB184" s="6"/>
      <c r="WC184" s="6"/>
      <c r="WD184" s="6"/>
      <c r="WE184" s="6"/>
      <c r="WF184" s="6"/>
      <c r="WG184" s="6"/>
      <c r="WH184" s="6"/>
      <c r="WI184" s="6"/>
      <c r="WJ184" s="6"/>
      <c r="WK184" s="6"/>
      <c r="WL184" s="6"/>
      <c r="WM184" s="6"/>
      <c r="WN184" s="6"/>
      <c r="WO184" s="6"/>
      <c r="WP184" s="6"/>
      <c r="WQ184" s="6"/>
      <c r="WR184" s="6"/>
      <c r="WS184" s="6"/>
      <c r="WT184" s="6"/>
      <c r="WU184" s="6"/>
      <c r="WV184" s="6"/>
      <c r="WW184" s="6"/>
      <c r="WX184" s="6"/>
      <c r="WY184" s="6"/>
      <c r="WZ184" s="6"/>
      <c r="XA184" s="6"/>
      <c r="XB184" s="6"/>
      <c r="XC184" s="6"/>
      <c r="XD184" s="6"/>
      <c r="XE184" s="6"/>
      <c r="XF184" s="6"/>
      <c r="XG184" s="6"/>
      <c r="XH184" s="6"/>
      <c r="XI184" s="6"/>
      <c r="XJ184" s="6"/>
      <c r="XK184" s="6"/>
      <c r="XL184" s="6"/>
      <c r="XM184" s="6"/>
      <c r="XN184" s="6"/>
      <c r="XO184" s="6"/>
      <c r="XP184" s="6"/>
      <c r="XQ184" s="6"/>
      <c r="XR184" s="6"/>
      <c r="XS184" s="6"/>
      <c r="XT184" s="6"/>
      <c r="XU184" s="6"/>
      <c r="XV184" s="6"/>
      <c r="XW184" s="6"/>
      <c r="XX184" s="6"/>
      <c r="XY184" s="6"/>
      <c r="XZ184" s="6"/>
      <c r="YA184" s="6"/>
      <c r="YB184" s="6"/>
      <c r="YC184" s="6"/>
      <c r="YD184" s="6"/>
      <c r="YE184" s="6"/>
      <c r="YF184" s="6"/>
      <c r="YG184" s="6"/>
      <c r="YH184" s="6"/>
      <c r="YI184" s="6"/>
      <c r="YJ184" s="6"/>
      <c r="YK184" s="6"/>
      <c r="YL184" s="6"/>
      <c r="YM184" s="6"/>
      <c r="YN184" s="6"/>
      <c r="YO184" s="6"/>
      <c r="YP184" s="6"/>
      <c r="YQ184" s="6"/>
      <c r="YR184" s="6"/>
      <c r="YS184" s="6"/>
      <c r="YT184" s="6"/>
      <c r="YU184" s="6"/>
      <c r="YV184" s="6"/>
      <c r="YW184" s="6"/>
      <c r="YX184" s="6"/>
      <c r="YY184" s="6"/>
      <c r="YZ184" s="6"/>
      <c r="ZA184" s="6"/>
      <c r="ZB184" s="6"/>
      <c r="ZC184" s="6"/>
      <c r="ZD184" s="6"/>
      <c r="ZE184" s="6"/>
      <c r="ZF184" s="6"/>
      <c r="ZG184" s="6"/>
      <c r="ZH184" s="6"/>
      <c r="ZI184" s="6"/>
      <c r="ZJ184" s="6"/>
      <c r="ZK184" s="6"/>
      <c r="ZL184" s="6"/>
      <c r="ZM184" s="6"/>
      <c r="ZN184" s="6"/>
      <c r="ZO184" s="6"/>
      <c r="ZP184" s="6"/>
      <c r="ZQ184" s="6"/>
      <c r="ZR184" s="6"/>
      <c r="ZS184" s="6"/>
      <c r="ZT184" s="6"/>
      <c r="ZU184" s="6"/>
      <c r="ZV184" s="6"/>
      <c r="ZW184" s="6"/>
      <c r="ZX184" s="6"/>
      <c r="ZY184" s="6"/>
      <c r="ZZ184" s="6"/>
      <c r="AAA184" s="6"/>
      <c r="AAB184" s="6"/>
      <c r="AAC184" s="6"/>
      <c r="AAD184" s="6"/>
      <c r="AAE184" s="6"/>
      <c r="AAF184" s="6"/>
      <c r="AAG184" s="6"/>
      <c r="AAH184" s="6"/>
      <c r="AAI184" s="6"/>
      <c r="AAJ184" s="6"/>
      <c r="AAK184" s="6"/>
      <c r="AAL184" s="6"/>
      <c r="AAM184" s="6"/>
      <c r="AAN184" s="6"/>
      <c r="AAO184" s="6"/>
      <c r="AAP184" s="6"/>
      <c r="AAQ184" s="6"/>
      <c r="AAR184" s="6"/>
      <c r="AAS184" s="6"/>
      <c r="AAT184" s="6"/>
      <c r="AAU184" s="6"/>
      <c r="AAV184" s="6"/>
      <c r="AAW184" s="6"/>
      <c r="AAX184" s="6"/>
      <c r="AAY184" s="6"/>
      <c r="AAZ184" s="6"/>
      <c r="ABA184" s="6"/>
      <c r="ABB184" s="6"/>
      <c r="ABC184" s="6"/>
      <c r="ABD184" s="6"/>
      <c r="ABE184" s="6"/>
      <c r="ABF184" s="6"/>
      <c r="ABG184" s="6"/>
      <c r="ABH184" s="6"/>
      <c r="ABI184" s="6"/>
      <c r="ABJ184" s="6"/>
      <c r="ABK184" s="6"/>
      <c r="ABL184" s="6"/>
      <c r="ABM184" s="6"/>
      <c r="ABN184" s="6"/>
      <c r="ABO184" s="6"/>
      <c r="ABP184" s="6"/>
      <c r="ABQ184" s="6"/>
      <c r="ABR184" s="6"/>
      <c r="ABS184" s="6"/>
      <c r="ABT184" s="6"/>
      <c r="ABU184" s="6"/>
      <c r="ABV184" s="6"/>
      <c r="ABW184" s="6"/>
      <c r="ABX184" s="6"/>
      <c r="ABY184" s="6"/>
      <c r="ABZ184" s="6"/>
      <c r="ACA184" s="6"/>
      <c r="ACB184" s="6"/>
      <c r="ACC184" s="6"/>
      <c r="ACD184" s="6"/>
      <c r="ACE184" s="6"/>
      <c r="ACF184" s="6"/>
      <c r="ACG184" s="6"/>
      <c r="ACH184" s="6"/>
      <c r="ACI184" s="6"/>
      <c r="ACJ184" s="6"/>
      <c r="ACK184" s="6"/>
      <c r="ACL184" s="6"/>
      <c r="ACM184" s="6"/>
      <c r="ACN184" s="6"/>
      <c r="ACO184" s="6"/>
      <c r="ACP184" s="6"/>
      <c r="ACQ184" s="6"/>
      <c r="ACR184" s="6"/>
      <c r="ACS184" s="6"/>
      <c r="ACT184" s="6"/>
      <c r="ACU184" s="6"/>
      <c r="ACV184" s="6"/>
      <c r="ACW184" s="6"/>
      <c r="ACX184" s="6"/>
      <c r="ACY184" s="6"/>
      <c r="ACZ184" s="6"/>
      <c r="ADA184" s="6"/>
      <c r="ADB184" s="6"/>
      <c r="ADC184" s="6"/>
      <c r="ADD184" s="6"/>
      <c r="ADE184" s="6"/>
      <c r="ADF184" s="6"/>
      <c r="ADG184" s="6"/>
      <c r="ADH184" s="6"/>
      <c r="ADI184" s="6"/>
      <c r="ADJ184" s="6"/>
      <c r="ADK184" s="6"/>
      <c r="ADL184" s="6"/>
      <c r="ADM184" s="6"/>
      <c r="ADN184" s="6"/>
      <c r="ADO184" s="6"/>
      <c r="ADP184" s="6"/>
      <c r="ADQ184" s="6"/>
      <c r="ADR184" s="6"/>
      <c r="ADS184" s="6"/>
      <c r="ADT184" s="6"/>
      <c r="ADU184" s="6"/>
      <c r="ADV184" s="6"/>
      <c r="ADW184" s="6"/>
      <c r="ADX184" s="6"/>
      <c r="ADY184" s="6"/>
      <c r="ADZ184" s="6"/>
      <c r="AEA184" s="6"/>
      <c r="AEB184" s="6"/>
      <c r="AEC184" s="6"/>
      <c r="AED184" s="6"/>
      <c r="AEE184" s="6"/>
      <c r="AEF184" s="6"/>
      <c r="AEG184" s="6"/>
      <c r="AEH184" s="6"/>
      <c r="AEI184" s="6"/>
      <c r="AEJ184" s="6"/>
      <c r="AEK184" s="6"/>
      <c r="AEL184" s="6"/>
      <c r="AEM184" s="6"/>
      <c r="AEN184" s="6"/>
      <c r="AEO184" s="6"/>
      <c r="AEP184" s="6"/>
      <c r="AEQ184" s="6"/>
      <c r="AER184" s="6"/>
      <c r="AES184" s="6"/>
      <c r="AET184" s="6"/>
      <c r="AEU184" s="6"/>
      <c r="AEV184" s="6"/>
      <c r="AEW184" s="6"/>
      <c r="AEX184" s="6"/>
      <c r="AEY184" s="6"/>
      <c r="AEZ184" s="6"/>
      <c r="AFA184" s="6"/>
      <c r="AFB184" s="6"/>
      <c r="AFC184" s="6"/>
      <c r="AFD184" s="6"/>
      <c r="AFE184" s="6"/>
      <c r="AFF184" s="6"/>
      <c r="AFG184" s="6"/>
      <c r="AFH184" s="6"/>
      <c r="AFI184" s="6"/>
      <c r="AFJ184" s="6"/>
      <c r="AFK184" s="6"/>
      <c r="AFL184" s="6"/>
      <c r="AFM184" s="6"/>
      <c r="AFN184" s="6"/>
      <c r="AFO184" s="6"/>
      <c r="AFP184" s="6"/>
      <c r="AFQ184" s="6"/>
      <c r="AFR184" s="6"/>
      <c r="AFS184" s="6"/>
      <c r="AFT184" s="6"/>
      <c r="AFU184" s="6"/>
      <c r="AFV184" s="6"/>
      <c r="AFW184" s="6"/>
      <c r="AFX184" s="6"/>
      <c r="AFY184" s="6"/>
      <c r="AFZ184" s="6"/>
      <c r="AGA184" s="6"/>
      <c r="AGB184" s="6"/>
      <c r="AGC184" s="6"/>
      <c r="AGD184" s="6"/>
      <c r="AGE184" s="6"/>
      <c r="AGF184" s="6"/>
      <c r="AGG184" s="6"/>
      <c r="AGH184" s="6"/>
      <c r="AGI184" s="6"/>
      <c r="AGJ184" s="6"/>
      <c r="AGK184" s="6"/>
      <c r="AGL184" s="6"/>
      <c r="AGM184" s="6"/>
      <c r="AGN184" s="6"/>
      <c r="AGO184" s="6"/>
      <c r="AGP184" s="6"/>
      <c r="AGQ184" s="6"/>
      <c r="AGR184" s="6"/>
      <c r="AGS184" s="6"/>
      <c r="AGT184" s="6"/>
      <c r="AGU184" s="6"/>
      <c r="AGV184" s="6"/>
      <c r="AGW184" s="6"/>
      <c r="AGX184" s="6"/>
      <c r="AGY184" s="6"/>
      <c r="AGZ184" s="6"/>
      <c r="AHA184" s="6"/>
      <c r="AHB184" s="6"/>
      <c r="AHC184" s="6"/>
      <c r="AHD184" s="6"/>
      <c r="AHE184" s="6"/>
      <c r="AHF184" s="6"/>
      <c r="AHG184" s="6"/>
      <c r="AHH184" s="6"/>
      <c r="AHI184" s="6"/>
      <c r="AHJ184" s="6"/>
      <c r="AHK184" s="6"/>
      <c r="AHL184" s="6"/>
      <c r="AHM184" s="6"/>
      <c r="AHN184" s="6"/>
      <c r="AHO184" s="6"/>
      <c r="AHP184" s="6"/>
      <c r="AHQ184" s="6"/>
      <c r="AHR184" s="6"/>
      <c r="AHS184" s="6"/>
      <c r="AHT184" s="6"/>
      <c r="AHU184" s="6"/>
      <c r="AHV184" s="6"/>
      <c r="AHW184" s="6"/>
      <c r="AHX184" s="6"/>
      <c r="AHY184" s="6"/>
      <c r="AHZ184" s="6"/>
      <c r="AIA184" s="6"/>
      <c r="AIB184" s="6"/>
      <c r="AIC184" s="6"/>
      <c r="AID184" s="6"/>
      <c r="AIE184" s="6"/>
      <c r="AIF184" s="6"/>
      <c r="AIG184" s="6"/>
      <c r="AIH184" s="6"/>
      <c r="AII184" s="6"/>
      <c r="AIJ184" s="6"/>
      <c r="AIK184" s="6"/>
      <c r="AIL184" s="6"/>
      <c r="AIM184" s="6"/>
      <c r="AIN184" s="6"/>
      <c r="AIO184" s="6"/>
      <c r="AIP184" s="6"/>
      <c r="AIQ184" s="6"/>
      <c r="AIR184" s="6"/>
      <c r="AIS184" s="6"/>
      <c r="AIT184" s="6"/>
      <c r="AIU184" s="6"/>
      <c r="AIV184" s="6"/>
      <c r="AIW184" s="6"/>
      <c r="AIX184" s="6"/>
      <c r="AIY184" s="6"/>
      <c r="AIZ184" s="6"/>
      <c r="AJA184" s="6"/>
      <c r="AJB184" s="6"/>
      <c r="AJC184" s="6"/>
      <c r="AJD184" s="6"/>
      <c r="AJE184" s="6"/>
      <c r="AJF184" s="6"/>
      <c r="AJG184" s="6"/>
      <c r="AJH184" s="6"/>
      <c r="AJI184" s="6"/>
      <c r="AJJ184" s="6"/>
      <c r="AJK184" s="6"/>
      <c r="AJL184" s="6"/>
      <c r="AJM184" s="6"/>
      <c r="AJN184" s="6"/>
      <c r="AJO184" s="6"/>
      <c r="AJP184" s="6"/>
      <c r="AJQ184" s="6"/>
      <c r="AJR184" s="6"/>
      <c r="AJS184" s="6"/>
      <c r="AJT184" s="6"/>
      <c r="AJU184" s="6"/>
      <c r="AJV184" s="6"/>
      <c r="AJW184" s="6"/>
      <c r="AJX184" s="6"/>
      <c r="AJY184" s="6"/>
      <c r="AJZ184" s="6"/>
      <c r="AKA184" s="6"/>
      <c r="AKB184" s="6"/>
      <c r="AKC184" s="6"/>
      <c r="AKD184" s="6"/>
      <c r="AKE184" s="6"/>
      <c r="AKF184" s="6"/>
      <c r="AKG184" s="6"/>
      <c r="AKH184" s="6"/>
      <c r="AKI184" s="6"/>
      <c r="AKJ184" s="6"/>
      <c r="AKK184" s="6"/>
      <c r="AKL184" s="6"/>
      <c r="AKM184" s="6"/>
      <c r="AKN184" s="6"/>
      <c r="AKO184" s="6"/>
      <c r="AKP184" s="6"/>
      <c r="AKQ184" s="6"/>
      <c r="AKR184" s="6"/>
      <c r="AKS184" s="6"/>
      <c r="AKT184" s="6"/>
      <c r="AKU184" s="6"/>
      <c r="AKV184" s="6"/>
      <c r="AKW184" s="6"/>
      <c r="AKX184" s="6"/>
      <c r="AKY184" s="6"/>
      <c r="AKZ184" s="6"/>
      <c r="ALA184" s="6"/>
      <c r="ALB184" s="6"/>
      <c r="ALC184" s="6"/>
      <c r="ALD184" s="6"/>
      <c r="ALE184" s="6"/>
      <c r="ALF184" s="6"/>
      <c r="ALG184" s="6"/>
      <c r="ALH184" s="6"/>
      <c r="ALI184" s="6"/>
      <c r="ALJ184" s="6"/>
      <c r="ALK184" s="6"/>
      <c r="ALL184" s="6"/>
      <c r="ALM184" s="6"/>
      <c r="ALN184" s="6"/>
    </row>
    <row r="185" spans="1:1002" s="19" customFormat="1" ht="14.5" x14ac:dyDescent="0.35">
      <c r="A185" s="41" t="s">
        <v>337</v>
      </c>
      <c r="B185" s="4" t="s">
        <v>246</v>
      </c>
      <c r="C185" s="49">
        <v>10</v>
      </c>
      <c r="D185" s="4" t="s">
        <v>102</v>
      </c>
      <c r="E185" s="73" t="s">
        <v>310</v>
      </c>
      <c r="F185" s="11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c r="LM185" s="6"/>
      <c r="LN185" s="6"/>
      <c r="LO185" s="6"/>
      <c r="LP185" s="6"/>
      <c r="LQ185" s="6"/>
      <c r="LR185" s="6"/>
      <c r="LS185" s="6"/>
      <c r="LT185" s="6"/>
      <c r="LU185" s="6"/>
      <c r="LV185" s="6"/>
      <c r="LW185" s="6"/>
      <c r="LX185" s="6"/>
      <c r="LY185" s="6"/>
      <c r="LZ185" s="6"/>
      <c r="MA185" s="6"/>
      <c r="MB185" s="6"/>
      <c r="MC185" s="6"/>
      <c r="MD185" s="6"/>
      <c r="ME185" s="6"/>
      <c r="MF185" s="6"/>
      <c r="MG185" s="6"/>
      <c r="MH185" s="6"/>
      <c r="MI185" s="6"/>
      <c r="MJ185" s="6"/>
      <c r="MK185" s="6"/>
      <c r="ML185" s="6"/>
      <c r="MM185" s="6"/>
      <c r="MN185" s="6"/>
      <c r="MO185" s="6"/>
      <c r="MP185" s="6"/>
      <c r="MQ185" s="6"/>
      <c r="MR185" s="6"/>
      <c r="MS185" s="6"/>
      <c r="MT185" s="6"/>
      <c r="MU185" s="6"/>
      <c r="MV185" s="6"/>
      <c r="MW185" s="6"/>
      <c r="MX185" s="6"/>
      <c r="MY185" s="6"/>
      <c r="MZ185" s="6"/>
      <c r="NA185" s="6"/>
      <c r="NB185" s="6"/>
      <c r="NC185" s="6"/>
      <c r="ND185" s="6"/>
      <c r="NE185" s="6"/>
      <c r="NF185" s="6"/>
      <c r="NG185" s="6"/>
      <c r="NH185" s="6"/>
      <c r="NI185" s="6"/>
      <c r="NJ185" s="6"/>
      <c r="NK185" s="6"/>
      <c r="NL185" s="6"/>
      <c r="NM185" s="6"/>
      <c r="NN185" s="6"/>
      <c r="NO185" s="6"/>
      <c r="NP185" s="6"/>
      <c r="NQ185" s="6"/>
      <c r="NR185" s="6"/>
      <c r="NS185" s="6"/>
      <c r="NT185" s="6"/>
      <c r="NU185" s="6"/>
      <c r="NV185" s="6"/>
      <c r="NW185" s="6"/>
      <c r="NX185" s="6"/>
      <c r="NY185" s="6"/>
      <c r="NZ185" s="6"/>
      <c r="OA185" s="6"/>
      <c r="OB185" s="6"/>
      <c r="OC185" s="6"/>
      <c r="OD185" s="6"/>
      <c r="OE185" s="6"/>
      <c r="OF185" s="6"/>
      <c r="OG185" s="6"/>
      <c r="OH185" s="6"/>
      <c r="OI185" s="6"/>
      <c r="OJ185" s="6"/>
      <c r="OK185" s="6"/>
      <c r="OL185" s="6"/>
      <c r="OM185" s="6"/>
      <c r="ON185" s="6"/>
      <c r="OO185" s="6"/>
      <c r="OP185" s="6"/>
      <c r="OQ185" s="6"/>
      <c r="OR185" s="6"/>
      <c r="OS185" s="6"/>
      <c r="OT185" s="6"/>
      <c r="OU185" s="6"/>
      <c r="OV185" s="6"/>
      <c r="OW185" s="6"/>
      <c r="OX185" s="6"/>
      <c r="OY185" s="6"/>
      <c r="OZ185" s="6"/>
      <c r="PA185" s="6"/>
      <c r="PB185" s="6"/>
      <c r="PC185" s="6"/>
      <c r="PD185" s="6"/>
      <c r="PE185" s="6"/>
      <c r="PF185" s="6"/>
      <c r="PG185" s="6"/>
      <c r="PH185" s="6"/>
      <c r="PI185" s="6"/>
      <c r="PJ185" s="6"/>
      <c r="PK185" s="6"/>
      <c r="PL185" s="6"/>
      <c r="PM185" s="6"/>
      <c r="PN185" s="6"/>
      <c r="PO185" s="6"/>
      <c r="PP185" s="6"/>
      <c r="PQ185" s="6"/>
      <c r="PR185" s="6"/>
      <c r="PS185" s="6"/>
      <c r="PT185" s="6"/>
      <c r="PU185" s="6"/>
      <c r="PV185" s="6"/>
      <c r="PW185" s="6"/>
      <c r="PX185" s="6"/>
      <c r="PY185" s="6"/>
      <c r="PZ185" s="6"/>
      <c r="QA185" s="6"/>
      <c r="QB185" s="6"/>
      <c r="QC185" s="6"/>
      <c r="QD185" s="6"/>
      <c r="QE185" s="6"/>
      <c r="QF185" s="6"/>
      <c r="QG185" s="6"/>
      <c r="QH185" s="6"/>
      <c r="QI185" s="6"/>
      <c r="QJ185" s="6"/>
      <c r="QK185" s="6"/>
      <c r="QL185" s="6"/>
      <c r="QM185" s="6"/>
      <c r="QN185" s="6"/>
      <c r="QO185" s="6"/>
      <c r="QP185" s="6"/>
      <c r="QQ185" s="6"/>
      <c r="QR185" s="6"/>
      <c r="QS185" s="6"/>
      <c r="QT185" s="6"/>
      <c r="QU185" s="6"/>
      <c r="QV185" s="6"/>
      <c r="QW185" s="6"/>
      <c r="QX185" s="6"/>
      <c r="QY185" s="6"/>
      <c r="QZ185" s="6"/>
      <c r="RA185" s="6"/>
      <c r="RB185" s="6"/>
      <c r="RC185" s="6"/>
      <c r="RD185" s="6"/>
      <c r="RE185" s="6"/>
      <c r="RF185" s="6"/>
      <c r="RG185" s="6"/>
      <c r="RH185" s="6"/>
      <c r="RI185" s="6"/>
      <c r="RJ185" s="6"/>
      <c r="RK185" s="6"/>
      <c r="RL185" s="6"/>
      <c r="RM185" s="6"/>
      <c r="RN185" s="6"/>
      <c r="RO185" s="6"/>
      <c r="RP185" s="6"/>
      <c r="RQ185" s="6"/>
      <c r="RR185" s="6"/>
      <c r="RS185" s="6"/>
      <c r="RT185" s="6"/>
      <c r="RU185" s="6"/>
      <c r="RV185" s="6"/>
      <c r="RW185" s="6"/>
      <c r="RX185" s="6"/>
      <c r="RY185" s="6"/>
      <c r="RZ185" s="6"/>
      <c r="SA185" s="6"/>
      <c r="SB185" s="6"/>
      <c r="SC185" s="6"/>
      <c r="SD185" s="6"/>
      <c r="SE185" s="6"/>
      <c r="SF185" s="6"/>
      <c r="SG185" s="6"/>
      <c r="SH185" s="6"/>
      <c r="SI185" s="6"/>
      <c r="SJ185" s="6"/>
      <c r="SK185" s="6"/>
      <c r="SL185" s="6"/>
      <c r="SM185" s="6"/>
      <c r="SN185" s="6"/>
      <c r="SO185" s="6"/>
      <c r="SP185" s="6"/>
      <c r="SQ185" s="6"/>
      <c r="SR185" s="6"/>
      <c r="SS185" s="6"/>
      <c r="ST185" s="6"/>
      <c r="SU185" s="6"/>
      <c r="SV185" s="6"/>
      <c r="SW185" s="6"/>
      <c r="SX185" s="6"/>
      <c r="SY185" s="6"/>
      <c r="SZ185" s="6"/>
      <c r="TA185" s="6"/>
      <c r="TB185" s="6"/>
      <c r="TC185" s="6"/>
      <c r="TD185" s="6"/>
      <c r="TE185" s="6"/>
      <c r="TF185" s="6"/>
      <c r="TG185" s="6"/>
      <c r="TH185" s="6"/>
      <c r="TI185" s="6"/>
      <c r="TJ185" s="6"/>
      <c r="TK185" s="6"/>
      <c r="TL185" s="6"/>
      <c r="TM185" s="6"/>
      <c r="TN185" s="6"/>
      <c r="TO185" s="6"/>
      <c r="TP185" s="6"/>
      <c r="TQ185" s="6"/>
      <c r="TR185" s="6"/>
      <c r="TS185" s="6"/>
      <c r="TT185" s="6"/>
      <c r="TU185" s="6"/>
      <c r="TV185" s="6"/>
      <c r="TW185" s="6"/>
      <c r="TX185" s="6"/>
      <c r="TY185" s="6"/>
      <c r="TZ185" s="6"/>
      <c r="UA185" s="6"/>
      <c r="UB185" s="6"/>
      <c r="UC185" s="6"/>
      <c r="UD185" s="6"/>
      <c r="UE185" s="6"/>
      <c r="UF185" s="6"/>
      <c r="UG185" s="6"/>
      <c r="UH185" s="6"/>
      <c r="UI185" s="6"/>
      <c r="UJ185" s="6"/>
      <c r="UK185" s="6"/>
      <c r="UL185" s="6"/>
      <c r="UM185" s="6"/>
      <c r="UN185" s="6"/>
      <c r="UO185" s="6"/>
      <c r="UP185" s="6"/>
      <c r="UQ185" s="6"/>
      <c r="UR185" s="6"/>
      <c r="US185" s="6"/>
      <c r="UT185" s="6"/>
      <c r="UU185" s="6"/>
      <c r="UV185" s="6"/>
      <c r="UW185" s="6"/>
      <c r="UX185" s="6"/>
      <c r="UY185" s="6"/>
      <c r="UZ185" s="6"/>
      <c r="VA185" s="6"/>
      <c r="VB185" s="6"/>
      <c r="VC185" s="6"/>
      <c r="VD185" s="6"/>
      <c r="VE185" s="6"/>
      <c r="VF185" s="6"/>
      <c r="VG185" s="6"/>
      <c r="VH185" s="6"/>
      <c r="VI185" s="6"/>
      <c r="VJ185" s="6"/>
      <c r="VK185" s="6"/>
      <c r="VL185" s="6"/>
      <c r="VM185" s="6"/>
      <c r="VN185" s="6"/>
      <c r="VO185" s="6"/>
      <c r="VP185" s="6"/>
      <c r="VQ185" s="6"/>
      <c r="VR185" s="6"/>
      <c r="VS185" s="6"/>
      <c r="VT185" s="6"/>
      <c r="VU185" s="6"/>
      <c r="VV185" s="6"/>
      <c r="VW185" s="6"/>
      <c r="VX185" s="6"/>
      <c r="VY185" s="6"/>
      <c r="VZ185" s="6"/>
      <c r="WA185" s="6"/>
      <c r="WB185" s="6"/>
      <c r="WC185" s="6"/>
      <c r="WD185" s="6"/>
      <c r="WE185" s="6"/>
      <c r="WF185" s="6"/>
      <c r="WG185" s="6"/>
      <c r="WH185" s="6"/>
      <c r="WI185" s="6"/>
      <c r="WJ185" s="6"/>
      <c r="WK185" s="6"/>
      <c r="WL185" s="6"/>
      <c r="WM185" s="6"/>
      <c r="WN185" s="6"/>
      <c r="WO185" s="6"/>
      <c r="WP185" s="6"/>
      <c r="WQ185" s="6"/>
      <c r="WR185" s="6"/>
      <c r="WS185" s="6"/>
      <c r="WT185" s="6"/>
      <c r="WU185" s="6"/>
      <c r="WV185" s="6"/>
      <c r="WW185" s="6"/>
      <c r="WX185" s="6"/>
      <c r="WY185" s="6"/>
      <c r="WZ185" s="6"/>
      <c r="XA185" s="6"/>
      <c r="XB185" s="6"/>
      <c r="XC185" s="6"/>
      <c r="XD185" s="6"/>
      <c r="XE185" s="6"/>
      <c r="XF185" s="6"/>
      <c r="XG185" s="6"/>
      <c r="XH185" s="6"/>
      <c r="XI185" s="6"/>
      <c r="XJ185" s="6"/>
      <c r="XK185" s="6"/>
      <c r="XL185" s="6"/>
      <c r="XM185" s="6"/>
      <c r="XN185" s="6"/>
      <c r="XO185" s="6"/>
      <c r="XP185" s="6"/>
      <c r="XQ185" s="6"/>
      <c r="XR185" s="6"/>
      <c r="XS185" s="6"/>
      <c r="XT185" s="6"/>
      <c r="XU185" s="6"/>
      <c r="XV185" s="6"/>
      <c r="XW185" s="6"/>
      <c r="XX185" s="6"/>
      <c r="XY185" s="6"/>
      <c r="XZ185" s="6"/>
      <c r="YA185" s="6"/>
      <c r="YB185" s="6"/>
      <c r="YC185" s="6"/>
      <c r="YD185" s="6"/>
      <c r="YE185" s="6"/>
      <c r="YF185" s="6"/>
      <c r="YG185" s="6"/>
      <c r="YH185" s="6"/>
      <c r="YI185" s="6"/>
      <c r="YJ185" s="6"/>
      <c r="YK185" s="6"/>
      <c r="YL185" s="6"/>
      <c r="YM185" s="6"/>
      <c r="YN185" s="6"/>
      <c r="YO185" s="6"/>
      <c r="YP185" s="6"/>
      <c r="YQ185" s="6"/>
      <c r="YR185" s="6"/>
      <c r="YS185" s="6"/>
      <c r="YT185" s="6"/>
      <c r="YU185" s="6"/>
      <c r="YV185" s="6"/>
      <c r="YW185" s="6"/>
      <c r="YX185" s="6"/>
      <c r="YY185" s="6"/>
      <c r="YZ185" s="6"/>
      <c r="ZA185" s="6"/>
      <c r="ZB185" s="6"/>
      <c r="ZC185" s="6"/>
      <c r="ZD185" s="6"/>
      <c r="ZE185" s="6"/>
      <c r="ZF185" s="6"/>
      <c r="ZG185" s="6"/>
      <c r="ZH185" s="6"/>
      <c r="ZI185" s="6"/>
      <c r="ZJ185" s="6"/>
      <c r="ZK185" s="6"/>
      <c r="ZL185" s="6"/>
      <c r="ZM185" s="6"/>
      <c r="ZN185" s="6"/>
      <c r="ZO185" s="6"/>
      <c r="ZP185" s="6"/>
      <c r="ZQ185" s="6"/>
      <c r="ZR185" s="6"/>
      <c r="ZS185" s="6"/>
      <c r="ZT185" s="6"/>
      <c r="ZU185" s="6"/>
      <c r="ZV185" s="6"/>
      <c r="ZW185" s="6"/>
      <c r="ZX185" s="6"/>
      <c r="ZY185" s="6"/>
      <c r="ZZ185" s="6"/>
      <c r="AAA185" s="6"/>
      <c r="AAB185" s="6"/>
      <c r="AAC185" s="6"/>
      <c r="AAD185" s="6"/>
      <c r="AAE185" s="6"/>
      <c r="AAF185" s="6"/>
      <c r="AAG185" s="6"/>
      <c r="AAH185" s="6"/>
      <c r="AAI185" s="6"/>
      <c r="AAJ185" s="6"/>
      <c r="AAK185" s="6"/>
      <c r="AAL185" s="6"/>
      <c r="AAM185" s="6"/>
      <c r="AAN185" s="6"/>
      <c r="AAO185" s="6"/>
      <c r="AAP185" s="6"/>
      <c r="AAQ185" s="6"/>
      <c r="AAR185" s="6"/>
      <c r="AAS185" s="6"/>
      <c r="AAT185" s="6"/>
      <c r="AAU185" s="6"/>
      <c r="AAV185" s="6"/>
      <c r="AAW185" s="6"/>
      <c r="AAX185" s="6"/>
      <c r="AAY185" s="6"/>
      <c r="AAZ185" s="6"/>
      <c r="ABA185" s="6"/>
      <c r="ABB185" s="6"/>
      <c r="ABC185" s="6"/>
      <c r="ABD185" s="6"/>
      <c r="ABE185" s="6"/>
      <c r="ABF185" s="6"/>
      <c r="ABG185" s="6"/>
      <c r="ABH185" s="6"/>
      <c r="ABI185" s="6"/>
      <c r="ABJ185" s="6"/>
      <c r="ABK185" s="6"/>
      <c r="ABL185" s="6"/>
      <c r="ABM185" s="6"/>
      <c r="ABN185" s="6"/>
      <c r="ABO185" s="6"/>
      <c r="ABP185" s="6"/>
      <c r="ABQ185" s="6"/>
      <c r="ABR185" s="6"/>
      <c r="ABS185" s="6"/>
      <c r="ABT185" s="6"/>
      <c r="ABU185" s="6"/>
      <c r="ABV185" s="6"/>
      <c r="ABW185" s="6"/>
      <c r="ABX185" s="6"/>
      <c r="ABY185" s="6"/>
      <c r="ABZ185" s="6"/>
      <c r="ACA185" s="6"/>
      <c r="ACB185" s="6"/>
      <c r="ACC185" s="6"/>
      <c r="ACD185" s="6"/>
      <c r="ACE185" s="6"/>
      <c r="ACF185" s="6"/>
      <c r="ACG185" s="6"/>
      <c r="ACH185" s="6"/>
      <c r="ACI185" s="6"/>
      <c r="ACJ185" s="6"/>
      <c r="ACK185" s="6"/>
      <c r="ACL185" s="6"/>
      <c r="ACM185" s="6"/>
      <c r="ACN185" s="6"/>
      <c r="ACO185" s="6"/>
      <c r="ACP185" s="6"/>
      <c r="ACQ185" s="6"/>
      <c r="ACR185" s="6"/>
      <c r="ACS185" s="6"/>
      <c r="ACT185" s="6"/>
      <c r="ACU185" s="6"/>
      <c r="ACV185" s="6"/>
      <c r="ACW185" s="6"/>
      <c r="ACX185" s="6"/>
      <c r="ACY185" s="6"/>
      <c r="ACZ185" s="6"/>
      <c r="ADA185" s="6"/>
      <c r="ADB185" s="6"/>
      <c r="ADC185" s="6"/>
      <c r="ADD185" s="6"/>
      <c r="ADE185" s="6"/>
      <c r="ADF185" s="6"/>
      <c r="ADG185" s="6"/>
      <c r="ADH185" s="6"/>
      <c r="ADI185" s="6"/>
      <c r="ADJ185" s="6"/>
      <c r="ADK185" s="6"/>
      <c r="ADL185" s="6"/>
      <c r="ADM185" s="6"/>
      <c r="ADN185" s="6"/>
      <c r="ADO185" s="6"/>
      <c r="ADP185" s="6"/>
      <c r="ADQ185" s="6"/>
      <c r="ADR185" s="6"/>
      <c r="ADS185" s="6"/>
      <c r="ADT185" s="6"/>
      <c r="ADU185" s="6"/>
      <c r="ADV185" s="6"/>
      <c r="ADW185" s="6"/>
      <c r="ADX185" s="6"/>
      <c r="ADY185" s="6"/>
      <c r="ADZ185" s="6"/>
      <c r="AEA185" s="6"/>
      <c r="AEB185" s="6"/>
      <c r="AEC185" s="6"/>
      <c r="AED185" s="6"/>
      <c r="AEE185" s="6"/>
      <c r="AEF185" s="6"/>
      <c r="AEG185" s="6"/>
      <c r="AEH185" s="6"/>
      <c r="AEI185" s="6"/>
      <c r="AEJ185" s="6"/>
      <c r="AEK185" s="6"/>
      <c r="AEL185" s="6"/>
      <c r="AEM185" s="6"/>
      <c r="AEN185" s="6"/>
      <c r="AEO185" s="6"/>
      <c r="AEP185" s="6"/>
      <c r="AEQ185" s="6"/>
      <c r="AER185" s="6"/>
      <c r="AES185" s="6"/>
      <c r="AET185" s="6"/>
      <c r="AEU185" s="6"/>
      <c r="AEV185" s="6"/>
      <c r="AEW185" s="6"/>
      <c r="AEX185" s="6"/>
      <c r="AEY185" s="6"/>
      <c r="AEZ185" s="6"/>
      <c r="AFA185" s="6"/>
      <c r="AFB185" s="6"/>
      <c r="AFC185" s="6"/>
      <c r="AFD185" s="6"/>
      <c r="AFE185" s="6"/>
      <c r="AFF185" s="6"/>
      <c r="AFG185" s="6"/>
      <c r="AFH185" s="6"/>
      <c r="AFI185" s="6"/>
      <c r="AFJ185" s="6"/>
      <c r="AFK185" s="6"/>
      <c r="AFL185" s="6"/>
      <c r="AFM185" s="6"/>
      <c r="AFN185" s="6"/>
      <c r="AFO185" s="6"/>
      <c r="AFP185" s="6"/>
      <c r="AFQ185" s="6"/>
      <c r="AFR185" s="6"/>
      <c r="AFS185" s="6"/>
      <c r="AFT185" s="6"/>
      <c r="AFU185" s="6"/>
      <c r="AFV185" s="6"/>
      <c r="AFW185" s="6"/>
      <c r="AFX185" s="6"/>
      <c r="AFY185" s="6"/>
      <c r="AFZ185" s="6"/>
      <c r="AGA185" s="6"/>
      <c r="AGB185" s="6"/>
      <c r="AGC185" s="6"/>
      <c r="AGD185" s="6"/>
      <c r="AGE185" s="6"/>
      <c r="AGF185" s="6"/>
      <c r="AGG185" s="6"/>
      <c r="AGH185" s="6"/>
      <c r="AGI185" s="6"/>
      <c r="AGJ185" s="6"/>
      <c r="AGK185" s="6"/>
      <c r="AGL185" s="6"/>
      <c r="AGM185" s="6"/>
      <c r="AGN185" s="6"/>
      <c r="AGO185" s="6"/>
      <c r="AGP185" s="6"/>
      <c r="AGQ185" s="6"/>
      <c r="AGR185" s="6"/>
      <c r="AGS185" s="6"/>
      <c r="AGT185" s="6"/>
      <c r="AGU185" s="6"/>
      <c r="AGV185" s="6"/>
      <c r="AGW185" s="6"/>
      <c r="AGX185" s="6"/>
      <c r="AGY185" s="6"/>
      <c r="AGZ185" s="6"/>
      <c r="AHA185" s="6"/>
      <c r="AHB185" s="6"/>
      <c r="AHC185" s="6"/>
      <c r="AHD185" s="6"/>
      <c r="AHE185" s="6"/>
      <c r="AHF185" s="6"/>
      <c r="AHG185" s="6"/>
      <c r="AHH185" s="6"/>
      <c r="AHI185" s="6"/>
      <c r="AHJ185" s="6"/>
      <c r="AHK185" s="6"/>
      <c r="AHL185" s="6"/>
      <c r="AHM185" s="6"/>
      <c r="AHN185" s="6"/>
      <c r="AHO185" s="6"/>
      <c r="AHP185" s="6"/>
      <c r="AHQ185" s="6"/>
      <c r="AHR185" s="6"/>
      <c r="AHS185" s="6"/>
      <c r="AHT185" s="6"/>
      <c r="AHU185" s="6"/>
      <c r="AHV185" s="6"/>
      <c r="AHW185" s="6"/>
      <c r="AHX185" s="6"/>
      <c r="AHY185" s="6"/>
      <c r="AHZ185" s="6"/>
      <c r="AIA185" s="6"/>
      <c r="AIB185" s="6"/>
      <c r="AIC185" s="6"/>
      <c r="AID185" s="6"/>
      <c r="AIE185" s="6"/>
      <c r="AIF185" s="6"/>
      <c r="AIG185" s="6"/>
      <c r="AIH185" s="6"/>
      <c r="AII185" s="6"/>
      <c r="AIJ185" s="6"/>
      <c r="AIK185" s="6"/>
      <c r="AIL185" s="6"/>
      <c r="AIM185" s="6"/>
      <c r="AIN185" s="6"/>
      <c r="AIO185" s="6"/>
      <c r="AIP185" s="6"/>
      <c r="AIQ185" s="6"/>
      <c r="AIR185" s="6"/>
      <c r="AIS185" s="6"/>
      <c r="AIT185" s="6"/>
      <c r="AIU185" s="6"/>
      <c r="AIV185" s="6"/>
      <c r="AIW185" s="6"/>
      <c r="AIX185" s="6"/>
      <c r="AIY185" s="6"/>
      <c r="AIZ185" s="6"/>
      <c r="AJA185" s="6"/>
      <c r="AJB185" s="6"/>
      <c r="AJC185" s="6"/>
      <c r="AJD185" s="6"/>
      <c r="AJE185" s="6"/>
      <c r="AJF185" s="6"/>
      <c r="AJG185" s="6"/>
      <c r="AJH185" s="6"/>
      <c r="AJI185" s="6"/>
      <c r="AJJ185" s="6"/>
      <c r="AJK185" s="6"/>
      <c r="AJL185" s="6"/>
      <c r="AJM185" s="6"/>
      <c r="AJN185" s="6"/>
      <c r="AJO185" s="6"/>
      <c r="AJP185" s="6"/>
      <c r="AJQ185" s="6"/>
      <c r="AJR185" s="6"/>
      <c r="AJS185" s="6"/>
      <c r="AJT185" s="6"/>
      <c r="AJU185" s="6"/>
      <c r="AJV185" s="6"/>
      <c r="AJW185" s="6"/>
      <c r="AJX185" s="6"/>
      <c r="AJY185" s="6"/>
      <c r="AJZ185" s="6"/>
      <c r="AKA185" s="6"/>
      <c r="AKB185" s="6"/>
      <c r="AKC185" s="6"/>
      <c r="AKD185" s="6"/>
      <c r="AKE185" s="6"/>
      <c r="AKF185" s="6"/>
      <c r="AKG185" s="6"/>
      <c r="AKH185" s="6"/>
      <c r="AKI185" s="6"/>
      <c r="AKJ185" s="6"/>
      <c r="AKK185" s="6"/>
      <c r="AKL185" s="6"/>
      <c r="AKM185" s="6"/>
      <c r="AKN185" s="6"/>
      <c r="AKO185" s="6"/>
      <c r="AKP185" s="6"/>
      <c r="AKQ185" s="6"/>
      <c r="AKR185" s="6"/>
      <c r="AKS185" s="6"/>
      <c r="AKT185" s="6"/>
      <c r="AKU185" s="6"/>
      <c r="AKV185" s="6"/>
      <c r="AKW185" s="6"/>
      <c r="AKX185" s="6"/>
      <c r="AKY185" s="6"/>
      <c r="AKZ185" s="6"/>
      <c r="ALA185" s="6"/>
      <c r="ALB185" s="6"/>
      <c r="ALC185" s="6"/>
      <c r="ALD185" s="6"/>
      <c r="ALE185" s="6"/>
      <c r="ALF185" s="6"/>
      <c r="ALG185" s="6"/>
      <c r="ALH185" s="6"/>
      <c r="ALI185" s="6"/>
      <c r="ALJ185" s="6"/>
      <c r="ALK185" s="6"/>
      <c r="ALL185" s="6"/>
      <c r="ALM185" s="6"/>
      <c r="ALN185" s="6"/>
    </row>
    <row r="186" spans="1:1002" s="19" customFormat="1" ht="14.5" x14ac:dyDescent="0.35">
      <c r="A186" s="41" t="s">
        <v>393</v>
      </c>
      <c r="B186" s="4" t="s">
        <v>225</v>
      </c>
      <c r="C186" s="16">
        <f>(1/(2*PI()*C_1*10^-9*R_1*10^3))</f>
        <v>159.15494309189535</v>
      </c>
      <c r="D186" s="4" t="s">
        <v>74</v>
      </c>
      <c r="E186" s="73"/>
      <c r="F186" s="11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c r="LM186" s="6"/>
      <c r="LN186" s="6"/>
      <c r="LO186" s="6"/>
      <c r="LP186" s="6"/>
      <c r="LQ186" s="6"/>
      <c r="LR186" s="6"/>
      <c r="LS186" s="6"/>
      <c r="LT186" s="6"/>
      <c r="LU186" s="6"/>
      <c r="LV186" s="6"/>
      <c r="LW186" s="6"/>
      <c r="LX186" s="6"/>
      <c r="LY186" s="6"/>
      <c r="LZ186" s="6"/>
      <c r="MA186" s="6"/>
      <c r="MB186" s="6"/>
      <c r="MC186" s="6"/>
      <c r="MD186" s="6"/>
      <c r="ME186" s="6"/>
      <c r="MF186" s="6"/>
      <c r="MG186" s="6"/>
      <c r="MH186" s="6"/>
      <c r="MI186" s="6"/>
      <c r="MJ186" s="6"/>
      <c r="MK186" s="6"/>
      <c r="ML186" s="6"/>
      <c r="MM186" s="6"/>
      <c r="MN186" s="6"/>
      <c r="MO186" s="6"/>
      <c r="MP186" s="6"/>
      <c r="MQ186" s="6"/>
      <c r="MR186" s="6"/>
      <c r="MS186" s="6"/>
      <c r="MT186" s="6"/>
      <c r="MU186" s="6"/>
      <c r="MV186" s="6"/>
      <c r="MW186" s="6"/>
      <c r="MX186" s="6"/>
      <c r="MY186" s="6"/>
      <c r="MZ186" s="6"/>
      <c r="NA186" s="6"/>
      <c r="NB186" s="6"/>
      <c r="NC186" s="6"/>
      <c r="ND186" s="6"/>
      <c r="NE186" s="6"/>
      <c r="NF186" s="6"/>
      <c r="NG186" s="6"/>
      <c r="NH186" s="6"/>
      <c r="NI186" s="6"/>
      <c r="NJ186" s="6"/>
      <c r="NK186" s="6"/>
      <c r="NL186" s="6"/>
      <c r="NM186" s="6"/>
      <c r="NN186" s="6"/>
      <c r="NO186" s="6"/>
      <c r="NP186" s="6"/>
      <c r="NQ186" s="6"/>
      <c r="NR186" s="6"/>
      <c r="NS186" s="6"/>
      <c r="NT186" s="6"/>
      <c r="NU186" s="6"/>
      <c r="NV186" s="6"/>
      <c r="NW186" s="6"/>
      <c r="NX186" s="6"/>
      <c r="NY186" s="6"/>
      <c r="NZ186" s="6"/>
      <c r="OA186" s="6"/>
      <c r="OB186" s="6"/>
      <c r="OC186" s="6"/>
      <c r="OD186" s="6"/>
      <c r="OE186" s="6"/>
      <c r="OF186" s="6"/>
      <c r="OG186" s="6"/>
      <c r="OH186" s="6"/>
      <c r="OI186" s="6"/>
      <c r="OJ186" s="6"/>
      <c r="OK186" s="6"/>
      <c r="OL186" s="6"/>
      <c r="OM186" s="6"/>
      <c r="ON186" s="6"/>
      <c r="OO186" s="6"/>
      <c r="OP186" s="6"/>
      <c r="OQ186" s="6"/>
      <c r="OR186" s="6"/>
      <c r="OS186" s="6"/>
      <c r="OT186" s="6"/>
      <c r="OU186" s="6"/>
      <c r="OV186" s="6"/>
      <c r="OW186" s="6"/>
      <c r="OX186" s="6"/>
      <c r="OY186" s="6"/>
      <c r="OZ186" s="6"/>
      <c r="PA186" s="6"/>
      <c r="PB186" s="6"/>
      <c r="PC186" s="6"/>
      <c r="PD186" s="6"/>
      <c r="PE186" s="6"/>
      <c r="PF186" s="6"/>
      <c r="PG186" s="6"/>
      <c r="PH186" s="6"/>
      <c r="PI186" s="6"/>
      <c r="PJ186" s="6"/>
      <c r="PK186" s="6"/>
      <c r="PL186" s="6"/>
      <c r="PM186" s="6"/>
      <c r="PN186" s="6"/>
      <c r="PO186" s="6"/>
      <c r="PP186" s="6"/>
      <c r="PQ186" s="6"/>
      <c r="PR186" s="6"/>
      <c r="PS186" s="6"/>
      <c r="PT186" s="6"/>
      <c r="PU186" s="6"/>
      <c r="PV186" s="6"/>
      <c r="PW186" s="6"/>
      <c r="PX186" s="6"/>
      <c r="PY186" s="6"/>
      <c r="PZ186" s="6"/>
      <c r="QA186" s="6"/>
      <c r="QB186" s="6"/>
      <c r="QC186" s="6"/>
      <c r="QD186" s="6"/>
      <c r="QE186" s="6"/>
      <c r="QF186" s="6"/>
      <c r="QG186" s="6"/>
      <c r="QH186" s="6"/>
      <c r="QI186" s="6"/>
      <c r="QJ186" s="6"/>
      <c r="QK186" s="6"/>
      <c r="QL186" s="6"/>
      <c r="QM186" s="6"/>
      <c r="QN186" s="6"/>
      <c r="QO186" s="6"/>
      <c r="QP186" s="6"/>
      <c r="QQ186" s="6"/>
      <c r="QR186" s="6"/>
      <c r="QS186" s="6"/>
      <c r="QT186" s="6"/>
      <c r="QU186" s="6"/>
      <c r="QV186" s="6"/>
      <c r="QW186" s="6"/>
      <c r="QX186" s="6"/>
      <c r="QY186" s="6"/>
      <c r="QZ186" s="6"/>
      <c r="RA186" s="6"/>
      <c r="RB186" s="6"/>
      <c r="RC186" s="6"/>
      <c r="RD186" s="6"/>
      <c r="RE186" s="6"/>
      <c r="RF186" s="6"/>
      <c r="RG186" s="6"/>
      <c r="RH186" s="6"/>
      <c r="RI186" s="6"/>
      <c r="RJ186" s="6"/>
      <c r="RK186" s="6"/>
      <c r="RL186" s="6"/>
      <c r="RM186" s="6"/>
      <c r="RN186" s="6"/>
      <c r="RO186" s="6"/>
      <c r="RP186" s="6"/>
      <c r="RQ186" s="6"/>
      <c r="RR186" s="6"/>
      <c r="RS186" s="6"/>
      <c r="RT186" s="6"/>
      <c r="RU186" s="6"/>
      <c r="RV186" s="6"/>
      <c r="RW186" s="6"/>
      <c r="RX186" s="6"/>
      <c r="RY186" s="6"/>
      <c r="RZ186" s="6"/>
      <c r="SA186" s="6"/>
      <c r="SB186" s="6"/>
      <c r="SC186" s="6"/>
      <c r="SD186" s="6"/>
      <c r="SE186" s="6"/>
      <c r="SF186" s="6"/>
      <c r="SG186" s="6"/>
      <c r="SH186" s="6"/>
      <c r="SI186" s="6"/>
      <c r="SJ186" s="6"/>
      <c r="SK186" s="6"/>
      <c r="SL186" s="6"/>
      <c r="SM186" s="6"/>
      <c r="SN186" s="6"/>
      <c r="SO186" s="6"/>
      <c r="SP186" s="6"/>
      <c r="SQ186" s="6"/>
      <c r="SR186" s="6"/>
      <c r="SS186" s="6"/>
      <c r="ST186" s="6"/>
      <c r="SU186" s="6"/>
      <c r="SV186" s="6"/>
      <c r="SW186" s="6"/>
      <c r="SX186" s="6"/>
      <c r="SY186" s="6"/>
      <c r="SZ186" s="6"/>
      <c r="TA186" s="6"/>
      <c r="TB186" s="6"/>
      <c r="TC186" s="6"/>
      <c r="TD186" s="6"/>
      <c r="TE186" s="6"/>
      <c r="TF186" s="6"/>
      <c r="TG186" s="6"/>
      <c r="TH186" s="6"/>
      <c r="TI186" s="6"/>
      <c r="TJ186" s="6"/>
      <c r="TK186" s="6"/>
      <c r="TL186" s="6"/>
      <c r="TM186" s="6"/>
      <c r="TN186" s="6"/>
      <c r="TO186" s="6"/>
      <c r="TP186" s="6"/>
      <c r="TQ186" s="6"/>
      <c r="TR186" s="6"/>
      <c r="TS186" s="6"/>
      <c r="TT186" s="6"/>
      <c r="TU186" s="6"/>
      <c r="TV186" s="6"/>
      <c r="TW186" s="6"/>
      <c r="TX186" s="6"/>
      <c r="TY186" s="6"/>
      <c r="TZ186" s="6"/>
      <c r="UA186" s="6"/>
      <c r="UB186" s="6"/>
      <c r="UC186" s="6"/>
      <c r="UD186" s="6"/>
      <c r="UE186" s="6"/>
      <c r="UF186" s="6"/>
      <c r="UG186" s="6"/>
      <c r="UH186" s="6"/>
      <c r="UI186" s="6"/>
      <c r="UJ186" s="6"/>
      <c r="UK186" s="6"/>
      <c r="UL186" s="6"/>
      <c r="UM186" s="6"/>
      <c r="UN186" s="6"/>
      <c r="UO186" s="6"/>
      <c r="UP186" s="6"/>
      <c r="UQ186" s="6"/>
      <c r="UR186" s="6"/>
      <c r="US186" s="6"/>
      <c r="UT186" s="6"/>
      <c r="UU186" s="6"/>
      <c r="UV186" s="6"/>
      <c r="UW186" s="6"/>
      <c r="UX186" s="6"/>
      <c r="UY186" s="6"/>
      <c r="UZ186" s="6"/>
      <c r="VA186" s="6"/>
      <c r="VB186" s="6"/>
      <c r="VC186" s="6"/>
      <c r="VD186" s="6"/>
      <c r="VE186" s="6"/>
      <c r="VF186" s="6"/>
      <c r="VG186" s="6"/>
      <c r="VH186" s="6"/>
      <c r="VI186" s="6"/>
      <c r="VJ186" s="6"/>
      <c r="VK186" s="6"/>
      <c r="VL186" s="6"/>
      <c r="VM186" s="6"/>
      <c r="VN186" s="6"/>
      <c r="VO186" s="6"/>
      <c r="VP186" s="6"/>
      <c r="VQ186" s="6"/>
      <c r="VR186" s="6"/>
      <c r="VS186" s="6"/>
      <c r="VT186" s="6"/>
      <c r="VU186" s="6"/>
      <c r="VV186" s="6"/>
      <c r="VW186" s="6"/>
      <c r="VX186" s="6"/>
      <c r="VY186" s="6"/>
      <c r="VZ186" s="6"/>
      <c r="WA186" s="6"/>
      <c r="WB186" s="6"/>
      <c r="WC186" s="6"/>
      <c r="WD186" s="6"/>
      <c r="WE186" s="6"/>
      <c r="WF186" s="6"/>
      <c r="WG186" s="6"/>
      <c r="WH186" s="6"/>
      <c r="WI186" s="6"/>
      <c r="WJ186" s="6"/>
      <c r="WK186" s="6"/>
      <c r="WL186" s="6"/>
      <c r="WM186" s="6"/>
      <c r="WN186" s="6"/>
      <c r="WO186" s="6"/>
      <c r="WP186" s="6"/>
      <c r="WQ186" s="6"/>
      <c r="WR186" s="6"/>
      <c r="WS186" s="6"/>
      <c r="WT186" s="6"/>
      <c r="WU186" s="6"/>
      <c r="WV186" s="6"/>
      <c r="WW186" s="6"/>
      <c r="WX186" s="6"/>
      <c r="WY186" s="6"/>
      <c r="WZ186" s="6"/>
      <c r="XA186" s="6"/>
      <c r="XB186" s="6"/>
      <c r="XC186" s="6"/>
      <c r="XD186" s="6"/>
      <c r="XE186" s="6"/>
      <c r="XF186" s="6"/>
      <c r="XG186" s="6"/>
      <c r="XH186" s="6"/>
      <c r="XI186" s="6"/>
      <c r="XJ186" s="6"/>
      <c r="XK186" s="6"/>
      <c r="XL186" s="6"/>
      <c r="XM186" s="6"/>
      <c r="XN186" s="6"/>
      <c r="XO186" s="6"/>
      <c r="XP186" s="6"/>
      <c r="XQ186" s="6"/>
      <c r="XR186" s="6"/>
      <c r="XS186" s="6"/>
      <c r="XT186" s="6"/>
      <c r="XU186" s="6"/>
      <c r="XV186" s="6"/>
      <c r="XW186" s="6"/>
      <c r="XX186" s="6"/>
      <c r="XY186" s="6"/>
      <c r="XZ186" s="6"/>
      <c r="YA186" s="6"/>
      <c r="YB186" s="6"/>
      <c r="YC186" s="6"/>
      <c r="YD186" s="6"/>
      <c r="YE186" s="6"/>
      <c r="YF186" s="6"/>
      <c r="YG186" s="6"/>
      <c r="YH186" s="6"/>
      <c r="YI186" s="6"/>
      <c r="YJ186" s="6"/>
      <c r="YK186" s="6"/>
      <c r="YL186" s="6"/>
      <c r="YM186" s="6"/>
      <c r="YN186" s="6"/>
      <c r="YO186" s="6"/>
      <c r="YP186" s="6"/>
      <c r="YQ186" s="6"/>
      <c r="YR186" s="6"/>
      <c r="YS186" s="6"/>
      <c r="YT186" s="6"/>
      <c r="YU186" s="6"/>
      <c r="YV186" s="6"/>
      <c r="YW186" s="6"/>
      <c r="YX186" s="6"/>
      <c r="YY186" s="6"/>
      <c r="YZ186" s="6"/>
      <c r="ZA186" s="6"/>
      <c r="ZB186" s="6"/>
      <c r="ZC186" s="6"/>
      <c r="ZD186" s="6"/>
      <c r="ZE186" s="6"/>
      <c r="ZF186" s="6"/>
      <c r="ZG186" s="6"/>
      <c r="ZH186" s="6"/>
      <c r="ZI186" s="6"/>
      <c r="ZJ186" s="6"/>
      <c r="ZK186" s="6"/>
      <c r="ZL186" s="6"/>
      <c r="ZM186" s="6"/>
      <c r="ZN186" s="6"/>
      <c r="ZO186" s="6"/>
      <c r="ZP186" s="6"/>
      <c r="ZQ186" s="6"/>
      <c r="ZR186" s="6"/>
      <c r="ZS186" s="6"/>
      <c r="ZT186" s="6"/>
      <c r="ZU186" s="6"/>
      <c r="ZV186" s="6"/>
      <c r="ZW186" s="6"/>
      <c r="ZX186" s="6"/>
      <c r="ZY186" s="6"/>
      <c r="ZZ186" s="6"/>
      <c r="AAA186" s="6"/>
      <c r="AAB186" s="6"/>
      <c r="AAC186" s="6"/>
      <c r="AAD186" s="6"/>
      <c r="AAE186" s="6"/>
      <c r="AAF186" s="6"/>
      <c r="AAG186" s="6"/>
      <c r="AAH186" s="6"/>
      <c r="AAI186" s="6"/>
      <c r="AAJ186" s="6"/>
      <c r="AAK186" s="6"/>
      <c r="AAL186" s="6"/>
      <c r="AAM186" s="6"/>
      <c r="AAN186" s="6"/>
      <c r="AAO186" s="6"/>
      <c r="AAP186" s="6"/>
      <c r="AAQ186" s="6"/>
      <c r="AAR186" s="6"/>
      <c r="AAS186" s="6"/>
      <c r="AAT186" s="6"/>
      <c r="AAU186" s="6"/>
      <c r="AAV186" s="6"/>
      <c r="AAW186" s="6"/>
      <c r="AAX186" s="6"/>
      <c r="AAY186" s="6"/>
      <c r="AAZ186" s="6"/>
      <c r="ABA186" s="6"/>
      <c r="ABB186" s="6"/>
      <c r="ABC186" s="6"/>
      <c r="ABD186" s="6"/>
      <c r="ABE186" s="6"/>
      <c r="ABF186" s="6"/>
      <c r="ABG186" s="6"/>
      <c r="ABH186" s="6"/>
      <c r="ABI186" s="6"/>
      <c r="ABJ186" s="6"/>
      <c r="ABK186" s="6"/>
      <c r="ABL186" s="6"/>
      <c r="ABM186" s="6"/>
      <c r="ABN186" s="6"/>
      <c r="ABO186" s="6"/>
      <c r="ABP186" s="6"/>
      <c r="ABQ186" s="6"/>
      <c r="ABR186" s="6"/>
      <c r="ABS186" s="6"/>
      <c r="ABT186" s="6"/>
      <c r="ABU186" s="6"/>
      <c r="ABV186" s="6"/>
      <c r="ABW186" s="6"/>
      <c r="ABX186" s="6"/>
      <c r="ABY186" s="6"/>
      <c r="ABZ186" s="6"/>
      <c r="ACA186" s="6"/>
      <c r="ACB186" s="6"/>
      <c r="ACC186" s="6"/>
      <c r="ACD186" s="6"/>
      <c r="ACE186" s="6"/>
      <c r="ACF186" s="6"/>
      <c r="ACG186" s="6"/>
      <c r="ACH186" s="6"/>
      <c r="ACI186" s="6"/>
      <c r="ACJ186" s="6"/>
      <c r="ACK186" s="6"/>
      <c r="ACL186" s="6"/>
      <c r="ACM186" s="6"/>
      <c r="ACN186" s="6"/>
      <c r="ACO186" s="6"/>
      <c r="ACP186" s="6"/>
      <c r="ACQ186" s="6"/>
      <c r="ACR186" s="6"/>
      <c r="ACS186" s="6"/>
      <c r="ACT186" s="6"/>
      <c r="ACU186" s="6"/>
      <c r="ACV186" s="6"/>
      <c r="ACW186" s="6"/>
      <c r="ACX186" s="6"/>
      <c r="ACY186" s="6"/>
      <c r="ACZ186" s="6"/>
      <c r="ADA186" s="6"/>
      <c r="ADB186" s="6"/>
      <c r="ADC186" s="6"/>
      <c r="ADD186" s="6"/>
      <c r="ADE186" s="6"/>
      <c r="ADF186" s="6"/>
      <c r="ADG186" s="6"/>
      <c r="ADH186" s="6"/>
      <c r="ADI186" s="6"/>
      <c r="ADJ186" s="6"/>
      <c r="ADK186" s="6"/>
      <c r="ADL186" s="6"/>
      <c r="ADM186" s="6"/>
      <c r="ADN186" s="6"/>
      <c r="ADO186" s="6"/>
      <c r="ADP186" s="6"/>
      <c r="ADQ186" s="6"/>
      <c r="ADR186" s="6"/>
      <c r="ADS186" s="6"/>
      <c r="ADT186" s="6"/>
      <c r="ADU186" s="6"/>
      <c r="ADV186" s="6"/>
      <c r="ADW186" s="6"/>
      <c r="ADX186" s="6"/>
      <c r="ADY186" s="6"/>
      <c r="ADZ186" s="6"/>
      <c r="AEA186" s="6"/>
      <c r="AEB186" s="6"/>
      <c r="AEC186" s="6"/>
      <c r="AED186" s="6"/>
      <c r="AEE186" s="6"/>
      <c r="AEF186" s="6"/>
      <c r="AEG186" s="6"/>
      <c r="AEH186" s="6"/>
      <c r="AEI186" s="6"/>
      <c r="AEJ186" s="6"/>
      <c r="AEK186" s="6"/>
      <c r="AEL186" s="6"/>
      <c r="AEM186" s="6"/>
      <c r="AEN186" s="6"/>
      <c r="AEO186" s="6"/>
      <c r="AEP186" s="6"/>
      <c r="AEQ186" s="6"/>
      <c r="AER186" s="6"/>
      <c r="AES186" s="6"/>
      <c r="AET186" s="6"/>
      <c r="AEU186" s="6"/>
      <c r="AEV186" s="6"/>
      <c r="AEW186" s="6"/>
      <c r="AEX186" s="6"/>
      <c r="AEY186" s="6"/>
      <c r="AEZ186" s="6"/>
      <c r="AFA186" s="6"/>
      <c r="AFB186" s="6"/>
      <c r="AFC186" s="6"/>
      <c r="AFD186" s="6"/>
      <c r="AFE186" s="6"/>
      <c r="AFF186" s="6"/>
      <c r="AFG186" s="6"/>
      <c r="AFH186" s="6"/>
      <c r="AFI186" s="6"/>
      <c r="AFJ186" s="6"/>
      <c r="AFK186" s="6"/>
      <c r="AFL186" s="6"/>
      <c r="AFM186" s="6"/>
      <c r="AFN186" s="6"/>
      <c r="AFO186" s="6"/>
      <c r="AFP186" s="6"/>
      <c r="AFQ186" s="6"/>
      <c r="AFR186" s="6"/>
      <c r="AFS186" s="6"/>
      <c r="AFT186" s="6"/>
      <c r="AFU186" s="6"/>
      <c r="AFV186" s="6"/>
      <c r="AFW186" s="6"/>
      <c r="AFX186" s="6"/>
      <c r="AFY186" s="6"/>
      <c r="AFZ186" s="6"/>
      <c r="AGA186" s="6"/>
      <c r="AGB186" s="6"/>
      <c r="AGC186" s="6"/>
      <c r="AGD186" s="6"/>
      <c r="AGE186" s="6"/>
      <c r="AGF186" s="6"/>
      <c r="AGG186" s="6"/>
      <c r="AGH186" s="6"/>
      <c r="AGI186" s="6"/>
      <c r="AGJ186" s="6"/>
      <c r="AGK186" s="6"/>
      <c r="AGL186" s="6"/>
      <c r="AGM186" s="6"/>
      <c r="AGN186" s="6"/>
      <c r="AGO186" s="6"/>
      <c r="AGP186" s="6"/>
      <c r="AGQ186" s="6"/>
      <c r="AGR186" s="6"/>
      <c r="AGS186" s="6"/>
      <c r="AGT186" s="6"/>
      <c r="AGU186" s="6"/>
      <c r="AGV186" s="6"/>
      <c r="AGW186" s="6"/>
      <c r="AGX186" s="6"/>
      <c r="AGY186" s="6"/>
      <c r="AGZ186" s="6"/>
      <c r="AHA186" s="6"/>
      <c r="AHB186" s="6"/>
      <c r="AHC186" s="6"/>
      <c r="AHD186" s="6"/>
      <c r="AHE186" s="6"/>
      <c r="AHF186" s="6"/>
      <c r="AHG186" s="6"/>
      <c r="AHH186" s="6"/>
      <c r="AHI186" s="6"/>
      <c r="AHJ186" s="6"/>
      <c r="AHK186" s="6"/>
      <c r="AHL186" s="6"/>
      <c r="AHM186" s="6"/>
      <c r="AHN186" s="6"/>
      <c r="AHO186" s="6"/>
      <c r="AHP186" s="6"/>
      <c r="AHQ186" s="6"/>
      <c r="AHR186" s="6"/>
      <c r="AHS186" s="6"/>
      <c r="AHT186" s="6"/>
      <c r="AHU186" s="6"/>
      <c r="AHV186" s="6"/>
      <c r="AHW186" s="6"/>
      <c r="AHX186" s="6"/>
      <c r="AHY186" s="6"/>
      <c r="AHZ186" s="6"/>
      <c r="AIA186" s="6"/>
      <c r="AIB186" s="6"/>
      <c r="AIC186" s="6"/>
      <c r="AID186" s="6"/>
      <c r="AIE186" s="6"/>
      <c r="AIF186" s="6"/>
      <c r="AIG186" s="6"/>
      <c r="AIH186" s="6"/>
      <c r="AII186" s="6"/>
      <c r="AIJ186" s="6"/>
      <c r="AIK186" s="6"/>
      <c r="AIL186" s="6"/>
      <c r="AIM186" s="6"/>
      <c r="AIN186" s="6"/>
      <c r="AIO186" s="6"/>
      <c r="AIP186" s="6"/>
      <c r="AIQ186" s="6"/>
      <c r="AIR186" s="6"/>
      <c r="AIS186" s="6"/>
      <c r="AIT186" s="6"/>
      <c r="AIU186" s="6"/>
      <c r="AIV186" s="6"/>
      <c r="AIW186" s="6"/>
      <c r="AIX186" s="6"/>
      <c r="AIY186" s="6"/>
      <c r="AIZ186" s="6"/>
      <c r="AJA186" s="6"/>
      <c r="AJB186" s="6"/>
      <c r="AJC186" s="6"/>
      <c r="AJD186" s="6"/>
      <c r="AJE186" s="6"/>
      <c r="AJF186" s="6"/>
      <c r="AJG186" s="6"/>
      <c r="AJH186" s="6"/>
      <c r="AJI186" s="6"/>
      <c r="AJJ186" s="6"/>
      <c r="AJK186" s="6"/>
      <c r="AJL186" s="6"/>
      <c r="AJM186" s="6"/>
      <c r="AJN186" s="6"/>
      <c r="AJO186" s="6"/>
      <c r="AJP186" s="6"/>
      <c r="AJQ186" s="6"/>
      <c r="AJR186" s="6"/>
      <c r="AJS186" s="6"/>
      <c r="AJT186" s="6"/>
      <c r="AJU186" s="6"/>
      <c r="AJV186" s="6"/>
      <c r="AJW186" s="6"/>
      <c r="AJX186" s="6"/>
      <c r="AJY186" s="6"/>
      <c r="AJZ186" s="6"/>
      <c r="AKA186" s="6"/>
      <c r="AKB186" s="6"/>
      <c r="AKC186" s="6"/>
      <c r="AKD186" s="6"/>
      <c r="AKE186" s="6"/>
      <c r="AKF186" s="6"/>
      <c r="AKG186" s="6"/>
      <c r="AKH186" s="6"/>
      <c r="AKI186" s="6"/>
      <c r="AKJ186" s="6"/>
      <c r="AKK186" s="6"/>
      <c r="AKL186" s="6"/>
      <c r="AKM186" s="6"/>
      <c r="AKN186" s="6"/>
      <c r="AKO186" s="6"/>
      <c r="AKP186" s="6"/>
      <c r="AKQ186" s="6"/>
      <c r="AKR186" s="6"/>
      <c r="AKS186" s="6"/>
      <c r="AKT186" s="6"/>
      <c r="AKU186" s="6"/>
      <c r="AKV186" s="6"/>
      <c r="AKW186" s="6"/>
      <c r="AKX186" s="6"/>
      <c r="AKY186" s="6"/>
      <c r="AKZ186" s="6"/>
      <c r="ALA186" s="6"/>
      <c r="ALB186" s="6"/>
      <c r="ALC186" s="6"/>
      <c r="ALD186" s="6"/>
      <c r="ALE186" s="6"/>
      <c r="ALF186" s="6"/>
      <c r="ALG186" s="6"/>
      <c r="ALH186" s="6"/>
      <c r="ALI186" s="6"/>
      <c r="ALJ186" s="6"/>
      <c r="ALK186" s="6"/>
      <c r="ALL186" s="6"/>
      <c r="ALM186" s="6"/>
      <c r="ALN186" s="6"/>
    </row>
    <row r="187" spans="1:1002" s="19" customFormat="1" ht="14.5" x14ac:dyDescent="0.35">
      <c r="A187" s="41" t="s">
        <v>210</v>
      </c>
      <c r="B187" s="4" t="s">
        <v>226</v>
      </c>
      <c r="C187" s="16">
        <f>R_1*(fz_2/(fp_1-fz_2))</f>
        <v>17.918391999950337</v>
      </c>
      <c r="D187" s="5" t="s">
        <v>157</v>
      </c>
      <c r="E187" s="73"/>
      <c r="F187" s="11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c r="LM187" s="6"/>
      <c r="LN187" s="6"/>
      <c r="LO187" s="6"/>
      <c r="LP187" s="6"/>
      <c r="LQ187" s="6"/>
      <c r="LR187" s="6"/>
      <c r="LS187" s="6"/>
      <c r="LT187" s="6"/>
      <c r="LU187" s="6"/>
      <c r="LV187" s="6"/>
      <c r="LW187" s="6"/>
      <c r="LX187" s="6"/>
      <c r="LY187" s="6"/>
      <c r="LZ187" s="6"/>
      <c r="MA187" s="6"/>
      <c r="MB187" s="6"/>
      <c r="MC187" s="6"/>
      <c r="MD187" s="6"/>
      <c r="ME187" s="6"/>
      <c r="MF187" s="6"/>
      <c r="MG187" s="6"/>
      <c r="MH187" s="6"/>
      <c r="MI187" s="6"/>
      <c r="MJ187" s="6"/>
      <c r="MK187" s="6"/>
      <c r="ML187" s="6"/>
      <c r="MM187" s="6"/>
      <c r="MN187" s="6"/>
      <c r="MO187" s="6"/>
      <c r="MP187" s="6"/>
      <c r="MQ187" s="6"/>
      <c r="MR187" s="6"/>
      <c r="MS187" s="6"/>
      <c r="MT187" s="6"/>
      <c r="MU187" s="6"/>
      <c r="MV187" s="6"/>
      <c r="MW187" s="6"/>
      <c r="MX187" s="6"/>
      <c r="MY187" s="6"/>
      <c r="MZ187" s="6"/>
      <c r="NA187" s="6"/>
      <c r="NB187" s="6"/>
      <c r="NC187" s="6"/>
      <c r="ND187" s="6"/>
      <c r="NE187" s="6"/>
      <c r="NF187" s="6"/>
      <c r="NG187" s="6"/>
      <c r="NH187" s="6"/>
      <c r="NI187" s="6"/>
      <c r="NJ187" s="6"/>
      <c r="NK187" s="6"/>
      <c r="NL187" s="6"/>
      <c r="NM187" s="6"/>
      <c r="NN187" s="6"/>
      <c r="NO187" s="6"/>
      <c r="NP187" s="6"/>
      <c r="NQ187" s="6"/>
      <c r="NR187" s="6"/>
      <c r="NS187" s="6"/>
      <c r="NT187" s="6"/>
      <c r="NU187" s="6"/>
      <c r="NV187" s="6"/>
      <c r="NW187" s="6"/>
      <c r="NX187" s="6"/>
      <c r="NY187" s="6"/>
      <c r="NZ187" s="6"/>
      <c r="OA187" s="6"/>
      <c r="OB187" s="6"/>
      <c r="OC187" s="6"/>
      <c r="OD187" s="6"/>
      <c r="OE187" s="6"/>
      <c r="OF187" s="6"/>
      <c r="OG187" s="6"/>
      <c r="OH187" s="6"/>
      <c r="OI187" s="6"/>
      <c r="OJ187" s="6"/>
      <c r="OK187" s="6"/>
      <c r="OL187" s="6"/>
      <c r="OM187" s="6"/>
      <c r="ON187" s="6"/>
      <c r="OO187" s="6"/>
      <c r="OP187" s="6"/>
      <c r="OQ187" s="6"/>
      <c r="OR187" s="6"/>
      <c r="OS187" s="6"/>
      <c r="OT187" s="6"/>
      <c r="OU187" s="6"/>
      <c r="OV187" s="6"/>
      <c r="OW187" s="6"/>
      <c r="OX187" s="6"/>
      <c r="OY187" s="6"/>
      <c r="OZ187" s="6"/>
      <c r="PA187" s="6"/>
      <c r="PB187" s="6"/>
      <c r="PC187" s="6"/>
      <c r="PD187" s="6"/>
      <c r="PE187" s="6"/>
      <c r="PF187" s="6"/>
      <c r="PG187" s="6"/>
      <c r="PH187" s="6"/>
      <c r="PI187" s="6"/>
      <c r="PJ187" s="6"/>
      <c r="PK187" s="6"/>
      <c r="PL187" s="6"/>
      <c r="PM187" s="6"/>
      <c r="PN187" s="6"/>
      <c r="PO187" s="6"/>
      <c r="PP187" s="6"/>
      <c r="PQ187" s="6"/>
      <c r="PR187" s="6"/>
      <c r="PS187" s="6"/>
      <c r="PT187" s="6"/>
      <c r="PU187" s="6"/>
      <c r="PV187" s="6"/>
      <c r="PW187" s="6"/>
      <c r="PX187" s="6"/>
      <c r="PY187" s="6"/>
      <c r="PZ187" s="6"/>
      <c r="QA187" s="6"/>
      <c r="QB187" s="6"/>
      <c r="QC187" s="6"/>
      <c r="QD187" s="6"/>
      <c r="QE187" s="6"/>
      <c r="QF187" s="6"/>
      <c r="QG187" s="6"/>
      <c r="QH187" s="6"/>
      <c r="QI187" s="6"/>
      <c r="QJ187" s="6"/>
      <c r="QK187" s="6"/>
      <c r="QL187" s="6"/>
      <c r="QM187" s="6"/>
      <c r="QN187" s="6"/>
      <c r="QO187" s="6"/>
      <c r="QP187" s="6"/>
      <c r="QQ187" s="6"/>
      <c r="QR187" s="6"/>
      <c r="QS187" s="6"/>
      <c r="QT187" s="6"/>
      <c r="QU187" s="6"/>
      <c r="QV187" s="6"/>
      <c r="QW187" s="6"/>
      <c r="QX187" s="6"/>
      <c r="QY187" s="6"/>
      <c r="QZ187" s="6"/>
      <c r="RA187" s="6"/>
      <c r="RB187" s="6"/>
      <c r="RC187" s="6"/>
      <c r="RD187" s="6"/>
      <c r="RE187" s="6"/>
      <c r="RF187" s="6"/>
      <c r="RG187" s="6"/>
      <c r="RH187" s="6"/>
      <c r="RI187" s="6"/>
      <c r="RJ187" s="6"/>
      <c r="RK187" s="6"/>
      <c r="RL187" s="6"/>
      <c r="RM187" s="6"/>
      <c r="RN187" s="6"/>
      <c r="RO187" s="6"/>
      <c r="RP187" s="6"/>
      <c r="RQ187" s="6"/>
      <c r="RR187" s="6"/>
      <c r="RS187" s="6"/>
      <c r="RT187" s="6"/>
      <c r="RU187" s="6"/>
      <c r="RV187" s="6"/>
      <c r="RW187" s="6"/>
      <c r="RX187" s="6"/>
      <c r="RY187" s="6"/>
      <c r="RZ187" s="6"/>
      <c r="SA187" s="6"/>
      <c r="SB187" s="6"/>
      <c r="SC187" s="6"/>
      <c r="SD187" s="6"/>
      <c r="SE187" s="6"/>
      <c r="SF187" s="6"/>
      <c r="SG187" s="6"/>
      <c r="SH187" s="6"/>
      <c r="SI187" s="6"/>
      <c r="SJ187" s="6"/>
      <c r="SK187" s="6"/>
      <c r="SL187" s="6"/>
      <c r="SM187" s="6"/>
      <c r="SN187" s="6"/>
      <c r="SO187" s="6"/>
      <c r="SP187" s="6"/>
      <c r="SQ187" s="6"/>
      <c r="SR187" s="6"/>
      <c r="SS187" s="6"/>
      <c r="ST187" s="6"/>
      <c r="SU187" s="6"/>
      <c r="SV187" s="6"/>
      <c r="SW187" s="6"/>
      <c r="SX187" s="6"/>
      <c r="SY187" s="6"/>
      <c r="SZ187" s="6"/>
      <c r="TA187" s="6"/>
      <c r="TB187" s="6"/>
      <c r="TC187" s="6"/>
      <c r="TD187" s="6"/>
      <c r="TE187" s="6"/>
      <c r="TF187" s="6"/>
      <c r="TG187" s="6"/>
      <c r="TH187" s="6"/>
      <c r="TI187" s="6"/>
      <c r="TJ187" s="6"/>
      <c r="TK187" s="6"/>
      <c r="TL187" s="6"/>
      <c r="TM187" s="6"/>
      <c r="TN187" s="6"/>
      <c r="TO187" s="6"/>
      <c r="TP187" s="6"/>
      <c r="TQ187" s="6"/>
      <c r="TR187" s="6"/>
      <c r="TS187" s="6"/>
      <c r="TT187" s="6"/>
      <c r="TU187" s="6"/>
      <c r="TV187" s="6"/>
      <c r="TW187" s="6"/>
      <c r="TX187" s="6"/>
      <c r="TY187" s="6"/>
      <c r="TZ187" s="6"/>
      <c r="UA187" s="6"/>
      <c r="UB187" s="6"/>
      <c r="UC187" s="6"/>
      <c r="UD187" s="6"/>
      <c r="UE187" s="6"/>
      <c r="UF187" s="6"/>
      <c r="UG187" s="6"/>
      <c r="UH187" s="6"/>
      <c r="UI187" s="6"/>
      <c r="UJ187" s="6"/>
      <c r="UK187" s="6"/>
      <c r="UL187" s="6"/>
      <c r="UM187" s="6"/>
      <c r="UN187" s="6"/>
      <c r="UO187" s="6"/>
      <c r="UP187" s="6"/>
      <c r="UQ187" s="6"/>
      <c r="UR187" s="6"/>
      <c r="US187" s="6"/>
      <c r="UT187" s="6"/>
      <c r="UU187" s="6"/>
      <c r="UV187" s="6"/>
      <c r="UW187" s="6"/>
      <c r="UX187" s="6"/>
      <c r="UY187" s="6"/>
      <c r="UZ187" s="6"/>
      <c r="VA187" s="6"/>
      <c r="VB187" s="6"/>
      <c r="VC187" s="6"/>
      <c r="VD187" s="6"/>
      <c r="VE187" s="6"/>
      <c r="VF187" s="6"/>
      <c r="VG187" s="6"/>
      <c r="VH187" s="6"/>
      <c r="VI187" s="6"/>
      <c r="VJ187" s="6"/>
      <c r="VK187" s="6"/>
      <c r="VL187" s="6"/>
      <c r="VM187" s="6"/>
      <c r="VN187" s="6"/>
      <c r="VO187" s="6"/>
      <c r="VP187" s="6"/>
      <c r="VQ187" s="6"/>
      <c r="VR187" s="6"/>
      <c r="VS187" s="6"/>
      <c r="VT187" s="6"/>
      <c r="VU187" s="6"/>
      <c r="VV187" s="6"/>
      <c r="VW187" s="6"/>
      <c r="VX187" s="6"/>
      <c r="VY187" s="6"/>
      <c r="VZ187" s="6"/>
      <c r="WA187" s="6"/>
      <c r="WB187" s="6"/>
      <c r="WC187" s="6"/>
      <c r="WD187" s="6"/>
      <c r="WE187" s="6"/>
      <c r="WF187" s="6"/>
      <c r="WG187" s="6"/>
      <c r="WH187" s="6"/>
      <c r="WI187" s="6"/>
      <c r="WJ187" s="6"/>
      <c r="WK187" s="6"/>
      <c r="WL187" s="6"/>
      <c r="WM187" s="6"/>
      <c r="WN187" s="6"/>
      <c r="WO187" s="6"/>
      <c r="WP187" s="6"/>
      <c r="WQ187" s="6"/>
      <c r="WR187" s="6"/>
      <c r="WS187" s="6"/>
      <c r="WT187" s="6"/>
      <c r="WU187" s="6"/>
      <c r="WV187" s="6"/>
      <c r="WW187" s="6"/>
      <c r="WX187" s="6"/>
      <c r="WY187" s="6"/>
      <c r="WZ187" s="6"/>
      <c r="XA187" s="6"/>
      <c r="XB187" s="6"/>
      <c r="XC187" s="6"/>
      <c r="XD187" s="6"/>
      <c r="XE187" s="6"/>
      <c r="XF187" s="6"/>
      <c r="XG187" s="6"/>
      <c r="XH187" s="6"/>
      <c r="XI187" s="6"/>
      <c r="XJ187" s="6"/>
      <c r="XK187" s="6"/>
      <c r="XL187" s="6"/>
      <c r="XM187" s="6"/>
      <c r="XN187" s="6"/>
      <c r="XO187" s="6"/>
      <c r="XP187" s="6"/>
      <c r="XQ187" s="6"/>
      <c r="XR187" s="6"/>
      <c r="XS187" s="6"/>
      <c r="XT187" s="6"/>
      <c r="XU187" s="6"/>
      <c r="XV187" s="6"/>
      <c r="XW187" s="6"/>
      <c r="XX187" s="6"/>
      <c r="XY187" s="6"/>
      <c r="XZ187" s="6"/>
      <c r="YA187" s="6"/>
      <c r="YB187" s="6"/>
      <c r="YC187" s="6"/>
      <c r="YD187" s="6"/>
      <c r="YE187" s="6"/>
      <c r="YF187" s="6"/>
      <c r="YG187" s="6"/>
      <c r="YH187" s="6"/>
      <c r="YI187" s="6"/>
      <c r="YJ187" s="6"/>
      <c r="YK187" s="6"/>
      <c r="YL187" s="6"/>
      <c r="YM187" s="6"/>
      <c r="YN187" s="6"/>
      <c r="YO187" s="6"/>
      <c r="YP187" s="6"/>
      <c r="YQ187" s="6"/>
      <c r="YR187" s="6"/>
      <c r="YS187" s="6"/>
      <c r="YT187" s="6"/>
      <c r="YU187" s="6"/>
      <c r="YV187" s="6"/>
      <c r="YW187" s="6"/>
      <c r="YX187" s="6"/>
      <c r="YY187" s="6"/>
      <c r="YZ187" s="6"/>
      <c r="ZA187" s="6"/>
      <c r="ZB187" s="6"/>
      <c r="ZC187" s="6"/>
      <c r="ZD187" s="6"/>
      <c r="ZE187" s="6"/>
      <c r="ZF187" s="6"/>
      <c r="ZG187" s="6"/>
      <c r="ZH187" s="6"/>
      <c r="ZI187" s="6"/>
      <c r="ZJ187" s="6"/>
      <c r="ZK187" s="6"/>
      <c r="ZL187" s="6"/>
      <c r="ZM187" s="6"/>
      <c r="ZN187" s="6"/>
      <c r="ZO187" s="6"/>
      <c r="ZP187" s="6"/>
      <c r="ZQ187" s="6"/>
      <c r="ZR187" s="6"/>
      <c r="ZS187" s="6"/>
      <c r="ZT187" s="6"/>
      <c r="ZU187" s="6"/>
      <c r="ZV187" s="6"/>
      <c r="ZW187" s="6"/>
      <c r="ZX187" s="6"/>
      <c r="ZY187" s="6"/>
      <c r="ZZ187" s="6"/>
      <c r="AAA187" s="6"/>
      <c r="AAB187" s="6"/>
      <c r="AAC187" s="6"/>
      <c r="AAD187" s="6"/>
      <c r="AAE187" s="6"/>
      <c r="AAF187" s="6"/>
      <c r="AAG187" s="6"/>
      <c r="AAH187" s="6"/>
      <c r="AAI187" s="6"/>
      <c r="AAJ187" s="6"/>
      <c r="AAK187" s="6"/>
      <c r="AAL187" s="6"/>
      <c r="AAM187" s="6"/>
      <c r="AAN187" s="6"/>
      <c r="AAO187" s="6"/>
      <c r="AAP187" s="6"/>
      <c r="AAQ187" s="6"/>
      <c r="AAR187" s="6"/>
      <c r="AAS187" s="6"/>
      <c r="AAT187" s="6"/>
      <c r="AAU187" s="6"/>
      <c r="AAV187" s="6"/>
      <c r="AAW187" s="6"/>
      <c r="AAX187" s="6"/>
      <c r="AAY187" s="6"/>
      <c r="AAZ187" s="6"/>
      <c r="ABA187" s="6"/>
      <c r="ABB187" s="6"/>
      <c r="ABC187" s="6"/>
      <c r="ABD187" s="6"/>
      <c r="ABE187" s="6"/>
      <c r="ABF187" s="6"/>
      <c r="ABG187" s="6"/>
      <c r="ABH187" s="6"/>
      <c r="ABI187" s="6"/>
      <c r="ABJ187" s="6"/>
      <c r="ABK187" s="6"/>
      <c r="ABL187" s="6"/>
      <c r="ABM187" s="6"/>
      <c r="ABN187" s="6"/>
      <c r="ABO187" s="6"/>
      <c r="ABP187" s="6"/>
      <c r="ABQ187" s="6"/>
      <c r="ABR187" s="6"/>
      <c r="ABS187" s="6"/>
      <c r="ABT187" s="6"/>
      <c r="ABU187" s="6"/>
      <c r="ABV187" s="6"/>
      <c r="ABW187" s="6"/>
      <c r="ABX187" s="6"/>
      <c r="ABY187" s="6"/>
      <c r="ABZ187" s="6"/>
      <c r="ACA187" s="6"/>
      <c r="ACB187" s="6"/>
      <c r="ACC187" s="6"/>
      <c r="ACD187" s="6"/>
      <c r="ACE187" s="6"/>
      <c r="ACF187" s="6"/>
      <c r="ACG187" s="6"/>
      <c r="ACH187" s="6"/>
      <c r="ACI187" s="6"/>
      <c r="ACJ187" s="6"/>
      <c r="ACK187" s="6"/>
      <c r="ACL187" s="6"/>
      <c r="ACM187" s="6"/>
      <c r="ACN187" s="6"/>
      <c r="ACO187" s="6"/>
      <c r="ACP187" s="6"/>
      <c r="ACQ187" s="6"/>
      <c r="ACR187" s="6"/>
      <c r="ACS187" s="6"/>
      <c r="ACT187" s="6"/>
      <c r="ACU187" s="6"/>
      <c r="ACV187" s="6"/>
      <c r="ACW187" s="6"/>
      <c r="ACX187" s="6"/>
      <c r="ACY187" s="6"/>
      <c r="ACZ187" s="6"/>
      <c r="ADA187" s="6"/>
      <c r="ADB187" s="6"/>
      <c r="ADC187" s="6"/>
      <c r="ADD187" s="6"/>
      <c r="ADE187" s="6"/>
      <c r="ADF187" s="6"/>
      <c r="ADG187" s="6"/>
      <c r="ADH187" s="6"/>
      <c r="ADI187" s="6"/>
      <c r="ADJ187" s="6"/>
      <c r="ADK187" s="6"/>
      <c r="ADL187" s="6"/>
      <c r="ADM187" s="6"/>
      <c r="ADN187" s="6"/>
      <c r="ADO187" s="6"/>
      <c r="ADP187" s="6"/>
      <c r="ADQ187" s="6"/>
      <c r="ADR187" s="6"/>
      <c r="ADS187" s="6"/>
      <c r="ADT187" s="6"/>
      <c r="ADU187" s="6"/>
      <c r="ADV187" s="6"/>
      <c r="ADW187" s="6"/>
      <c r="ADX187" s="6"/>
      <c r="ADY187" s="6"/>
      <c r="ADZ187" s="6"/>
      <c r="AEA187" s="6"/>
      <c r="AEB187" s="6"/>
      <c r="AEC187" s="6"/>
      <c r="AED187" s="6"/>
      <c r="AEE187" s="6"/>
      <c r="AEF187" s="6"/>
      <c r="AEG187" s="6"/>
      <c r="AEH187" s="6"/>
      <c r="AEI187" s="6"/>
      <c r="AEJ187" s="6"/>
      <c r="AEK187" s="6"/>
      <c r="AEL187" s="6"/>
      <c r="AEM187" s="6"/>
      <c r="AEN187" s="6"/>
      <c r="AEO187" s="6"/>
      <c r="AEP187" s="6"/>
      <c r="AEQ187" s="6"/>
      <c r="AER187" s="6"/>
      <c r="AES187" s="6"/>
      <c r="AET187" s="6"/>
      <c r="AEU187" s="6"/>
      <c r="AEV187" s="6"/>
      <c r="AEW187" s="6"/>
      <c r="AEX187" s="6"/>
      <c r="AEY187" s="6"/>
      <c r="AEZ187" s="6"/>
      <c r="AFA187" s="6"/>
      <c r="AFB187" s="6"/>
      <c r="AFC187" s="6"/>
      <c r="AFD187" s="6"/>
      <c r="AFE187" s="6"/>
      <c r="AFF187" s="6"/>
      <c r="AFG187" s="6"/>
      <c r="AFH187" s="6"/>
      <c r="AFI187" s="6"/>
      <c r="AFJ187" s="6"/>
      <c r="AFK187" s="6"/>
      <c r="AFL187" s="6"/>
      <c r="AFM187" s="6"/>
      <c r="AFN187" s="6"/>
      <c r="AFO187" s="6"/>
      <c r="AFP187" s="6"/>
      <c r="AFQ187" s="6"/>
      <c r="AFR187" s="6"/>
      <c r="AFS187" s="6"/>
      <c r="AFT187" s="6"/>
      <c r="AFU187" s="6"/>
      <c r="AFV187" s="6"/>
      <c r="AFW187" s="6"/>
      <c r="AFX187" s="6"/>
      <c r="AFY187" s="6"/>
      <c r="AFZ187" s="6"/>
      <c r="AGA187" s="6"/>
      <c r="AGB187" s="6"/>
      <c r="AGC187" s="6"/>
      <c r="AGD187" s="6"/>
      <c r="AGE187" s="6"/>
      <c r="AGF187" s="6"/>
      <c r="AGG187" s="6"/>
      <c r="AGH187" s="6"/>
      <c r="AGI187" s="6"/>
      <c r="AGJ187" s="6"/>
      <c r="AGK187" s="6"/>
      <c r="AGL187" s="6"/>
      <c r="AGM187" s="6"/>
      <c r="AGN187" s="6"/>
      <c r="AGO187" s="6"/>
      <c r="AGP187" s="6"/>
      <c r="AGQ187" s="6"/>
      <c r="AGR187" s="6"/>
      <c r="AGS187" s="6"/>
      <c r="AGT187" s="6"/>
      <c r="AGU187" s="6"/>
      <c r="AGV187" s="6"/>
      <c r="AGW187" s="6"/>
      <c r="AGX187" s="6"/>
      <c r="AGY187" s="6"/>
      <c r="AGZ187" s="6"/>
      <c r="AHA187" s="6"/>
      <c r="AHB187" s="6"/>
      <c r="AHC187" s="6"/>
      <c r="AHD187" s="6"/>
      <c r="AHE187" s="6"/>
      <c r="AHF187" s="6"/>
      <c r="AHG187" s="6"/>
      <c r="AHH187" s="6"/>
      <c r="AHI187" s="6"/>
      <c r="AHJ187" s="6"/>
      <c r="AHK187" s="6"/>
      <c r="AHL187" s="6"/>
      <c r="AHM187" s="6"/>
      <c r="AHN187" s="6"/>
      <c r="AHO187" s="6"/>
      <c r="AHP187" s="6"/>
      <c r="AHQ187" s="6"/>
      <c r="AHR187" s="6"/>
      <c r="AHS187" s="6"/>
      <c r="AHT187" s="6"/>
      <c r="AHU187" s="6"/>
      <c r="AHV187" s="6"/>
      <c r="AHW187" s="6"/>
      <c r="AHX187" s="6"/>
      <c r="AHY187" s="6"/>
      <c r="AHZ187" s="6"/>
      <c r="AIA187" s="6"/>
      <c r="AIB187" s="6"/>
      <c r="AIC187" s="6"/>
      <c r="AID187" s="6"/>
      <c r="AIE187" s="6"/>
      <c r="AIF187" s="6"/>
      <c r="AIG187" s="6"/>
      <c r="AIH187" s="6"/>
      <c r="AII187" s="6"/>
      <c r="AIJ187" s="6"/>
      <c r="AIK187" s="6"/>
      <c r="AIL187" s="6"/>
      <c r="AIM187" s="6"/>
      <c r="AIN187" s="6"/>
      <c r="AIO187" s="6"/>
      <c r="AIP187" s="6"/>
      <c r="AIQ187" s="6"/>
      <c r="AIR187" s="6"/>
      <c r="AIS187" s="6"/>
      <c r="AIT187" s="6"/>
      <c r="AIU187" s="6"/>
      <c r="AIV187" s="6"/>
      <c r="AIW187" s="6"/>
      <c r="AIX187" s="6"/>
      <c r="AIY187" s="6"/>
      <c r="AIZ187" s="6"/>
      <c r="AJA187" s="6"/>
      <c r="AJB187" s="6"/>
      <c r="AJC187" s="6"/>
      <c r="AJD187" s="6"/>
      <c r="AJE187" s="6"/>
      <c r="AJF187" s="6"/>
      <c r="AJG187" s="6"/>
      <c r="AJH187" s="6"/>
      <c r="AJI187" s="6"/>
      <c r="AJJ187" s="6"/>
      <c r="AJK187" s="6"/>
      <c r="AJL187" s="6"/>
      <c r="AJM187" s="6"/>
      <c r="AJN187" s="6"/>
      <c r="AJO187" s="6"/>
      <c r="AJP187" s="6"/>
      <c r="AJQ187" s="6"/>
      <c r="AJR187" s="6"/>
      <c r="AJS187" s="6"/>
      <c r="AJT187" s="6"/>
      <c r="AJU187" s="6"/>
      <c r="AJV187" s="6"/>
      <c r="AJW187" s="6"/>
      <c r="AJX187" s="6"/>
      <c r="AJY187" s="6"/>
      <c r="AJZ187" s="6"/>
      <c r="AKA187" s="6"/>
      <c r="AKB187" s="6"/>
      <c r="AKC187" s="6"/>
      <c r="AKD187" s="6"/>
      <c r="AKE187" s="6"/>
      <c r="AKF187" s="6"/>
      <c r="AKG187" s="6"/>
      <c r="AKH187" s="6"/>
      <c r="AKI187" s="6"/>
      <c r="AKJ187" s="6"/>
      <c r="AKK187" s="6"/>
      <c r="AKL187" s="6"/>
      <c r="AKM187" s="6"/>
      <c r="AKN187" s="6"/>
      <c r="AKO187" s="6"/>
      <c r="AKP187" s="6"/>
      <c r="AKQ187" s="6"/>
      <c r="AKR187" s="6"/>
      <c r="AKS187" s="6"/>
      <c r="AKT187" s="6"/>
      <c r="AKU187" s="6"/>
      <c r="AKV187" s="6"/>
      <c r="AKW187" s="6"/>
      <c r="AKX187" s="6"/>
      <c r="AKY187" s="6"/>
      <c r="AKZ187" s="6"/>
      <c r="ALA187" s="6"/>
      <c r="ALB187" s="6"/>
      <c r="ALC187" s="6"/>
      <c r="ALD187" s="6"/>
      <c r="ALE187" s="6"/>
      <c r="ALF187" s="6"/>
      <c r="ALG187" s="6"/>
      <c r="ALH187" s="6"/>
      <c r="ALI187" s="6"/>
      <c r="ALJ187" s="6"/>
      <c r="ALK187" s="6"/>
      <c r="ALL187" s="6"/>
      <c r="ALM187" s="6"/>
      <c r="ALN187" s="6"/>
    </row>
    <row r="188" spans="1:1002" ht="14.5" x14ac:dyDescent="0.35">
      <c r="A188" s="41" t="s">
        <v>338</v>
      </c>
      <c r="B188" s="5" t="s">
        <v>247</v>
      </c>
      <c r="C188" s="49">
        <v>10</v>
      </c>
      <c r="D188" s="5" t="s">
        <v>157</v>
      </c>
      <c r="E188" s="73" t="s">
        <v>446</v>
      </c>
      <c r="F188" s="11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row>
    <row r="189" spans="1:1002" ht="14.5" x14ac:dyDescent="0.35">
      <c r="A189" s="41" t="s">
        <v>211</v>
      </c>
      <c r="B189" s="5" t="s">
        <v>227</v>
      </c>
      <c r="C189" s="28">
        <f>(1/(2*PI()*fp_2*10^3*(R_1+R_3)*10^3))*10^12</f>
        <v>662.28770633907675</v>
      </c>
      <c r="D189" s="5" t="s">
        <v>77</v>
      </c>
      <c r="E189" s="73"/>
      <c r="F189" s="11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row>
    <row r="190" spans="1:1002" ht="14.5" x14ac:dyDescent="0.35">
      <c r="A190" s="41" t="s">
        <v>339</v>
      </c>
      <c r="B190" s="5" t="s">
        <v>248</v>
      </c>
      <c r="C190" s="49">
        <v>680</v>
      </c>
      <c r="D190" s="5" t="s">
        <v>77</v>
      </c>
      <c r="E190" s="73" t="s">
        <v>311</v>
      </c>
      <c r="F190" s="11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row>
    <row r="191" spans="1:1002" ht="14.5" x14ac:dyDescent="0.35">
      <c r="A191" s="106"/>
      <c r="B191" s="107"/>
      <c r="C191" s="107"/>
      <c r="D191" s="107"/>
      <c r="E191" s="108"/>
      <c r="F191" s="11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row>
    <row r="192" spans="1:1002" ht="14.5" x14ac:dyDescent="0.35">
      <c r="A192" s="136" t="s">
        <v>240</v>
      </c>
      <c r="B192" s="137"/>
      <c r="C192" s="137"/>
      <c r="D192" s="137"/>
      <c r="E192" s="138"/>
      <c r="F192" s="11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row>
    <row r="193" spans="1:1002" ht="14.5" x14ac:dyDescent="0.35">
      <c r="A193" s="41" t="s">
        <v>393</v>
      </c>
      <c r="B193" s="5" t="s">
        <v>225</v>
      </c>
      <c r="C193" s="82">
        <f>fp_0</f>
        <v>159.15494309189535</v>
      </c>
      <c r="D193" s="5" t="s">
        <v>74</v>
      </c>
      <c r="E193" s="139" t="s">
        <v>447</v>
      </c>
      <c r="F193" s="11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row>
    <row r="194" spans="1:1002" ht="14.5" x14ac:dyDescent="0.35">
      <c r="A194" s="41" t="s">
        <v>387</v>
      </c>
      <c r="B194" s="5" t="s">
        <v>190</v>
      </c>
      <c r="C194" s="82">
        <f>(1/(2*PI()*R_2*10^3*C_1*10^-9))</f>
        <v>176.83882565766146</v>
      </c>
      <c r="D194" s="5" t="s">
        <v>74</v>
      </c>
      <c r="E194" s="140"/>
      <c r="F194" s="11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row>
    <row r="195" spans="1:1002" ht="14.5" x14ac:dyDescent="0.35">
      <c r="A195" s="41" t="s">
        <v>389</v>
      </c>
      <c r="B195" s="5" t="s">
        <v>189</v>
      </c>
      <c r="C195" s="82">
        <f>(1/(2*PI()*(R_1+R_3)*10^3*C_3*10^-12))*10^-3</f>
        <v>2.1277398809076917</v>
      </c>
      <c r="D195" s="5" t="s">
        <v>83</v>
      </c>
      <c r="E195" s="140"/>
      <c r="F195" s="11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row>
    <row r="196" spans="1:1002" ht="14.5" x14ac:dyDescent="0.35">
      <c r="A196" s="41" t="s">
        <v>394</v>
      </c>
      <c r="B196" s="5" t="s">
        <v>221</v>
      </c>
      <c r="C196" s="82">
        <f>fp_2</f>
        <v>2.1846443851646375</v>
      </c>
      <c r="D196" s="5" t="s">
        <v>83</v>
      </c>
      <c r="E196" s="140"/>
      <c r="F196" s="11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row>
    <row r="197" spans="1:1002" ht="14.5" x14ac:dyDescent="0.35">
      <c r="A197" s="41" t="s">
        <v>386</v>
      </c>
      <c r="B197" s="5" t="s">
        <v>220</v>
      </c>
      <c r="C197" s="82">
        <f>(1/(2*PI()*R_3*10^3*C_3*10^-12))*10^-3</f>
        <v>23.405138689984607</v>
      </c>
      <c r="D197" s="5" t="s">
        <v>83</v>
      </c>
      <c r="E197" s="141"/>
      <c r="F197" s="11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row>
    <row r="198" spans="1:1002" ht="14.5" x14ac:dyDescent="0.35">
      <c r="A198" s="130"/>
      <c r="B198" s="131"/>
      <c r="C198" s="131"/>
      <c r="D198" s="131"/>
      <c r="E198" s="132"/>
      <c r="F198" s="11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c r="HS198" s="13"/>
      <c r="HT198" s="13"/>
      <c r="HU198" s="13"/>
      <c r="HV198" s="13"/>
      <c r="HW198" s="13"/>
      <c r="HX198" s="13"/>
      <c r="HY198" s="13"/>
      <c r="HZ198" s="13"/>
      <c r="IA198" s="13"/>
      <c r="IB198" s="13"/>
      <c r="IC198" s="13"/>
      <c r="ID198" s="13"/>
      <c r="IE198" s="13"/>
      <c r="IF198" s="13"/>
      <c r="IG198" s="13"/>
      <c r="IH198" s="13"/>
      <c r="II198" s="13"/>
      <c r="IJ198" s="13"/>
      <c r="IK198" s="13"/>
      <c r="IL198" s="13"/>
      <c r="IM198" s="13"/>
      <c r="IN198" s="13"/>
      <c r="IO198" s="13"/>
      <c r="IP198" s="13"/>
      <c r="IQ198" s="13"/>
      <c r="IR198" s="13"/>
      <c r="IS198" s="13"/>
      <c r="IT198" s="13"/>
      <c r="IU198" s="13"/>
      <c r="IV198" s="13"/>
      <c r="IW198" s="13"/>
      <c r="IX198" s="13"/>
      <c r="IY198" s="13"/>
      <c r="IZ198" s="13"/>
      <c r="JA198" s="13"/>
      <c r="JB198" s="13"/>
      <c r="JC198" s="13"/>
      <c r="JD198" s="13"/>
      <c r="JE198" s="13"/>
      <c r="JF198" s="13"/>
      <c r="JG198" s="13"/>
      <c r="JH198" s="13"/>
      <c r="JI198" s="13"/>
      <c r="JJ198" s="13"/>
      <c r="JK198" s="13"/>
      <c r="JL198" s="13"/>
      <c r="JM198" s="13"/>
      <c r="JN198" s="13"/>
      <c r="JO198" s="13"/>
      <c r="JP198" s="13"/>
      <c r="JQ198" s="13"/>
      <c r="JR198" s="13"/>
      <c r="JS198" s="13"/>
      <c r="JT198" s="13"/>
      <c r="JU198" s="13"/>
      <c r="JV198" s="13"/>
      <c r="JW198" s="13"/>
      <c r="JX198" s="13"/>
      <c r="JY198" s="13"/>
      <c r="JZ198" s="13"/>
      <c r="KA198" s="13"/>
      <c r="KB198" s="13"/>
      <c r="KC198" s="13"/>
      <c r="KD198" s="13"/>
      <c r="KE198" s="13"/>
      <c r="KF198" s="13"/>
      <c r="KG198" s="13"/>
      <c r="KH198" s="13"/>
      <c r="KI198" s="13"/>
      <c r="KJ198" s="13"/>
      <c r="KK198" s="13"/>
      <c r="KL198" s="13"/>
      <c r="KM198" s="13"/>
      <c r="KN198" s="13"/>
      <c r="KO198" s="13"/>
      <c r="KP198" s="13"/>
      <c r="KQ198" s="13"/>
      <c r="KR198" s="13"/>
      <c r="KS198" s="13"/>
      <c r="KT198" s="13"/>
      <c r="KU198" s="13"/>
      <c r="KV198" s="13"/>
      <c r="KW198" s="13"/>
      <c r="KX198" s="13"/>
      <c r="KY198" s="13"/>
      <c r="KZ198" s="13"/>
      <c r="LA198" s="13"/>
      <c r="LB198" s="13"/>
      <c r="LC198" s="13"/>
      <c r="LD198" s="13"/>
      <c r="LE198" s="13"/>
      <c r="LF198" s="13"/>
      <c r="LG198" s="13"/>
      <c r="LH198" s="13"/>
      <c r="LI198" s="13"/>
      <c r="LJ198" s="13"/>
      <c r="LK198" s="13"/>
      <c r="LL198" s="13"/>
      <c r="LM198" s="13"/>
      <c r="LN198" s="13"/>
      <c r="LO198" s="13"/>
      <c r="LP198" s="13"/>
      <c r="LQ198" s="13"/>
      <c r="LR198" s="13"/>
      <c r="LS198" s="13"/>
      <c r="LT198" s="13"/>
      <c r="LU198" s="13"/>
      <c r="LV198" s="13"/>
      <c r="LW198" s="13"/>
      <c r="LX198" s="13"/>
      <c r="LY198" s="13"/>
      <c r="LZ198" s="13"/>
      <c r="MA198" s="13"/>
      <c r="MB198" s="13"/>
      <c r="MC198" s="13"/>
      <c r="MD198" s="13"/>
      <c r="ME198" s="13"/>
      <c r="MF198" s="13"/>
      <c r="MG198" s="13"/>
      <c r="MH198" s="13"/>
      <c r="MI198" s="13"/>
      <c r="MJ198" s="13"/>
      <c r="MK198" s="13"/>
      <c r="ML198" s="13"/>
      <c r="MM198" s="13"/>
      <c r="MN198" s="13"/>
      <c r="MO198" s="13"/>
      <c r="MP198" s="13"/>
      <c r="MQ198" s="13"/>
      <c r="MR198" s="13"/>
      <c r="MS198" s="13"/>
      <c r="MT198" s="13"/>
      <c r="MU198" s="13"/>
      <c r="MV198" s="13"/>
      <c r="MW198" s="13"/>
      <c r="MX198" s="13"/>
      <c r="MY198" s="13"/>
      <c r="MZ198" s="13"/>
      <c r="NA198" s="13"/>
      <c r="NB198" s="13"/>
      <c r="NC198" s="13"/>
      <c r="ND198" s="13"/>
      <c r="NE198" s="13"/>
      <c r="NF198" s="13"/>
      <c r="NG198" s="13"/>
      <c r="NH198" s="13"/>
      <c r="NI198" s="13"/>
      <c r="NJ198" s="13"/>
      <c r="NK198" s="13"/>
      <c r="NL198" s="13"/>
      <c r="NM198" s="13"/>
      <c r="NN198" s="13"/>
      <c r="NO198" s="13"/>
      <c r="NP198" s="13"/>
      <c r="NQ198" s="13"/>
      <c r="NR198" s="13"/>
      <c r="NS198" s="13"/>
      <c r="NT198" s="13"/>
      <c r="NU198" s="13"/>
      <c r="NV198" s="13"/>
      <c r="NW198" s="13"/>
      <c r="NX198" s="13"/>
      <c r="NY198" s="13"/>
      <c r="NZ198" s="13"/>
      <c r="OA198" s="13"/>
      <c r="OB198" s="13"/>
      <c r="OC198" s="13"/>
      <c r="OD198" s="13"/>
      <c r="OE198" s="13"/>
      <c r="OF198" s="13"/>
      <c r="OG198" s="13"/>
      <c r="OH198" s="13"/>
      <c r="OI198" s="13"/>
      <c r="OJ198" s="13"/>
      <c r="OK198" s="13"/>
      <c r="OL198" s="13"/>
      <c r="OM198" s="13"/>
      <c r="ON198" s="13"/>
      <c r="OO198" s="13"/>
      <c r="OP198" s="13"/>
      <c r="OQ198" s="13"/>
      <c r="OR198" s="13"/>
      <c r="OS198" s="13"/>
      <c r="OT198" s="13"/>
      <c r="OU198" s="13"/>
      <c r="OV198" s="13"/>
      <c r="OW198" s="13"/>
      <c r="OX198" s="13"/>
      <c r="OY198" s="13"/>
      <c r="OZ198" s="13"/>
      <c r="PA198" s="13"/>
      <c r="PB198" s="13"/>
      <c r="PC198" s="13"/>
      <c r="PD198" s="13"/>
      <c r="PE198" s="13"/>
      <c r="PF198" s="13"/>
      <c r="PG198" s="13"/>
      <c r="PH198" s="13"/>
      <c r="PI198" s="13"/>
      <c r="PJ198" s="13"/>
      <c r="PK198" s="13"/>
      <c r="PL198" s="13"/>
      <c r="PM198" s="13"/>
      <c r="PN198" s="13"/>
      <c r="PO198" s="13"/>
      <c r="PP198" s="13"/>
      <c r="PQ198" s="13"/>
      <c r="PR198" s="13"/>
      <c r="PS198" s="13"/>
      <c r="PT198" s="13"/>
      <c r="PU198" s="13"/>
      <c r="PV198" s="13"/>
      <c r="PW198" s="13"/>
      <c r="PX198" s="13"/>
      <c r="PY198" s="13"/>
      <c r="PZ198" s="13"/>
      <c r="QA198" s="13"/>
      <c r="QB198" s="13"/>
      <c r="QC198" s="13"/>
      <c r="QD198" s="13"/>
      <c r="QE198" s="13"/>
      <c r="QF198" s="13"/>
      <c r="QG198" s="13"/>
      <c r="QH198" s="13"/>
      <c r="QI198" s="13"/>
      <c r="QJ198" s="13"/>
      <c r="QK198" s="13"/>
      <c r="QL198" s="13"/>
      <c r="QM198" s="13"/>
      <c r="QN198" s="13"/>
      <c r="QO198" s="13"/>
      <c r="QP198" s="13"/>
      <c r="QQ198" s="13"/>
      <c r="QR198" s="13"/>
      <c r="QS198" s="13"/>
      <c r="QT198" s="13"/>
      <c r="QU198" s="13"/>
      <c r="QV198" s="13"/>
      <c r="QW198" s="13"/>
      <c r="QX198" s="13"/>
      <c r="QY198" s="13"/>
      <c r="QZ198" s="13"/>
      <c r="RA198" s="13"/>
      <c r="RB198" s="13"/>
      <c r="RC198" s="13"/>
      <c r="RD198" s="13"/>
      <c r="RE198" s="13"/>
      <c r="RF198" s="13"/>
      <c r="RG198" s="13"/>
      <c r="RH198" s="13"/>
      <c r="RI198" s="13"/>
      <c r="RJ198" s="13"/>
      <c r="RK198" s="13"/>
      <c r="RL198" s="13"/>
      <c r="RM198" s="13"/>
      <c r="RN198" s="13"/>
      <c r="RO198" s="13"/>
      <c r="RP198" s="13"/>
      <c r="RQ198" s="13"/>
      <c r="RR198" s="13"/>
      <c r="RS198" s="13"/>
      <c r="RT198" s="13"/>
      <c r="RU198" s="13"/>
      <c r="RV198" s="13"/>
      <c r="RW198" s="13"/>
      <c r="RX198" s="13"/>
      <c r="RY198" s="13"/>
      <c r="RZ198" s="13"/>
      <c r="SA198" s="13"/>
      <c r="SB198" s="13"/>
      <c r="SC198" s="13"/>
      <c r="SD198" s="13"/>
      <c r="SE198" s="13"/>
      <c r="SF198" s="13"/>
      <c r="SG198" s="13"/>
      <c r="SH198" s="13"/>
      <c r="SI198" s="13"/>
      <c r="SJ198" s="13"/>
      <c r="SK198" s="13"/>
      <c r="SL198" s="13"/>
      <c r="SM198" s="13"/>
      <c r="SN198" s="13"/>
      <c r="SO198" s="13"/>
      <c r="SP198" s="13"/>
      <c r="SQ198" s="13"/>
      <c r="SR198" s="13"/>
      <c r="SS198" s="13"/>
      <c r="ST198" s="13"/>
      <c r="SU198" s="13"/>
      <c r="SV198" s="13"/>
      <c r="SW198" s="13"/>
      <c r="SX198" s="13"/>
      <c r="SY198" s="13"/>
      <c r="SZ198" s="13"/>
      <c r="TA198" s="13"/>
      <c r="TB198" s="13"/>
      <c r="TC198" s="13"/>
      <c r="TD198" s="13"/>
      <c r="TE198" s="13"/>
      <c r="TF198" s="13"/>
      <c r="TG198" s="13"/>
      <c r="TH198" s="13"/>
      <c r="TI198" s="13"/>
      <c r="TJ198" s="13"/>
      <c r="TK198" s="13"/>
      <c r="TL198" s="13"/>
      <c r="TM198" s="13"/>
      <c r="TN198" s="13"/>
      <c r="TO198" s="13"/>
      <c r="TP198" s="13"/>
      <c r="TQ198" s="13"/>
      <c r="TR198" s="13"/>
      <c r="TS198" s="13"/>
      <c r="TT198" s="13"/>
      <c r="TU198" s="13"/>
      <c r="TV198" s="13"/>
      <c r="TW198" s="13"/>
      <c r="TX198" s="13"/>
      <c r="TY198" s="13"/>
      <c r="TZ198" s="13"/>
      <c r="UA198" s="13"/>
      <c r="UB198" s="13"/>
      <c r="UC198" s="13"/>
      <c r="UD198" s="13"/>
      <c r="UE198" s="13"/>
      <c r="UF198" s="13"/>
      <c r="UG198" s="13"/>
      <c r="UH198" s="13"/>
      <c r="UI198" s="13"/>
      <c r="UJ198" s="13"/>
      <c r="UK198" s="13"/>
      <c r="UL198" s="13"/>
      <c r="UM198" s="13"/>
      <c r="UN198" s="13"/>
      <c r="UO198" s="13"/>
      <c r="UP198" s="13"/>
      <c r="UQ198" s="13"/>
      <c r="UR198" s="13"/>
      <c r="US198" s="13"/>
      <c r="UT198" s="13"/>
      <c r="UU198" s="13"/>
      <c r="UV198" s="13"/>
      <c r="UW198" s="13"/>
      <c r="UX198" s="13"/>
      <c r="UY198" s="13"/>
      <c r="UZ198" s="13"/>
      <c r="VA198" s="13"/>
      <c r="VB198" s="13"/>
      <c r="VC198" s="13"/>
      <c r="VD198" s="13"/>
      <c r="VE198" s="13"/>
      <c r="VF198" s="13"/>
      <c r="VG198" s="13"/>
      <c r="VH198" s="13"/>
      <c r="VI198" s="13"/>
      <c r="VJ198" s="13"/>
      <c r="VK198" s="13"/>
      <c r="VL198" s="13"/>
      <c r="VM198" s="13"/>
      <c r="VN198" s="13"/>
      <c r="VO198" s="13"/>
      <c r="VP198" s="13"/>
      <c r="VQ198" s="13"/>
      <c r="VR198" s="13"/>
      <c r="VS198" s="13"/>
      <c r="VT198" s="13"/>
      <c r="VU198" s="13"/>
      <c r="VV198" s="13"/>
      <c r="VW198" s="13"/>
      <c r="VX198" s="13"/>
      <c r="VY198" s="13"/>
      <c r="VZ198" s="13"/>
      <c r="WA198" s="13"/>
      <c r="WB198" s="13"/>
      <c r="WC198" s="13"/>
      <c r="WD198" s="13"/>
      <c r="WE198" s="13"/>
      <c r="WF198" s="13"/>
      <c r="WG198" s="13"/>
      <c r="WH198" s="13"/>
      <c r="WI198" s="13"/>
      <c r="WJ198" s="13"/>
      <c r="WK198" s="13"/>
      <c r="WL198" s="13"/>
      <c r="WM198" s="13"/>
      <c r="WN198" s="13"/>
      <c r="WO198" s="13"/>
      <c r="WP198" s="13"/>
      <c r="WQ198" s="13"/>
      <c r="WR198" s="13"/>
      <c r="WS198" s="13"/>
      <c r="WT198" s="13"/>
      <c r="WU198" s="13"/>
      <c r="WV198" s="13"/>
      <c r="WW198" s="13"/>
      <c r="WX198" s="13"/>
      <c r="WY198" s="13"/>
      <c r="WZ198" s="13"/>
      <c r="XA198" s="13"/>
      <c r="XB198" s="13"/>
      <c r="XC198" s="13"/>
      <c r="XD198" s="13"/>
      <c r="XE198" s="13"/>
      <c r="XF198" s="13"/>
      <c r="XG198" s="13"/>
      <c r="XH198" s="13"/>
      <c r="XI198" s="13"/>
      <c r="XJ198" s="13"/>
      <c r="XK198" s="13"/>
      <c r="XL198" s="13"/>
      <c r="XM198" s="13"/>
      <c r="XN198" s="13"/>
      <c r="XO198" s="13"/>
      <c r="XP198" s="13"/>
      <c r="XQ198" s="13"/>
      <c r="XR198" s="13"/>
      <c r="XS198" s="13"/>
      <c r="XT198" s="13"/>
      <c r="XU198" s="13"/>
      <c r="XV198" s="13"/>
      <c r="XW198" s="13"/>
      <c r="XX198" s="13"/>
      <c r="XY198" s="13"/>
      <c r="XZ198" s="13"/>
      <c r="YA198" s="13"/>
      <c r="YB198" s="13"/>
      <c r="YC198" s="13"/>
      <c r="YD198" s="13"/>
      <c r="YE198" s="13"/>
      <c r="YF198" s="13"/>
      <c r="YG198" s="13"/>
      <c r="YH198" s="13"/>
      <c r="YI198" s="13"/>
      <c r="YJ198" s="13"/>
      <c r="YK198" s="13"/>
      <c r="YL198" s="13"/>
      <c r="YM198" s="13"/>
      <c r="YN198" s="13"/>
      <c r="YO198" s="13"/>
      <c r="YP198" s="13"/>
      <c r="YQ198" s="13"/>
      <c r="YR198" s="13"/>
      <c r="YS198" s="13"/>
      <c r="YT198" s="13"/>
      <c r="YU198" s="13"/>
      <c r="YV198" s="13"/>
      <c r="YW198" s="13"/>
      <c r="YX198" s="13"/>
      <c r="YY198" s="13"/>
      <c r="YZ198" s="13"/>
      <c r="ZA198" s="13"/>
      <c r="ZB198" s="13"/>
      <c r="ZC198" s="13"/>
      <c r="ZD198" s="13"/>
      <c r="ZE198" s="13"/>
      <c r="ZF198" s="13"/>
      <c r="ZG198" s="13"/>
      <c r="ZH198" s="13"/>
      <c r="ZI198" s="13"/>
      <c r="ZJ198" s="13"/>
      <c r="ZK198" s="13"/>
      <c r="ZL198" s="13"/>
      <c r="ZM198" s="13"/>
      <c r="ZN198" s="13"/>
      <c r="ZO198" s="13"/>
      <c r="ZP198" s="13"/>
      <c r="ZQ198" s="13"/>
      <c r="ZR198" s="13"/>
      <c r="ZS198" s="13"/>
      <c r="ZT198" s="13"/>
      <c r="ZU198" s="13"/>
      <c r="ZV198" s="13"/>
      <c r="ZW198" s="13"/>
      <c r="ZX198" s="13"/>
      <c r="ZY198" s="13"/>
      <c r="ZZ198" s="13"/>
      <c r="AAA198" s="13"/>
      <c r="AAB198" s="13"/>
      <c r="AAC198" s="13"/>
      <c r="AAD198" s="13"/>
      <c r="AAE198" s="13"/>
      <c r="AAF198" s="13"/>
      <c r="AAG198" s="13"/>
      <c r="AAH198" s="13"/>
      <c r="AAI198" s="13"/>
      <c r="AAJ198" s="13"/>
      <c r="AAK198" s="13"/>
      <c r="AAL198" s="13"/>
      <c r="AAM198" s="13"/>
      <c r="AAN198" s="13"/>
      <c r="AAO198" s="13"/>
      <c r="AAP198" s="13"/>
      <c r="AAQ198" s="13"/>
      <c r="AAR198" s="13"/>
      <c r="AAS198" s="13"/>
      <c r="AAT198" s="13"/>
      <c r="AAU198" s="13"/>
      <c r="AAV198" s="13"/>
      <c r="AAW198" s="13"/>
      <c r="AAX198" s="13"/>
      <c r="AAY198" s="13"/>
      <c r="AAZ198" s="13"/>
      <c r="ABA198" s="13"/>
      <c r="ABB198" s="13"/>
      <c r="ABC198" s="13"/>
      <c r="ABD198" s="13"/>
      <c r="ABE198" s="13"/>
      <c r="ABF198" s="13"/>
      <c r="ABG198" s="13"/>
      <c r="ABH198" s="13"/>
      <c r="ABI198" s="13"/>
      <c r="ABJ198" s="13"/>
      <c r="ABK198" s="13"/>
      <c r="ABL198" s="13"/>
      <c r="ABM198" s="13"/>
      <c r="ABN198" s="13"/>
      <c r="ABO198" s="13"/>
      <c r="ABP198" s="13"/>
      <c r="ABQ198" s="13"/>
      <c r="ABR198" s="13"/>
      <c r="ABS198" s="13"/>
      <c r="ABT198" s="13"/>
      <c r="ABU198" s="13"/>
      <c r="ABV198" s="13"/>
      <c r="ABW198" s="13"/>
      <c r="ABX198" s="13"/>
      <c r="ABY198" s="13"/>
      <c r="ABZ198" s="13"/>
      <c r="ACA198" s="13"/>
      <c r="ACB198" s="13"/>
      <c r="ACC198" s="13"/>
      <c r="ACD198" s="13"/>
      <c r="ACE198" s="13"/>
      <c r="ACF198" s="13"/>
      <c r="ACG198" s="13"/>
      <c r="ACH198" s="13"/>
      <c r="ACI198" s="13"/>
      <c r="ACJ198" s="13"/>
      <c r="ACK198" s="13"/>
      <c r="ACL198" s="13"/>
      <c r="ACM198" s="13"/>
      <c r="ACN198" s="13"/>
      <c r="ACO198" s="13"/>
      <c r="ACP198" s="13"/>
      <c r="ACQ198" s="13"/>
      <c r="ACR198" s="13"/>
      <c r="ACS198" s="13"/>
      <c r="ACT198" s="13"/>
      <c r="ACU198" s="13"/>
      <c r="ACV198" s="13"/>
      <c r="ACW198" s="13"/>
      <c r="ACX198" s="13"/>
      <c r="ACY198" s="13"/>
      <c r="ACZ198" s="13"/>
      <c r="ADA198" s="13"/>
      <c r="ADB198" s="13"/>
      <c r="ADC198" s="13"/>
      <c r="ADD198" s="13"/>
      <c r="ADE198" s="13"/>
      <c r="ADF198" s="13"/>
      <c r="ADG198" s="13"/>
      <c r="ADH198" s="13"/>
      <c r="ADI198" s="13"/>
      <c r="ADJ198" s="13"/>
      <c r="ADK198" s="13"/>
      <c r="ADL198" s="13"/>
      <c r="ADM198" s="13"/>
      <c r="ADN198" s="13"/>
      <c r="ADO198" s="13"/>
      <c r="ADP198" s="13"/>
      <c r="ADQ198" s="13"/>
      <c r="ADR198" s="13"/>
      <c r="ADS198" s="13"/>
      <c r="ADT198" s="13"/>
      <c r="ADU198" s="13"/>
      <c r="ADV198" s="13"/>
      <c r="ADW198" s="13"/>
      <c r="ADX198" s="13"/>
      <c r="ADY198" s="13"/>
      <c r="ADZ198" s="13"/>
      <c r="AEA198" s="13"/>
      <c r="AEB198" s="13"/>
      <c r="AEC198" s="13"/>
      <c r="AED198" s="13"/>
      <c r="AEE198" s="13"/>
      <c r="AEF198" s="13"/>
      <c r="AEG198" s="13"/>
      <c r="AEH198" s="13"/>
      <c r="AEI198" s="13"/>
      <c r="AEJ198" s="13"/>
      <c r="AEK198" s="13"/>
      <c r="AEL198" s="13"/>
      <c r="AEM198" s="13"/>
      <c r="AEN198" s="13"/>
      <c r="AEO198" s="13"/>
      <c r="AEP198" s="13"/>
      <c r="AEQ198" s="13"/>
      <c r="AER198" s="13"/>
      <c r="AES198" s="13"/>
      <c r="AET198" s="13"/>
      <c r="AEU198" s="13"/>
      <c r="AEV198" s="13"/>
      <c r="AEW198" s="13"/>
      <c r="AEX198" s="13"/>
      <c r="AEY198" s="13"/>
      <c r="AEZ198" s="13"/>
      <c r="AFA198" s="13"/>
      <c r="AFB198" s="13"/>
      <c r="AFC198" s="13"/>
      <c r="AFD198" s="13"/>
      <c r="AFE198" s="13"/>
      <c r="AFF198" s="13"/>
      <c r="AFG198" s="13"/>
      <c r="AFH198" s="13"/>
      <c r="AFI198" s="13"/>
      <c r="AFJ198" s="13"/>
      <c r="AFK198" s="13"/>
      <c r="AFL198" s="13"/>
      <c r="AFM198" s="13"/>
      <c r="AFN198" s="13"/>
      <c r="AFO198" s="13"/>
      <c r="AFP198" s="13"/>
      <c r="AFQ198" s="13"/>
      <c r="AFR198" s="13"/>
      <c r="AFS198" s="13"/>
      <c r="AFT198" s="13"/>
      <c r="AFU198" s="13"/>
      <c r="AFV198" s="13"/>
      <c r="AFW198" s="13"/>
      <c r="AFX198" s="13"/>
      <c r="AFY198" s="13"/>
      <c r="AFZ198" s="13"/>
      <c r="AGA198" s="13"/>
      <c r="AGB198" s="13"/>
      <c r="AGC198" s="13"/>
      <c r="AGD198" s="13"/>
      <c r="AGE198" s="13"/>
      <c r="AGF198" s="13"/>
      <c r="AGG198" s="13"/>
      <c r="AGH198" s="13"/>
      <c r="AGI198" s="13"/>
      <c r="AGJ198" s="13"/>
      <c r="AGK198" s="13"/>
      <c r="AGL198" s="13"/>
      <c r="AGM198" s="13"/>
      <c r="AGN198" s="13"/>
      <c r="AGO198" s="13"/>
      <c r="AGP198" s="13"/>
      <c r="AGQ198" s="13"/>
      <c r="AGR198" s="13"/>
      <c r="AGS198" s="13"/>
      <c r="AGT198" s="13"/>
      <c r="AGU198" s="13"/>
      <c r="AGV198" s="13"/>
      <c r="AGW198" s="13"/>
      <c r="AGX198" s="13"/>
      <c r="AGY198" s="13"/>
      <c r="AGZ198" s="13"/>
      <c r="AHA198" s="13"/>
      <c r="AHB198" s="13"/>
      <c r="AHC198" s="13"/>
      <c r="AHD198" s="13"/>
      <c r="AHE198" s="13"/>
      <c r="AHF198" s="13"/>
      <c r="AHG198" s="13"/>
      <c r="AHH198" s="13"/>
      <c r="AHI198" s="13"/>
      <c r="AHJ198" s="13"/>
      <c r="AHK198" s="13"/>
      <c r="AHL198" s="13"/>
      <c r="AHM198" s="13"/>
      <c r="AHN198" s="13"/>
      <c r="AHO198" s="13"/>
      <c r="AHP198" s="13"/>
      <c r="AHQ198" s="13"/>
      <c r="AHR198" s="13"/>
      <c r="AHS198" s="13"/>
      <c r="AHT198" s="13"/>
      <c r="AHU198" s="13"/>
      <c r="AHV198" s="13"/>
      <c r="AHW198" s="13"/>
      <c r="AHX198" s="13"/>
      <c r="AHY198" s="13"/>
      <c r="AHZ198" s="13"/>
      <c r="AIA198" s="13"/>
      <c r="AIB198" s="13"/>
      <c r="AIC198" s="13"/>
      <c r="AID198" s="13"/>
      <c r="AIE198" s="13"/>
      <c r="AIF198" s="13"/>
      <c r="AIG198" s="13"/>
      <c r="AIH198" s="13"/>
      <c r="AII198" s="13"/>
      <c r="AIJ198" s="13"/>
      <c r="AIK198" s="13"/>
      <c r="AIL198" s="13"/>
      <c r="AIM198" s="13"/>
      <c r="AIN198" s="13"/>
      <c r="AIO198" s="13"/>
      <c r="AIP198" s="13"/>
      <c r="AIQ198" s="13"/>
      <c r="AIR198" s="13"/>
      <c r="AIS198" s="13"/>
      <c r="AIT198" s="13"/>
      <c r="AIU198" s="13"/>
      <c r="AIV198" s="13"/>
      <c r="AIW198" s="13"/>
      <c r="AIX198" s="13"/>
      <c r="AIY198" s="13"/>
      <c r="AIZ198" s="13"/>
      <c r="AJA198" s="13"/>
      <c r="AJB198" s="13"/>
      <c r="AJC198" s="13"/>
      <c r="AJD198" s="13"/>
      <c r="AJE198" s="13"/>
      <c r="AJF198" s="13"/>
      <c r="AJG198" s="13"/>
      <c r="AJH198" s="13"/>
      <c r="AJI198" s="13"/>
      <c r="AJJ198" s="13"/>
      <c r="AJK198" s="13"/>
      <c r="AJL198" s="13"/>
      <c r="AJM198" s="13"/>
      <c r="AJN198" s="13"/>
      <c r="AJO198" s="13"/>
      <c r="AJP198" s="13"/>
      <c r="AJQ198" s="13"/>
      <c r="AJR198" s="13"/>
      <c r="AJS198" s="13"/>
      <c r="AJT198" s="13"/>
      <c r="AJU198" s="13"/>
      <c r="AJV198" s="13"/>
      <c r="AJW198" s="13"/>
      <c r="AJX198" s="13"/>
      <c r="AJY198" s="13"/>
      <c r="AJZ198" s="13"/>
      <c r="AKA198" s="13"/>
      <c r="AKB198" s="13"/>
      <c r="AKC198" s="13"/>
      <c r="AKD198" s="13"/>
      <c r="AKE198" s="13"/>
      <c r="AKF198" s="13"/>
      <c r="AKG198" s="13"/>
      <c r="AKH198" s="13"/>
      <c r="AKI198" s="13"/>
      <c r="AKJ198" s="13"/>
      <c r="AKK198" s="13"/>
      <c r="AKL198" s="13"/>
      <c r="AKM198" s="13"/>
      <c r="AKN198" s="13"/>
      <c r="AKO198" s="13"/>
      <c r="AKP198" s="13"/>
      <c r="AKQ198" s="13"/>
      <c r="AKR198" s="13"/>
      <c r="AKS198" s="13"/>
      <c r="AKT198" s="13"/>
      <c r="AKU198" s="13"/>
      <c r="AKV198" s="13"/>
      <c r="AKW198" s="13"/>
      <c r="AKX198" s="13"/>
      <c r="AKY198" s="13"/>
      <c r="AKZ198" s="13"/>
      <c r="ALA198" s="13"/>
      <c r="ALB198" s="13"/>
      <c r="ALC198" s="13"/>
      <c r="ALD198" s="13"/>
      <c r="ALE198" s="13"/>
      <c r="ALF198" s="13"/>
      <c r="ALG198" s="13"/>
      <c r="ALH198" s="13"/>
      <c r="ALI198" s="13"/>
      <c r="ALJ198" s="13"/>
      <c r="ALK198" s="13"/>
      <c r="ALL198" s="13"/>
      <c r="ALM198" s="13"/>
      <c r="ALN198" s="13"/>
    </row>
    <row r="199" spans="1:1002" s="12" customFormat="1" ht="14.5" x14ac:dyDescent="0.35">
      <c r="A199" s="117" t="s">
        <v>448</v>
      </c>
      <c r="B199" s="118"/>
      <c r="C199" s="118"/>
      <c r="D199" s="118"/>
      <c r="E199" s="119"/>
      <c r="F199" s="11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c r="JY199" s="6"/>
      <c r="JZ199" s="6"/>
      <c r="KA199" s="6"/>
      <c r="KB199" s="6"/>
      <c r="KC199" s="6"/>
      <c r="KD199" s="6"/>
      <c r="KE199" s="6"/>
      <c r="KF199" s="6"/>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c r="LM199" s="6"/>
      <c r="LN199" s="6"/>
      <c r="LO199" s="6"/>
      <c r="LP199" s="6"/>
      <c r="LQ199" s="6"/>
      <c r="LR199" s="6"/>
      <c r="LS199" s="6"/>
      <c r="LT199" s="6"/>
      <c r="LU199" s="6"/>
      <c r="LV199" s="6"/>
      <c r="LW199" s="6"/>
      <c r="LX199" s="6"/>
      <c r="LY199" s="6"/>
      <c r="LZ199" s="6"/>
      <c r="MA199" s="6"/>
      <c r="MB199" s="6"/>
      <c r="MC199" s="6"/>
      <c r="MD199" s="6"/>
      <c r="ME199" s="6"/>
      <c r="MF199" s="6"/>
      <c r="MG199" s="6"/>
      <c r="MH199" s="6"/>
      <c r="MI199" s="6"/>
      <c r="MJ199" s="6"/>
      <c r="MK199" s="6"/>
      <c r="ML199" s="6"/>
      <c r="MM199" s="6"/>
      <c r="MN199" s="6"/>
      <c r="MO199" s="6"/>
      <c r="MP199" s="6"/>
      <c r="MQ199" s="6"/>
      <c r="MR199" s="6"/>
      <c r="MS199" s="6"/>
      <c r="MT199" s="6"/>
      <c r="MU199" s="6"/>
      <c r="MV199" s="6"/>
      <c r="MW199" s="6"/>
      <c r="MX199" s="6"/>
      <c r="MY199" s="6"/>
      <c r="MZ199" s="6"/>
      <c r="NA199" s="6"/>
      <c r="NB199" s="6"/>
      <c r="NC199" s="6"/>
      <c r="ND199" s="6"/>
      <c r="NE199" s="6"/>
      <c r="NF199" s="6"/>
      <c r="NG199" s="6"/>
      <c r="NH199" s="6"/>
      <c r="NI199" s="6"/>
      <c r="NJ199" s="6"/>
      <c r="NK199" s="6"/>
      <c r="NL199" s="6"/>
      <c r="NM199" s="6"/>
      <c r="NN199" s="6"/>
      <c r="NO199" s="6"/>
      <c r="NP199" s="6"/>
      <c r="NQ199" s="6"/>
      <c r="NR199" s="6"/>
      <c r="NS199" s="6"/>
      <c r="NT199" s="6"/>
      <c r="NU199" s="6"/>
      <c r="NV199" s="6"/>
      <c r="NW199" s="6"/>
      <c r="NX199" s="6"/>
      <c r="NY199" s="6"/>
      <c r="NZ199" s="6"/>
      <c r="OA199" s="6"/>
      <c r="OB199" s="6"/>
      <c r="OC199" s="6"/>
      <c r="OD199" s="6"/>
      <c r="OE199" s="6"/>
      <c r="OF199" s="6"/>
      <c r="OG199" s="6"/>
      <c r="OH199" s="6"/>
      <c r="OI199" s="6"/>
      <c r="OJ199" s="6"/>
      <c r="OK199" s="6"/>
      <c r="OL199" s="6"/>
      <c r="OM199" s="6"/>
      <c r="ON199" s="6"/>
      <c r="OO199" s="6"/>
      <c r="OP199" s="6"/>
      <c r="OQ199" s="6"/>
      <c r="OR199" s="6"/>
      <c r="OS199" s="6"/>
      <c r="OT199" s="6"/>
      <c r="OU199" s="6"/>
      <c r="OV199" s="6"/>
      <c r="OW199" s="6"/>
      <c r="OX199" s="6"/>
      <c r="OY199" s="6"/>
      <c r="OZ199" s="6"/>
      <c r="PA199" s="6"/>
      <c r="PB199" s="6"/>
      <c r="PC199" s="6"/>
      <c r="PD199" s="6"/>
      <c r="PE199" s="6"/>
      <c r="PF199" s="6"/>
      <c r="PG199" s="6"/>
      <c r="PH199" s="6"/>
      <c r="PI199" s="6"/>
      <c r="PJ199" s="6"/>
      <c r="PK199" s="6"/>
      <c r="PL199" s="6"/>
      <c r="PM199" s="6"/>
      <c r="PN199" s="6"/>
      <c r="PO199" s="6"/>
      <c r="PP199" s="6"/>
      <c r="PQ199" s="6"/>
      <c r="PR199" s="6"/>
      <c r="PS199" s="6"/>
      <c r="PT199" s="6"/>
      <c r="PU199" s="6"/>
      <c r="PV199" s="6"/>
      <c r="PW199" s="6"/>
      <c r="PX199" s="6"/>
      <c r="PY199" s="6"/>
      <c r="PZ199" s="6"/>
      <c r="QA199" s="6"/>
      <c r="QB199" s="6"/>
      <c r="QC199" s="6"/>
      <c r="QD199" s="6"/>
      <c r="QE199" s="6"/>
      <c r="QF199" s="6"/>
      <c r="QG199" s="6"/>
      <c r="QH199" s="6"/>
      <c r="QI199" s="6"/>
      <c r="QJ199" s="6"/>
      <c r="QK199" s="6"/>
      <c r="QL199" s="6"/>
      <c r="QM199" s="6"/>
      <c r="QN199" s="6"/>
      <c r="QO199" s="6"/>
      <c r="QP199" s="6"/>
      <c r="QQ199" s="6"/>
      <c r="QR199" s="6"/>
      <c r="QS199" s="6"/>
      <c r="QT199" s="6"/>
      <c r="QU199" s="6"/>
      <c r="QV199" s="6"/>
      <c r="QW199" s="6"/>
      <c r="QX199" s="6"/>
      <c r="QY199" s="6"/>
      <c r="QZ199" s="6"/>
      <c r="RA199" s="6"/>
      <c r="RB199" s="6"/>
      <c r="RC199" s="6"/>
      <c r="RD199" s="6"/>
      <c r="RE199" s="6"/>
      <c r="RF199" s="6"/>
      <c r="RG199" s="6"/>
      <c r="RH199" s="6"/>
      <c r="RI199" s="6"/>
      <c r="RJ199" s="6"/>
      <c r="RK199" s="6"/>
      <c r="RL199" s="6"/>
      <c r="RM199" s="6"/>
      <c r="RN199" s="6"/>
      <c r="RO199" s="6"/>
      <c r="RP199" s="6"/>
      <c r="RQ199" s="6"/>
      <c r="RR199" s="6"/>
      <c r="RS199" s="6"/>
      <c r="RT199" s="6"/>
      <c r="RU199" s="6"/>
      <c r="RV199" s="6"/>
      <c r="RW199" s="6"/>
      <c r="RX199" s="6"/>
      <c r="RY199" s="6"/>
      <c r="RZ199" s="6"/>
      <c r="SA199" s="6"/>
      <c r="SB199" s="6"/>
      <c r="SC199" s="6"/>
      <c r="SD199" s="6"/>
      <c r="SE199" s="6"/>
      <c r="SF199" s="6"/>
      <c r="SG199" s="6"/>
      <c r="SH199" s="6"/>
      <c r="SI199" s="6"/>
      <c r="SJ199" s="6"/>
      <c r="SK199" s="6"/>
      <c r="SL199" s="6"/>
      <c r="SM199" s="6"/>
      <c r="SN199" s="6"/>
      <c r="SO199" s="6"/>
      <c r="SP199" s="6"/>
      <c r="SQ199" s="6"/>
      <c r="SR199" s="6"/>
      <c r="SS199" s="6"/>
      <c r="ST199" s="6"/>
      <c r="SU199" s="6"/>
      <c r="SV199" s="6"/>
      <c r="SW199" s="6"/>
      <c r="SX199" s="6"/>
      <c r="SY199" s="6"/>
      <c r="SZ199" s="6"/>
      <c r="TA199" s="6"/>
      <c r="TB199" s="6"/>
      <c r="TC199" s="6"/>
      <c r="TD199" s="6"/>
      <c r="TE199" s="6"/>
      <c r="TF199" s="6"/>
      <c r="TG199" s="6"/>
      <c r="TH199" s="6"/>
      <c r="TI199" s="6"/>
      <c r="TJ199" s="6"/>
      <c r="TK199" s="6"/>
      <c r="TL199" s="6"/>
      <c r="TM199" s="6"/>
      <c r="TN199" s="6"/>
      <c r="TO199" s="6"/>
      <c r="TP199" s="6"/>
      <c r="TQ199" s="6"/>
      <c r="TR199" s="6"/>
      <c r="TS199" s="6"/>
      <c r="TT199" s="6"/>
      <c r="TU199" s="6"/>
      <c r="TV199" s="6"/>
      <c r="TW199" s="6"/>
      <c r="TX199" s="6"/>
      <c r="TY199" s="6"/>
      <c r="TZ199" s="6"/>
      <c r="UA199" s="6"/>
      <c r="UB199" s="6"/>
      <c r="UC199" s="6"/>
      <c r="UD199" s="6"/>
      <c r="UE199" s="6"/>
      <c r="UF199" s="6"/>
      <c r="UG199" s="6"/>
      <c r="UH199" s="6"/>
      <c r="UI199" s="6"/>
      <c r="UJ199" s="6"/>
      <c r="UK199" s="6"/>
      <c r="UL199" s="6"/>
      <c r="UM199" s="6"/>
      <c r="UN199" s="6"/>
      <c r="UO199" s="6"/>
      <c r="UP199" s="6"/>
      <c r="UQ199" s="6"/>
      <c r="UR199" s="6"/>
      <c r="US199" s="6"/>
      <c r="UT199" s="6"/>
      <c r="UU199" s="6"/>
      <c r="UV199" s="6"/>
      <c r="UW199" s="6"/>
      <c r="UX199" s="6"/>
      <c r="UY199" s="6"/>
      <c r="UZ199" s="6"/>
      <c r="VA199" s="6"/>
      <c r="VB199" s="6"/>
      <c r="VC199" s="6"/>
      <c r="VD199" s="6"/>
      <c r="VE199" s="6"/>
      <c r="VF199" s="6"/>
      <c r="VG199" s="6"/>
      <c r="VH199" s="6"/>
      <c r="VI199" s="6"/>
      <c r="VJ199" s="6"/>
      <c r="VK199" s="6"/>
      <c r="VL199" s="6"/>
      <c r="VM199" s="6"/>
      <c r="VN199" s="6"/>
      <c r="VO199" s="6"/>
      <c r="VP199" s="6"/>
      <c r="VQ199" s="6"/>
      <c r="VR199" s="6"/>
      <c r="VS199" s="6"/>
      <c r="VT199" s="6"/>
      <c r="VU199" s="6"/>
      <c r="VV199" s="6"/>
      <c r="VW199" s="6"/>
      <c r="VX199" s="6"/>
      <c r="VY199" s="6"/>
      <c r="VZ199" s="6"/>
      <c r="WA199" s="6"/>
      <c r="WB199" s="6"/>
      <c r="WC199" s="6"/>
      <c r="WD199" s="6"/>
      <c r="WE199" s="6"/>
      <c r="WF199" s="6"/>
      <c r="WG199" s="6"/>
      <c r="WH199" s="6"/>
      <c r="WI199" s="6"/>
      <c r="WJ199" s="6"/>
      <c r="WK199" s="6"/>
      <c r="WL199" s="6"/>
      <c r="WM199" s="6"/>
      <c r="WN199" s="6"/>
      <c r="WO199" s="6"/>
      <c r="WP199" s="6"/>
      <c r="WQ199" s="6"/>
      <c r="WR199" s="6"/>
      <c r="WS199" s="6"/>
      <c r="WT199" s="6"/>
      <c r="WU199" s="6"/>
      <c r="WV199" s="6"/>
      <c r="WW199" s="6"/>
      <c r="WX199" s="6"/>
      <c r="WY199" s="6"/>
      <c r="WZ199" s="6"/>
      <c r="XA199" s="6"/>
      <c r="XB199" s="6"/>
      <c r="XC199" s="6"/>
      <c r="XD199" s="6"/>
      <c r="XE199" s="6"/>
      <c r="XF199" s="6"/>
      <c r="XG199" s="6"/>
      <c r="XH199" s="6"/>
      <c r="XI199" s="6"/>
      <c r="XJ199" s="6"/>
      <c r="XK199" s="6"/>
      <c r="XL199" s="6"/>
      <c r="XM199" s="6"/>
      <c r="XN199" s="6"/>
      <c r="XO199" s="6"/>
      <c r="XP199" s="6"/>
      <c r="XQ199" s="6"/>
      <c r="XR199" s="6"/>
      <c r="XS199" s="6"/>
      <c r="XT199" s="6"/>
      <c r="XU199" s="6"/>
      <c r="XV199" s="6"/>
      <c r="XW199" s="6"/>
      <c r="XX199" s="6"/>
      <c r="XY199" s="6"/>
      <c r="XZ199" s="6"/>
      <c r="YA199" s="6"/>
      <c r="YB199" s="6"/>
      <c r="YC199" s="6"/>
      <c r="YD199" s="6"/>
      <c r="YE199" s="6"/>
      <c r="YF199" s="6"/>
      <c r="YG199" s="6"/>
      <c r="YH199" s="6"/>
      <c r="YI199" s="6"/>
      <c r="YJ199" s="6"/>
      <c r="YK199" s="6"/>
      <c r="YL199" s="6"/>
      <c r="YM199" s="6"/>
      <c r="YN199" s="6"/>
      <c r="YO199" s="6"/>
      <c r="YP199" s="6"/>
      <c r="YQ199" s="6"/>
      <c r="YR199" s="6"/>
      <c r="YS199" s="6"/>
      <c r="YT199" s="6"/>
      <c r="YU199" s="6"/>
      <c r="YV199" s="6"/>
      <c r="YW199" s="6"/>
      <c r="YX199" s="6"/>
      <c r="YY199" s="6"/>
      <c r="YZ199" s="6"/>
      <c r="ZA199" s="6"/>
      <c r="ZB199" s="6"/>
      <c r="ZC199" s="6"/>
      <c r="ZD199" s="6"/>
      <c r="ZE199" s="6"/>
      <c r="ZF199" s="6"/>
      <c r="ZG199" s="6"/>
      <c r="ZH199" s="6"/>
      <c r="ZI199" s="6"/>
      <c r="ZJ199" s="6"/>
      <c r="ZK199" s="6"/>
      <c r="ZL199" s="6"/>
      <c r="ZM199" s="6"/>
      <c r="ZN199" s="6"/>
      <c r="ZO199" s="6"/>
      <c r="ZP199" s="6"/>
      <c r="ZQ199" s="6"/>
      <c r="ZR199" s="6"/>
      <c r="ZS199" s="6"/>
      <c r="ZT199" s="6"/>
      <c r="ZU199" s="6"/>
      <c r="ZV199" s="6"/>
      <c r="ZW199" s="6"/>
      <c r="ZX199" s="6"/>
      <c r="ZY199" s="6"/>
      <c r="ZZ199" s="6"/>
      <c r="AAA199" s="6"/>
      <c r="AAB199" s="6"/>
      <c r="AAC199" s="6"/>
      <c r="AAD199" s="6"/>
      <c r="AAE199" s="6"/>
      <c r="AAF199" s="6"/>
      <c r="AAG199" s="6"/>
      <c r="AAH199" s="6"/>
      <c r="AAI199" s="6"/>
      <c r="AAJ199" s="6"/>
      <c r="AAK199" s="6"/>
      <c r="AAL199" s="6"/>
      <c r="AAM199" s="6"/>
      <c r="AAN199" s="6"/>
      <c r="AAO199" s="6"/>
      <c r="AAP199" s="6"/>
      <c r="AAQ199" s="6"/>
      <c r="AAR199" s="6"/>
      <c r="AAS199" s="6"/>
      <c r="AAT199" s="6"/>
      <c r="AAU199" s="6"/>
      <c r="AAV199" s="6"/>
      <c r="AAW199" s="6"/>
      <c r="AAX199" s="6"/>
      <c r="AAY199" s="6"/>
      <c r="AAZ199" s="6"/>
      <c r="ABA199" s="6"/>
      <c r="ABB199" s="6"/>
      <c r="ABC199" s="6"/>
      <c r="ABD199" s="6"/>
      <c r="ABE199" s="6"/>
      <c r="ABF199" s="6"/>
      <c r="ABG199" s="6"/>
      <c r="ABH199" s="6"/>
      <c r="ABI199" s="6"/>
      <c r="ABJ199" s="6"/>
      <c r="ABK199" s="6"/>
      <c r="ABL199" s="6"/>
      <c r="ABM199" s="6"/>
      <c r="ABN199" s="6"/>
      <c r="ABO199" s="6"/>
      <c r="ABP199" s="6"/>
      <c r="ABQ199" s="6"/>
      <c r="ABR199" s="6"/>
      <c r="ABS199" s="6"/>
      <c r="ABT199" s="6"/>
      <c r="ABU199" s="6"/>
      <c r="ABV199" s="6"/>
      <c r="ABW199" s="6"/>
      <c r="ABX199" s="6"/>
      <c r="ABY199" s="6"/>
      <c r="ABZ199" s="6"/>
      <c r="ACA199" s="6"/>
      <c r="ACB199" s="6"/>
      <c r="ACC199" s="6"/>
      <c r="ACD199" s="6"/>
      <c r="ACE199" s="6"/>
      <c r="ACF199" s="6"/>
      <c r="ACG199" s="6"/>
      <c r="ACH199" s="6"/>
      <c r="ACI199" s="6"/>
      <c r="ACJ199" s="6"/>
      <c r="ACK199" s="6"/>
      <c r="ACL199" s="6"/>
      <c r="ACM199" s="6"/>
      <c r="ACN199" s="6"/>
      <c r="ACO199" s="6"/>
      <c r="ACP199" s="6"/>
      <c r="ACQ199" s="6"/>
      <c r="ACR199" s="6"/>
      <c r="ACS199" s="6"/>
      <c r="ACT199" s="6"/>
      <c r="ACU199" s="6"/>
      <c r="ACV199" s="6"/>
      <c r="ACW199" s="6"/>
      <c r="ACX199" s="6"/>
      <c r="ACY199" s="6"/>
      <c r="ACZ199" s="6"/>
      <c r="ADA199" s="6"/>
      <c r="ADB199" s="6"/>
      <c r="ADC199" s="6"/>
      <c r="ADD199" s="6"/>
      <c r="ADE199" s="6"/>
      <c r="ADF199" s="6"/>
      <c r="ADG199" s="6"/>
      <c r="ADH199" s="6"/>
      <c r="ADI199" s="6"/>
      <c r="ADJ199" s="6"/>
      <c r="ADK199" s="6"/>
      <c r="ADL199" s="6"/>
      <c r="ADM199" s="6"/>
      <c r="ADN199" s="6"/>
      <c r="ADO199" s="6"/>
      <c r="ADP199" s="6"/>
      <c r="ADQ199" s="6"/>
      <c r="ADR199" s="6"/>
      <c r="ADS199" s="6"/>
      <c r="ADT199" s="6"/>
      <c r="ADU199" s="6"/>
      <c r="ADV199" s="6"/>
      <c r="ADW199" s="6"/>
      <c r="ADX199" s="6"/>
      <c r="ADY199" s="6"/>
      <c r="ADZ199" s="6"/>
      <c r="AEA199" s="6"/>
      <c r="AEB199" s="6"/>
      <c r="AEC199" s="6"/>
      <c r="AED199" s="6"/>
      <c r="AEE199" s="6"/>
      <c r="AEF199" s="6"/>
      <c r="AEG199" s="6"/>
      <c r="AEH199" s="6"/>
      <c r="AEI199" s="6"/>
      <c r="AEJ199" s="6"/>
      <c r="AEK199" s="6"/>
      <c r="AEL199" s="6"/>
      <c r="AEM199" s="6"/>
      <c r="AEN199" s="6"/>
      <c r="AEO199" s="6"/>
      <c r="AEP199" s="6"/>
      <c r="AEQ199" s="6"/>
      <c r="AER199" s="6"/>
      <c r="AES199" s="6"/>
      <c r="AET199" s="6"/>
      <c r="AEU199" s="6"/>
      <c r="AEV199" s="6"/>
      <c r="AEW199" s="6"/>
      <c r="AEX199" s="6"/>
      <c r="AEY199" s="6"/>
      <c r="AEZ199" s="6"/>
      <c r="AFA199" s="6"/>
      <c r="AFB199" s="6"/>
      <c r="AFC199" s="6"/>
      <c r="AFD199" s="6"/>
      <c r="AFE199" s="6"/>
      <c r="AFF199" s="6"/>
      <c r="AFG199" s="6"/>
      <c r="AFH199" s="6"/>
      <c r="AFI199" s="6"/>
      <c r="AFJ199" s="6"/>
      <c r="AFK199" s="6"/>
      <c r="AFL199" s="6"/>
      <c r="AFM199" s="6"/>
      <c r="AFN199" s="6"/>
      <c r="AFO199" s="6"/>
      <c r="AFP199" s="6"/>
      <c r="AFQ199" s="6"/>
      <c r="AFR199" s="6"/>
      <c r="AFS199" s="6"/>
      <c r="AFT199" s="6"/>
      <c r="AFU199" s="6"/>
      <c r="AFV199" s="6"/>
      <c r="AFW199" s="6"/>
      <c r="AFX199" s="6"/>
      <c r="AFY199" s="6"/>
      <c r="AFZ199" s="6"/>
      <c r="AGA199" s="6"/>
      <c r="AGB199" s="6"/>
      <c r="AGC199" s="6"/>
      <c r="AGD199" s="6"/>
      <c r="AGE199" s="6"/>
      <c r="AGF199" s="6"/>
      <c r="AGG199" s="6"/>
      <c r="AGH199" s="6"/>
      <c r="AGI199" s="6"/>
      <c r="AGJ199" s="6"/>
      <c r="AGK199" s="6"/>
      <c r="AGL199" s="6"/>
      <c r="AGM199" s="6"/>
      <c r="AGN199" s="6"/>
      <c r="AGO199" s="6"/>
      <c r="AGP199" s="6"/>
      <c r="AGQ199" s="6"/>
      <c r="AGR199" s="6"/>
      <c r="AGS199" s="6"/>
      <c r="AGT199" s="6"/>
      <c r="AGU199" s="6"/>
      <c r="AGV199" s="6"/>
      <c r="AGW199" s="6"/>
      <c r="AGX199" s="6"/>
      <c r="AGY199" s="6"/>
      <c r="AGZ199" s="6"/>
      <c r="AHA199" s="6"/>
      <c r="AHB199" s="6"/>
      <c r="AHC199" s="6"/>
      <c r="AHD199" s="6"/>
      <c r="AHE199" s="6"/>
      <c r="AHF199" s="6"/>
      <c r="AHG199" s="6"/>
      <c r="AHH199" s="6"/>
      <c r="AHI199" s="6"/>
      <c r="AHJ199" s="6"/>
      <c r="AHK199" s="6"/>
      <c r="AHL199" s="6"/>
      <c r="AHM199" s="6"/>
      <c r="AHN199" s="6"/>
      <c r="AHO199" s="6"/>
      <c r="AHP199" s="6"/>
      <c r="AHQ199" s="6"/>
      <c r="AHR199" s="6"/>
      <c r="AHS199" s="6"/>
      <c r="AHT199" s="6"/>
      <c r="AHU199" s="6"/>
      <c r="AHV199" s="6"/>
      <c r="AHW199" s="6"/>
      <c r="AHX199" s="6"/>
      <c r="AHY199" s="6"/>
      <c r="AHZ199" s="6"/>
      <c r="AIA199" s="6"/>
      <c r="AIB199" s="6"/>
      <c r="AIC199" s="6"/>
      <c r="AID199" s="6"/>
      <c r="AIE199" s="6"/>
      <c r="AIF199" s="6"/>
      <c r="AIG199" s="6"/>
      <c r="AIH199" s="6"/>
      <c r="AII199" s="6"/>
      <c r="AIJ199" s="6"/>
      <c r="AIK199" s="6"/>
      <c r="AIL199" s="6"/>
      <c r="AIM199" s="6"/>
      <c r="AIN199" s="6"/>
      <c r="AIO199" s="6"/>
      <c r="AIP199" s="6"/>
      <c r="AIQ199" s="6"/>
      <c r="AIR199" s="6"/>
      <c r="AIS199" s="6"/>
      <c r="AIT199" s="6"/>
      <c r="AIU199" s="6"/>
      <c r="AIV199" s="6"/>
      <c r="AIW199" s="6"/>
      <c r="AIX199" s="6"/>
      <c r="AIY199" s="6"/>
      <c r="AIZ199" s="6"/>
      <c r="AJA199" s="6"/>
      <c r="AJB199" s="6"/>
      <c r="AJC199" s="6"/>
      <c r="AJD199" s="6"/>
      <c r="AJE199" s="6"/>
      <c r="AJF199" s="6"/>
      <c r="AJG199" s="6"/>
      <c r="AJH199" s="6"/>
      <c r="AJI199" s="6"/>
      <c r="AJJ199" s="6"/>
      <c r="AJK199" s="6"/>
      <c r="AJL199" s="6"/>
      <c r="AJM199" s="6"/>
      <c r="AJN199" s="6"/>
      <c r="AJO199" s="6"/>
      <c r="AJP199" s="6"/>
      <c r="AJQ199" s="6"/>
      <c r="AJR199" s="6"/>
      <c r="AJS199" s="6"/>
      <c r="AJT199" s="6"/>
      <c r="AJU199" s="6"/>
      <c r="AJV199" s="6"/>
      <c r="AJW199" s="6"/>
      <c r="AJX199" s="6"/>
      <c r="AJY199" s="6"/>
      <c r="AJZ199" s="6"/>
      <c r="AKA199" s="6"/>
      <c r="AKB199" s="6"/>
      <c r="AKC199" s="6"/>
      <c r="AKD199" s="6"/>
      <c r="AKE199" s="6"/>
      <c r="AKF199" s="6"/>
      <c r="AKG199" s="6"/>
      <c r="AKH199" s="6"/>
      <c r="AKI199" s="6"/>
      <c r="AKJ199" s="6"/>
      <c r="AKK199" s="6"/>
      <c r="AKL199" s="6"/>
      <c r="AKM199" s="6"/>
      <c r="AKN199" s="6"/>
      <c r="AKO199" s="6"/>
      <c r="AKP199" s="6"/>
      <c r="AKQ199" s="6"/>
      <c r="AKR199" s="6"/>
      <c r="AKS199" s="6"/>
      <c r="AKT199" s="6"/>
      <c r="AKU199" s="6"/>
      <c r="AKV199" s="6"/>
      <c r="AKW199" s="6"/>
      <c r="AKX199" s="6"/>
      <c r="AKY199" s="6"/>
      <c r="AKZ199" s="6"/>
      <c r="ALA199" s="6"/>
      <c r="ALB199" s="6"/>
      <c r="ALC199" s="6"/>
      <c r="ALD199" s="6"/>
      <c r="ALE199" s="6"/>
      <c r="ALF199" s="6"/>
      <c r="ALG199" s="6"/>
      <c r="ALH199" s="6"/>
      <c r="ALI199" s="6"/>
      <c r="ALJ199" s="6"/>
      <c r="ALK199" s="6"/>
      <c r="ALL199" s="6"/>
      <c r="ALM199" s="6"/>
      <c r="ALN199" s="6"/>
    </row>
    <row r="200" spans="1:1002" s="12" customFormat="1" ht="14.5" x14ac:dyDescent="0.35">
      <c r="A200" s="45"/>
      <c r="B200" s="5"/>
      <c r="C200" s="27"/>
      <c r="D200" s="5"/>
      <c r="E200" s="80"/>
      <c r="F200" s="11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c r="KB200" s="6"/>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c r="LM200" s="6"/>
      <c r="LN200" s="6"/>
      <c r="LO200" s="6"/>
      <c r="LP200" s="6"/>
      <c r="LQ200" s="6"/>
      <c r="LR200" s="6"/>
      <c r="LS200" s="6"/>
      <c r="LT200" s="6"/>
      <c r="LU200" s="6"/>
      <c r="LV200" s="6"/>
      <c r="LW200" s="6"/>
      <c r="LX200" s="6"/>
      <c r="LY200" s="6"/>
      <c r="LZ200" s="6"/>
      <c r="MA200" s="6"/>
      <c r="MB200" s="6"/>
      <c r="MC200" s="6"/>
      <c r="MD200" s="6"/>
      <c r="ME200" s="6"/>
      <c r="MF200" s="6"/>
      <c r="MG200" s="6"/>
      <c r="MH200" s="6"/>
      <c r="MI200" s="6"/>
      <c r="MJ200" s="6"/>
      <c r="MK200" s="6"/>
      <c r="ML200" s="6"/>
      <c r="MM200" s="6"/>
      <c r="MN200" s="6"/>
      <c r="MO200" s="6"/>
      <c r="MP200" s="6"/>
      <c r="MQ200" s="6"/>
      <c r="MR200" s="6"/>
      <c r="MS200" s="6"/>
      <c r="MT200" s="6"/>
      <c r="MU200" s="6"/>
      <c r="MV200" s="6"/>
      <c r="MW200" s="6"/>
      <c r="MX200" s="6"/>
      <c r="MY200" s="6"/>
      <c r="MZ200" s="6"/>
      <c r="NA200" s="6"/>
      <c r="NB200" s="6"/>
      <c r="NC200" s="6"/>
      <c r="ND200" s="6"/>
      <c r="NE200" s="6"/>
      <c r="NF200" s="6"/>
      <c r="NG200" s="6"/>
      <c r="NH200" s="6"/>
      <c r="NI200" s="6"/>
      <c r="NJ200" s="6"/>
      <c r="NK200" s="6"/>
      <c r="NL200" s="6"/>
      <c r="NM200" s="6"/>
      <c r="NN200" s="6"/>
      <c r="NO200" s="6"/>
      <c r="NP200" s="6"/>
      <c r="NQ200" s="6"/>
      <c r="NR200" s="6"/>
      <c r="NS200" s="6"/>
      <c r="NT200" s="6"/>
      <c r="NU200" s="6"/>
      <c r="NV200" s="6"/>
      <c r="NW200" s="6"/>
      <c r="NX200" s="6"/>
      <c r="NY200" s="6"/>
      <c r="NZ200" s="6"/>
      <c r="OA200" s="6"/>
      <c r="OB200" s="6"/>
      <c r="OC200" s="6"/>
      <c r="OD200" s="6"/>
      <c r="OE200" s="6"/>
      <c r="OF200" s="6"/>
      <c r="OG200" s="6"/>
      <c r="OH200" s="6"/>
      <c r="OI200" s="6"/>
      <c r="OJ200" s="6"/>
      <c r="OK200" s="6"/>
      <c r="OL200" s="6"/>
      <c r="OM200" s="6"/>
      <c r="ON200" s="6"/>
      <c r="OO200" s="6"/>
      <c r="OP200" s="6"/>
      <c r="OQ200" s="6"/>
      <c r="OR200" s="6"/>
      <c r="OS200" s="6"/>
      <c r="OT200" s="6"/>
      <c r="OU200" s="6"/>
      <c r="OV200" s="6"/>
      <c r="OW200" s="6"/>
      <c r="OX200" s="6"/>
      <c r="OY200" s="6"/>
      <c r="OZ200" s="6"/>
      <c r="PA200" s="6"/>
      <c r="PB200" s="6"/>
      <c r="PC200" s="6"/>
      <c r="PD200" s="6"/>
      <c r="PE200" s="6"/>
      <c r="PF200" s="6"/>
      <c r="PG200" s="6"/>
      <c r="PH200" s="6"/>
      <c r="PI200" s="6"/>
      <c r="PJ200" s="6"/>
      <c r="PK200" s="6"/>
      <c r="PL200" s="6"/>
      <c r="PM200" s="6"/>
      <c r="PN200" s="6"/>
      <c r="PO200" s="6"/>
      <c r="PP200" s="6"/>
      <c r="PQ200" s="6"/>
      <c r="PR200" s="6"/>
      <c r="PS200" s="6"/>
      <c r="PT200" s="6"/>
      <c r="PU200" s="6"/>
      <c r="PV200" s="6"/>
      <c r="PW200" s="6"/>
      <c r="PX200" s="6"/>
      <c r="PY200" s="6"/>
      <c r="PZ200" s="6"/>
      <c r="QA200" s="6"/>
      <c r="QB200" s="6"/>
      <c r="QC200" s="6"/>
      <c r="QD200" s="6"/>
      <c r="QE200" s="6"/>
      <c r="QF200" s="6"/>
      <c r="QG200" s="6"/>
      <c r="QH200" s="6"/>
      <c r="QI200" s="6"/>
      <c r="QJ200" s="6"/>
      <c r="QK200" s="6"/>
      <c r="QL200" s="6"/>
      <c r="QM200" s="6"/>
      <c r="QN200" s="6"/>
      <c r="QO200" s="6"/>
      <c r="QP200" s="6"/>
      <c r="QQ200" s="6"/>
      <c r="QR200" s="6"/>
      <c r="QS200" s="6"/>
      <c r="QT200" s="6"/>
      <c r="QU200" s="6"/>
      <c r="QV200" s="6"/>
      <c r="QW200" s="6"/>
      <c r="QX200" s="6"/>
      <c r="QY200" s="6"/>
      <c r="QZ200" s="6"/>
      <c r="RA200" s="6"/>
      <c r="RB200" s="6"/>
      <c r="RC200" s="6"/>
      <c r="RD200" s="6"/>
      <c r="RE200" s="6"/>
      <c r="RF200" s="6"/>
      <c r="RG200" s="6"/>
      <c r="RH200" s="6"/>
      <c r="RI200" s="6"/>
      <c r="RJ200" s="6"/>
      <c r="RK200" s="6"/>
      <c r="RL200" s="6"/>
      <c r="RM200" s="6"/>
      <c r="RN200" s="6"/>
      <c r="RO200" s="6"/>
      <c r="RP200" s="6"/>
      <c r="RQ200" s="6"/>
      <c r="RR200" s="6"/>
      <c r="RS200" s="6"/>
      <c r="RT200" s="6"/>
      <c r="RU200" s="6"/>
      <c r="RV200" s="6"/>
      <c r="RW200" s="6"/>
      <c r="RX200" s="6"/>
      <c r="RY200" s="6"/>
      <c r="RZ200" s="6"/>
      <c r="SA200" s="6"/>
      <c r="SB200" s="6"/>
      <c r="SC200" s="6"/>
      <c r="SD200" s="6"/>
      <c r="SE200" s="6"/>
      <c r="SF200" s="6"/>
      <c r="SG200" s="6"/>
      <c r="SH200" s="6"/>
      <c r="SI200" s="6"/>
      <c r="SJ200" s="6"/>
      <c r="SK200" s="6"/>
      <c r="SL200" s="6"/>
      <c r="SM200" s="6"/>
      <c r="SN200" s="6"/>
      <c r="SO200" s="6"/>
      <c r="SP200" s="6"/>
      <c r="SQ200" s="6"/>
      <c r="SR200" s="6"/>
      <c r="SS200" s="6"/>
      <c r="ST200" s="6"/>
      <c r="SU200" s="6"/>
      <c r="SV200" s="6"/>
      <c r="SW200" s="6"/>
      <c r="SX200" s="6"/>
      <c r="SY200" s="6"/>
      <c r="SZ200" s="6"/>
      <c r="TA200" s="6"/>
      <c r="TB200" s="6"/>
      <c r="TC200" s="6"/>
      <c r="TD200" s="6"/>
      <c r="TE200" s="6"/>
      <c r="TF200" s="6"/>
      <c r="TG200" s="6"/>
      <c r="TH200" s="6"/>
      <c r="TI200" s="6"/>
      <c r="TJ200" s="6"/>
      <c r="TK200" s="6"/>
      <c r="TL200" s="6"/>
      <c r="TM200" s="6"/>
      <c r="TN200" s="6"/>
      <c r="TO200" s="6"/>
      <c r="TP200" s="6"/>
      <c r="TQ200" s="6"/>
      <c r="TR200" s="6"/>
      <c r="TS200" s="6"/>
      <c r="TT200" s="6"/>
      <c r="TU200" s="6"/>
      <c r="TV200" s="6"/>
      <c r="TW200" s="6"/>
      <c r="TX200" s="6"/>
      <c r="TY200" s="6"/>
      <c r="TZ200" s="6"/>
      <c r="UA200" s="6"/>
      <c r="UB200" s="6"/>
      <c r="UC200" s="6"/>
      <c r="UD200" s="6"/>
      <c r="UE200" s="6"/>
      <c r="UF200" s="6"/>
      <c r="UG200" s="6"/>
      <c r="UH200" s="6"/>
      <c r="UI200" s="6"/>
      <c r="UJ200" s="6"/>
      <c r="UK200" s="6"/>
      <c r="UL200" s="6"/>
      <c r="UM200" s="6"/>
      <c r="UN200" s="6"/>
      <c r="UO200" s="6"/>
      <c r="UP200" s="6"/>
      <c r="UQ200" s="6"/>
      <c r="UR200" s="6"/>
      <c r="US200" s="6"/>
      <c r="UT200" s="6"/>
      <c r="UU200" s="6"/>
      <c r="UV200" s="6"/>
      <c r="UW200" s="6"/>
      <c r="UX200" s="6"/>
      <c r="UY200" s="6"/>
      <c r="UZ200" s="6"/>
      <c r="VA200" s="6"/>
      <c r="VB200" s="6"/>
      <c r="VC200" s="6"/>
      <c r="VD200" s="6"/>
      <c r="VE200" s="6"/>
      <c r="VF200" s="6"/>
      <c r="VG200" s="6"/>
      <c r="VH200" s="6"/>
      <c r="VI200" s="6"/>
      <c r="VJ200" s="6"/>
      <c r="VK200" s="6"/>
      <c r="VL200" s="6"/>
      <c r="VM200" s="6"/>
      <c r="VN200" s="6"/>
      <c r="VO200" s="6"/>
      <c r="VP200" s="6"/>
      <c r="VQ200" s="6"/>
      <c r="VR200" s="6"/>
      <c r="VS200" s="6"/>
      <c r="VT200" s="6"/>
      <c r="VU200" s="6"/>
      <c r="VV200" s="6"/>
      <c r="VW200" s="6"/>
      <c r="VX200" s="6"/>
      <c r="VY200" s="6"/>
      <c r="VZ200" s="6"/>
      <c r="WA200" s="6"/>
      <c r="WB200" s="6"/>
      <c r="WC200" s="6"/>
      <c r="WD200" s="6"/>
      <c r="WE200" s="6"/>
      <c r="WF200" s="6"/>
      <c r="WG200" s="6"/>
      <c r="WH200" s="6"/>
      <c r="WI200" s="6"/>
      <c r="WJ200" s="6"/>
      <c r="WK200" s="6"/>
      <c r="WL200" s="6"/>
      <c r="WM200" s="6"/>
      <c r="WN200" s="6"/>
      <c r="WO200" s="6"/>
      <c r="WP200" s="6"/>
      <c r="WQ200" s="6"/>
      <c r="WR200" s="6"/>
      <c r="WS200" s="6"/>
      <c r="WT200" s="6"/>
      <c r="WU200" s="6"/>
      <c r="WV200" s="6"/>
      <c r="WW200" s="6"/>
      <c r="WX200" s="6"/>
      <c r="WY200" s="6"/>
      <c r="WZ200" s="6"/>
      <c r="XA200" s="6"/>
      <c r="XB200" s="6"/>
      <c r="XC200" s="6"/>
      <c r="XD200" s="6"/>
      <c r="XE200" s="6"/>
      <c r="XF200" s="6"/>
      <c r="XG200" s="6"/>
      <c r="XH200" s="6"/>
      <c r="XI200" s="6"/>
      <c r="XJ200" s="6"/>
      <c r="XK200" s="6"/>
      <c r="XL200" s="6"/>
      <c r="XM200" s="6"/>
      <c r="XN200" s="6"/>
      <c r="XO200" s="6"/>
      <c r="XP200" s="6"/>
      <c r="XQ200" s="6"/>
      <c r="XR200" s="6"/>
      <c r="XS200" s="6"/>
      <c r="XT200" s="6"/>
      <c r="XU200" s="6"/>
      <c r="XV200" s="6"/>
      <c r="XW200" s="6"/>
      <c r="XX200" s="6"/>
      <c r="XY200" s="6"/>
      <c r="XZ200" s="6"/>
      <c r="YA200" s="6"/>
      <c r="YB200" s="6"/>
      <c r="YC200" s="6"/>
      <c r="YD200" s="6"/>
      <c r="YE200" s="6"/>
      <c r="YF200" s="6"/>
      <c r="YG200" s="6"/>
      <c r="YH200" s="6"/>
      <c r="YI200" s="6"/>
      <c r="YJ200" s="6"/>
      <c r="YK200" s="6"/>
      <c r="YL200" s="6"/>
      <c r="YM200" s="6"/>
      <c r="YN200" s="6"/>
      <c r="YO200" s="6"/>
      <c r="YP200" s="6"/>
      <c r="YQ200" s="6"/>
      <c r="YR200" s="6"/>
      <c r="YS200" s="6"/>
      <c r="YT200" s="6"/>
      <c r="YU200" s="6"/>
      <c r="YV200" s="6"/>
      <c r="YW200" s="6"/>
      <c r="YX200" s="6"/>
      <c r="YY200" s="6"/>
      <c r="YZ200" s="6"/>
      <c r="ZA200" s="6"/>
      <c r="ZB200" s="6"/>
      <c r="ZC200" s="6"/>
      <c r="ZD200" s="6"/>
      <c r="ZE200" s="6"/>
      <c r="ZF200" s="6"/>
      <c r="ZG200" s="6"/>
      <c r="ZH200" s="6"/>
      <c r="ZI200" s="6"/>
      <c r="ZJ200" s="6"/>
      <c r="ZK200" s="6"/>
      <c r="ZL200" s="6"/>
      <c r="ZM200" s="6"/>
      <c r="ZN200" s="6"/>
      <c r="ZO200" s="6"/>
      <c r="ZP200" s="6"/>
      <c r="ZQ200" s="6"/>
      <c r="ZR200" s="6"/>
      <c r="ZS200" s="6"/>
      <c r="ZT200" s="6"/>
      <c r="ZU200" s="6"/>
      <c r="ZV200" s="6"/>
      <c r="ZW200" s="6"/>
      <c r="ZX200" s="6"/>
      <c r="ZY200" s="6"/>
      <c r="ZZ200" s="6"/>
      <c r="AAA200" s="6"/>
      <c r="AAB200" s="6"/>
      <c r="AAC200" s="6"/>
      <c r="AAD200" s="6"/>
      <c r="AAE200" s="6"/>
      <c r="AAF200" s="6"/>
      <c r="AAG200" s="6"/>
      <c r="AAH200" s="6"/>
      <c r="AAI200" s="6"/>
      <c r="AAJ200" s="6"/>
      <c r="AAK200" s="6"/>
      <c r="AAL200" s="6"/>
      <c r="AAM200" s="6"/>
      <c r="AAN200" s="6"/>
      <c r="AAO200" s="6"/>
      <c r="AAP200" s="6"/>
      <c r="AAQ200" s="6"/>
      <c r="AAR200" s="6"/>
      <c r="AAS200" s="6"/>
      <c r="AAT200" s="6"/>
      <c r="AAU200" s="6"/>
      <c r="AAV200" s="6"/>
      <c r="AAW200" s="6"/>
      <c r="AAX200" s="6"/>
      <c r="AAY200" s="6"/>
      <c r="AAZ200" s="6"/>
      <c r="ABA200" s="6"/>
      <c r="ABB200" s="6"/>
      <c r="ABC200" s="6"/>
      <c r="ABD200" s="6"/>
      <c r="ABE200" s="6"/>
      <c r="ABF200" s="6"/>
      <c r="ABG200" s="6"/>
      <c r="ABH200" s="6"/>
      <c r="ABI200" s="6"/>
      <c r="ABJ200" s="6"/>
      <c r="ABK200" s="6"/>
      <c r="ABL200" s="6"/>
      <c r="ABM200" s="6"/>
      <c r="ABN200" s="6"/>
      <c r="ABO200" s="6"/>
      <c r="ABP200" s="6"/>
      <c r="ABQ200" s="6"/>
      <c r="ABR200" s="6"/>
      <c r="ABS200" s="6"/>
      <c r="ABT200" s="6"/>
      <c r="ABU200" s="6"/>
      <c r="ABV200" s="6"/>
      <c r="ABW200" s="6"/>
      <c r="ABX200" s="6"/>
      <c r="ABY200" s="6"/>
      <c r="ABZ200" s="6"/>
      <c r="ACA200" s="6"/>
      <c r="ACB200" s="6"/>
      <c r="ACC200" s="6"/>
      <c r="ACD200" s="6"/>
      <c r="ACE200" s="6"/>
      <c r="ACF200" s="6"/>
      <c r="ACG200" s="6"/>
      <c r="ACH200" s="6"/>
      <c r="ACI200" s="6"/>
      <c r="ACJ200" s="6"/>
      <c r="ACK200" s="6"/>
      <c r="ACL200" s="6"/>
      <c r="ACM200" s="6"/>
      <c r="ACN200" s="6"/>
      <c r="ACO200" s="6"/>
      <c r="ACP200" s="6"/>
      <c r="ACQ200" s="6"/>
      <c r="ACR200" s="6"/>
      <c r="ACS200" s="6"/>
      <c r="ACT200" s="6"/>
      <c r="ACU200" s="6"/>
      <c r="ACV200" s="6"/>
      <c r="ACW200" s="6"/>
      <c r="ACX200" s="6"/>
      <c r="ACY200" s="6"/>
      <c r="ACZ200" s="6"/>
      <c r="ADA200" s="6"/>
      <c r="ADB200" s="6"/>
      <c r="ADC200" s="6"/>
      <c r="ADD200" s="6"/>
      <c r="ADE200" s="6"/>
      <c r="ADF200" s="6"/>
      <c r="ADG200" s="6"/>
      <c r="ADH200" s="6"/>
      <c r="ADI200" s="6"/>
      <c r="ADJ200" s="6"/>
      <c r="ADK200" s="6"/>
      <c r="ADL200" s="6"/>
      <c r="ADM200" s="6"/>
      <c r="ADN200" s="6"/>
      <c r="ADO200" s="6"/>
      <c r="ADP200" s="6"/>
      <c r="ADQ200" s="6"/>
      <c r="ADR200" s="6"/>
      <c r="ADS200" s="6"/>
      <c r="ADT200" s="6"/>
      <c r="ADU200" s="6"/>
      <c r="ADV200" s="6"/>
      <c r="ADW200" s="6"/>
      <c r="ADX200" s="6"/>
      <c r="ADY200" s="6"/>
      <c r="ADZ200" s="6"/>
      <c r="AEA200" s="6"/>
      <c r="AEB200" s="6"/>
      <c r="AEC200" s="6"/>
      <c r="AED200" s="6"/>
      <c r="AEE200" s="6"/>
      <c r="AEF200" s="6"/>
      <c r="AEG200" s="6"/>
      <c r="AEH200" s="6"/>
      <c r="AEI200" s="6"/>
      <c r="AEJ200" s="6"/>
      <c r="AEK200" s="6"/>
      <c r="AEL200" s="6"/>
      <c r="AEM200" s="6"/>
      <c r="AEN200" s="6"/>
      <c r="AEO200" s="6"/>
      <c r="AEP200" s="6"/>
      <c r="AEQ200" s="6"/>
      <c r="AER200" s="6"/>
      <c r="AES200" s="6"/>
      <c r="AET200" s="6"/>
      <c r="AEU200" s="6"/>
      <c r="AEV200" s="6"/>
      <c r="AEW200" s="6"/>
      <c r="AEX200" s="6"/>
      <c r="AEY200" s="6"/>
      <c r="AEZ200" s="6"/>
      <c r="AFA200" s="6"/>
      <c r="AFB200" s="6"/>
      <c r="AFC200" s="6"/>
      <c r="AFD200" s="6"/>
      <c r="AFE200" s="6"/>
      <c r="AFF200" s="6"/>
      <c r="AFG200" s="6"/>
      <c r="AFH200" s="6"/>
      <c r="AFI200" s="6"/>
      <c r="AFJ200" s="6"/>
      <c r="AFK200" s="6"/>
      <c r="AFL200" s="6"/>
      <c r="AFM200" s="6"/>
      <c r="AFN200" s="6"/>
      <c r="AFO200" s="6"/>
      <c r="AFP200" s="6"/>
      <c r="AFQ200" s="6"/>
      <c r="AFR200" s="6"/>
      <c r="AFS200" s="6"/>
      <c r="AFT200" s="6"/>
      <c r="AFU200" s="6"/>
      <c r="AFV200" s="6"/>
      <c r="AFW200" s="6"/>
      <c r="AFX200" s="6"/>
      <c r="AFY200" s="6"/>
      <c r="AFZ200" s="6"/>
      <c r="AGA200" s="6"/>
      <c r="AGB200" s="6"/>
      <c r="AGC200" s="6"/>
      <c r="AGD200" s="6"/>
      <c r="AGE200" s="6"/>
      <c r="AGF200" s="6"/>
      <c r="AGG200" s="6"/>
      <c r="AGH200" s="6"/>
      <c r="AGI200" s="6"/>
      <c r="AGJ200" s="6"/>
      <c r="AGK200" s="6"/>
      <c r="AGL200" s="6"/>
      <c r="AGM200" s="6"/>
      <c r="AGN200" s="6"/>
      <c r="AGO200" s="6"/>
      <c r="AGP200" s="6"/>
      <c r="AGQ200" s="6"/>
      <c r="AGR200" s="6"/>
      <c r="AGS200" s="6"/>
      <c r="AGT200" s="6"/>
      <c r="AGU200" s="6"/>
      <c r="AGV200" s="6"/>
      <c r="AGW200" s="6"/>
      <c r="AGX200" s="6"/>
      <c r="AGY200" s="6"/>
      <c r="AGZ200" s="6"/>
      <c r="AHA200" s="6"/>
      <c r="AHB200" s="6"/>
      <c r="AHC200" s="6"/>
      <c r="AHD200" s="6"/>
      <c r="AHE200" s="6"/>
      <c r="AHF200" s="6"/>
      <c r="AHG200" s="6"/>
      <c r="AHH200" s="6"/>
      <c r="AHI200" s="6"/>
      <c r="AHJ200" s="6"/>
      <c r="AHK200" s="6"/>
      <c r="AHL200" s="6"/>
      <c r="AHM200" s="6"/>
      <c r="AHN200" s="6"/>
      <c r="AHO200" s="6"/>
      <c r="AHP200" s="6"/>
      <c r="AHQ200" s="6"/>
      <c r="AHR200" s="6"/>
      <c r="AHS200" s="6"/>
      <c r="AHT200" s="6"/>
      <c r="AHU200" s="6"/>
      <c r="AHV200" s="6"/>
      <c r="AHW200" s="6"/>
      <c r="AHX200" s="6"/>
      <c r="AHY200" s="6"/>
      <c r="AHZ200" s="6"/>
      <c r="AIA200" s="6"/>
      <c r="AIB200" s="6"/>
      <c r="AIC200" s="6"/>
      <c r="AID200" s="6"/>
      <c r="AIE200" s="6"/>
      <c r="AIF200" s="6"/>
      <c r="AIG200" s="6"/>
      <c r="AIH200" s="6"/>
      <c r="AII200" s="6"/>
      <c r="AIJ200" s="6"/>
      <c r="AIK200" s="6"/>
      <c r="AIL200" s="6"/>
      <c r="AIM200" s="6"/>
      <c r="AIN200" s="6"/>
      <c r="AIO200" s="6"/>
      <c r="AIP200" s="6"/>
      <c r="AIQ200" s="6"/>
      <c r="AIR200" s="6"/>
      <c r="AIS200" s="6"/>
      <c r="AIT200" s="6"/>
      <c r="AIU200" s="6"/>
      <c r="AIV200" s="6"/>
      <c r="AIW200" s="6"/>
      <c r="AIX200" s="6"/>
      <c r="AIY200" s="6"/>
      <c r="AIZ200" s="6"/>
      <c r="AJA200" s="6"/>
      <c r="AJB200" s="6"/>
      <c r="AJC200" s="6"/>
      <c r="AJD200" s="6"/>
      <c r="AJE200" s="6"/>
      <c r="AJF200" s="6"/>
      <c r="AJG200" s="6"/>
      <c r="AJH200" s="6"/>
      <c r="AJI200" s="6"/>
      <c r="AJJ200" s="6"/>
      <c r="AJK200" s="6"/>
      <c r="AJL200" s="6"/>
      <c r="AJM200" s="6"/>
      <c r="AJN200" s="6"/>
      <c r="AJO200" s="6"/>
      <c r="AJP200" s="6"/>
      <c r="AJQ200" s="6"/>
      <c r="AJR200" s="6"/>
      <c r="AJS200" s="6"/>
      <c r="AJT200" s="6"/>
      <c r="AJU200" s="6"/>
      <c r="AJV200" s="6"/>
      <c r="AJW200" s="6"/>
      <c r="AJX200" s="6"/>
      <c r="AJY200" s="6"/>
      <c r="AJZ200" s="6"/>
      <c r="AKA200" s="6"/>
      <c r="AKB200" s="6"/>
      <c r="AKC200" s="6"/>
      <c r="AKD200" s="6"/>
      <c r="AKE200" s="6"/>
      <c r="AKF200" s="6"/>
      <c r="AKG200" s="6"/>
      <c r="AKH200" s="6"/>
      <c r="AKI200" s="6"/>
      <c r="AKJ200" s="6"/>
      <c r="AKK200" s="6"/>
      <c r="AKL200" s="6"/>
      <c r="AKM200" s="6"/>
      <c r="AKN200" s="6"/>
      <c r="AKO200" s="6"/>
      <c r="AKP200" s="6"/>
      <c r="AKQ200" s="6"/>
      <c r="AKR200" s="6"/>
      <c r="AKS200" s="6"/>
      <c r="AKT200" s="6"/>
      <c r="AKU200" s="6"/>
      <c r="AKV200" s="6"/>
      <c r="AKW200" s="6"/>
      <c r="AKX200" s="6"/>
      <c r="AKY200" s="6"/>
      <c r="AKZ200" s="6"/>
      <c r="ALA200" s="6"/>
      <c r="ALB200" s="6"/>
      <c r="ALC200" s="6"/>
      <c r="ALD200" s="6"/>
      <c r="ALE200" s="6"/>
      <c r="ALF200" s="6"/>
      <c r="ALG200" s="6"/>
      <c r="ALH200" s="6"/>
      <c r="ALI200" s="6"/>
      <c r="ALJ200" s="6"/>
      <c r="ALK200" s="6"/>
      <c r="ALL200" s="6"/>
      <c r="ALM200" s="6"/>
      <c r="ALN200" s="6"/>
    </row>
    <row r="201" spans="1:1002" s="12" customFormat="1" ht="14.5" x14ac:dyDescent="0.35">
      <c r="A201" s="133" t="s">
        <v>395</v>
      </c>
      <c r="B201" s="134"/>
      <c r="C201" s="134"/>
      <c r="D201" s="134"/>
      <c r="E201" s="135"/>
      <c r="F201" s="11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c r="LM201" s="6"/>
      <c r="LN201" s="6"/>
      <c r="LO201" s="6"/>
      <c r="LP201" s="6"/>
      <c r="LQ201" s="6"/>
      <c r="LR201" s="6"/>
      <c r="LS201" s="6"/>
      <c r="LT201" s="6"/>
      <c r="LU201" s="6"/>
      <c r="LV201" s="6"/>
      <c r="LW201" s="6"/>
      <c r="LX201" s="6"/>
      <c r="LY201" s="6"/>
      <c r="LZ201" s="6"/>
      <c r="MA201" s="6"/>
      <c r="MB201" s="6"/>
      <c r="MC201" s="6"/>
      <c r="MD201" s="6"/>
      <c r="ME201" s="6"/>
      <c r="MF201" s="6"/>
      <c r="MG201" s="6"/>
      <c r="MH201" s="6"/>
      <c r="MI201" s="6"/>
      <c r="MJ201" s="6"/>
      <c r="MK201" s="6"/>
      <c r="ML201" s="6"/>
      <c r="MM201" s="6"/>
      <c r="MN201" s="6"/>
      <c r="MO201" s="6"/>
      <c r="MP201" s="6"/>
      <c r="MQ201" s="6"/>
      <c r="MR201" s="6"/>
      <c r="MS201" s="6"/>
      <c r="MT201" s="6"/>
      <c r="MU201" s="6"/>
      <c r="MV201" s="6"/>
      <c r="MW201" s="6"/>
      <c r="MX201" s="6"/>
      <c r="MY201" s="6"/>
      <c r="MZ201" s="6"/>
      <c r="NA201" s="6"/>
      <c r="NB201" s="6"/>
      <c r="NC201" s="6"/>
      <c r="ND201" s="6"/>
      <c r="NE201" s="6"/>
      <c r="NF201" s="6"/>
      <c r="NG201" s="6"/>
      <c r="NH201" s="6"/>
      <c r="NI201" s="6"/>
      <c r="NJ201" s="6"/>
      <c r="NK201" s="6"/>
      <c r="NL201" s="6"/>
      <c r="NM201" s="6"/>
      <c r="NN201" s="6"/>
      <c r="NO201" s="6"/>
      <c r="NP201" s="6"/>
      <c r="NQ201" s="6"/>
      <c r="NR201" s="6"/>
      <c r="NS201" s="6"/>
      <c r="NT201" s="6"/>
      <c r="NU201" s="6"/>
      <c r="NV201" s="6"/>
      <c r="NW201" s="6"/>
      <c r="NX201" s="6"/>
      <c r="NY201" s="6"/>
      <c r="NZ201" s="6"/>
      <c r="OA201" s="6"/>
      <c r="OB201" s="6"/>
      <c r="OC201" s="6"/>
      <c r="OD201" s="6"/>
      <c r="OE201" s="6"/>
      <c r="OF201" s="6"/>
      <c r="OG201" s="6"/>
      <c r="OH201" s="6"/>
      <c r="OI201" s="6"/>
      <c r="OJ201" s="6"/>
      <c r="OK201" s="6"/>
      <c r="OL201" s="6"/>
      <c r="OM201" s="6"/>
      <c r="ON201" s="6"/>
      <c r="OO201" s="6"/>
      <c r="OP201" s="6"/>
      <c r="OQ201" s="6"/>
      <c r="OR201" s="6"/>
      <c r="OS201" s="6"/>
      <c r="OT201" s="6"/>
      <c r="OU201" s="6"/>
      <c r="OV201" s="6"/>
      <c r="OW201" s="6"/>
      <c r="OX201" s="6"/>
      <c r="OY201" s="6"/>
      <c r="OZ201" s="6"/>
      <c r="PA201" s="6"/>
      <c r="PB201" s="6"/>
      <c r="PC201" s="6"/>
      <c r="PD201" s="6"/>
      <c r="PE201" s="6"/>
      <c r="PF201" s="6"/>
      <c r="PG201" s="6"/>
      <c r="PH201" s="6"/>
      <c r="PI201" s="6"/>
      <c r="PJ201" s="6"/>
      <c r="PK201" s="6"/>
      <c r="PL201" s="6"/>
      <c r="PM201" s="6"/>
      <c r="PN201" s="6"/>
      <c r="PO201" s="6"/>
      <c r="PP201" s="6"/>
      <c r="PQ201" s="6"/>
      <c r="PR201" s="6"/>
      <c r="PS201" s="6"/>
      <c r="PT201" s="6"/>
      <c r="PU201" s="6"/>
      <c r="PV201" s="6"/>
      <c r="PW201" s="6"/>
      <c r="PX201" s="6"/>
      <c r="PY201" s="6"/>
      <c r="PZ201" s="6"/>
      <c r="QA201" s="6"/>
      <c r="QB201" s="6"/>
      <c r="QC201" s="6"/>
      <c r="QD201" s="6"/>
      <c r="QE201" s="6"/>
      <c r="QF201" s="6"/>
      <c r="QG201" s="6"/>
      <c r="QH201" s="6"/>
      <c r="QI201" s="6"/>
      <c r="QJ201" s="6"/>
      <c r="QK201" s="6"/>
      <c r="QL201" s="6"/>
      <c r="QM201" s="6"/>
      <c r="QN201" s="6"/>
      <c r="QO201" s="6"/>
      <c r="QP201" s="6"/>
      <c r="QQ201" s="6"/>
      <c r="QR201" s="6"/>
      <c r="QS201" s="6"/>
      <c r="QT201" s="6"/>
      <c r="QU201" s="6"/>
      <c r="QV201" s="6"/>
      <c r="QW201" s="6"/>
      <c r="QX201" s="6"/>
      <c r="QY201" s="6"/>
      <c r="QZ201" s="6"/>
      <c r="RA201" s="6"/>
      <c r="RB201" s="6"/>
      <c r="RC201" s="6"/>
      <c r="RD201" s="6"/>
      <c r="RE201" s="6"/>
      <c r="RF201" s="6"/>
      <c r="RG201" s="6"/>
      <c r="RH201" s="6"/>
      <c r="RI201" s="6"/>
      <c r="RJ201" s="6"/>
      <c r="RK201" s="6"/>
      <c r="RL201" s="6"/>
      <c r="RM201" s="6"/>
      <c r="RN201" s="6"/>
      <c r="RO201" s="6"/>
      <c r="RP201" s="6"/>
      <c r="RQ201" s="6"/>
      <c r="RR201" s="6"/>
      <c r="RS201" s="6"/>
      <c r="RT201" s="6"/>
      <c r="RU201" s="6"/>
      <c r="RV201" s="6"/>
      <c r="RW201" s="6"/>
      <c r="RX201" s="6"/>
      <c r="RY201" s="6"/>
      <c r="RZ201" s="6"/>
      <c r="SA201" s="6"/>
      <c r="SB201" s="6"/>
      <c r="SC201" s="6"/>
      <c r="SD201" s="6"/>
      <c r="SE201" s="6"/>
      <c r="SF201" s="6"/>
      <c r="SG201" s="6"/>
      <c r="SH201" s="6"/>
      <c r="SI201" s="6"/>
      <c r="SJ201" s="6"/>
      <c r="SK201" s="6"/>
      <c r="SL201" s="6"/>
      <c r="SM201" s="6"/>
      <c r="SN201" s="6"/>
      <c r="SO201" s="6"/>
      <c r="SP201" s="6"/>
      <c r="SQ201" s="6"/>
      <c r="SR201" s="6"/>
      <c r="SS201" s="6"/>
      <c r="ST201" s="6"/>
      <c r="SU201" s="6"/>
      <c r="SV201" s="6"/>
      <c r="SW201" s="6"/>
      <c r="SX201" s="6"/>
      <c r="SY201" s="6"/>
      <c r="SZ201" s="6"/>
      <c r="TA201" s="6"/>
      <c r="TB201" s="6"/>
      <c r="TC201" s="6"/>
      <c r="TD201" s="6"/>
      <c r="TE201" s="6"/>
      <c r="TF201" s="6"/>
      <c r="TG201" s="6"/>
      <c r="TH201" s="6"/>
      <c r="TI201" s="6"/>
      <c r="TJ201" s="6"/>
      <c r="TK201" s="6"/>
      <c r="TL201" s="6"/>
      <c r="TM201" s="6"/>
      <c r="TN201" s="6"/>
      <c r="TO201" s="6"/>
      <c r="TP201" s="6"/>
      <c r="TQ201" s="6"/>
      <c r="TR201" s="6"/>
      <c r="TS201" s="6"/>
      <c r="TT201" s="6"/>
      <c r="TU201" s="6"/>
      <c r="TV201" s="6"/>
      <c r="TW201" s="6"/>
      <c r="TX201" s="6"/>
      <c r="TY201" s="6"/>
      <c r="TZ201" s="6"/>
      <c r="UA201" s="6"/>
      <c r="UB201" s="6"/>
      <c r="UC201" s="6"/>
      <c r="UD201" s="6"/>
      <c r="UE201" s="6"/>
      <c r="UF201" s="6"/>
      <c r="UG201" s="6"/>
      <c r="UH201" s="6"/>
      <c r="UI201" s="6"/>
      <c r="UJ201" s="6"/>
      <c r="UK201" s="6"/>
      <c r="UL201" s="6"/>
      <c r="UM201" s="6"/>
      <c r="UN201" s="6"/>
      <c r="UO201" s="6"/>
      <c r="UP201" s="6"/>
      <c r="UQ201" s="6"/>
      <c r="UR201" s="6"/>
      <c r="US201" s="6"/>
      <c r="UT201" s="6"/>
      <c r="UU201" s="6"/>
      <c r="UV201" s="6"/>
      <c r="UW201" s="6"/>
      <c r="UX201" s="6"/>
      <c r="UY201" s="6"/>
      <c r="UZ201" s="6"/>
      <c r="VA201" s="6"/>
      <c r="VB201" s="6"/>
      <c r="VC201" s="6"/>
      <c r="VD201" s="6"/>
      <c r="VE201" s="6"/>
      <c r="VF201" s="6"/>
      <c r="VG201" s="6"/>
      <c r="VH201" s="6"/>
      <c r="VI201" s="6"/>
      <c r="VJ201" s="6"/>
      <c r="VK201" s="6"/>
      <c r="VL201" s="6"/>
      <c r="VM201" s="6"/>
      <c r="VN201" s="6"/>
      <c r="VO201" s="6"/>
      <c r="VP201" s="6"/>
      <c r="VQ201" s="6"/>
      <c r="VR201" s="6"/>
      <c r="VS201" s="6"/>
      <c r="VT201" s="6"/>
      <c r="VU201" s="6"/>
      <c r="VV201" s="6"/>
      <c r="VW201" s="6"/>
      <c r="VX201" s="6"/>
      <c r="VY201" s="6"/>
      <c r="VZ201" s="6"/>
      <c r="WA201" s="6"/>
      <c r="WB201" s="6"/>
      <c r="WC201" s="6"/>
      <c r="WD201" s="6"/>
      <c r="WE201" s="6"/>
      <c r="WF201" s="6"/>
      <c r="WG201" s="6"/>
      <c r="WH201" s="6"/>
      <c r="WI201" s="6"/>
      <c r="WJ201" s="6"/>
      <c r="WK201" s="6"/>
      <c r="WL201" s="6"/>
      <c r="WM201" s="6"/>
      <c r="WN201" s="6"/>
      <c r="WO201" s="6"/>
      <c r="WP201" s="6"/>
      <c r="WQ201" s="6"/>
      <c r="WR201" s="6"/>
      <c r="WS201" s="6"/>
      <c r="WT201" s="6"/>
      <c r="WU201" s="6"/>
      <c r="WV201" s="6"/>
      <c r="WW201" s="6"/>
      <c r="WX201" s="6"/>
      <c r="WY201" s="6"/>
      <c r="WZ201" s="6"/>
      <c r="XA201" s="6"/>
      <c r="XB201" s="6"/>
      <c r="XC201" s="6"/>
      <c r="XD201" s="6"/>
      <c r="XE201" s="6"/>
      <c r="XF201" s="6"/>
      <c r="XG201" s="6"/>
      <c r="XH201" s="6"/>
      <c r="XI201" s="6"/>
      <c r="XJ201" s="6"/>
      <c r="XK201" s="6"/>
      <c r="XL201" s="6"/>
      <c r="XM201" s="6"/>
      <c r="XN201" s="6"/>
      <c r="XO201" s="6"/>
      <c r="XP201" s="6"/>
      <c r="XQ201" s="6"/>
      <c r="XR201" s="6"/>
      <c r="XS201" s="6"/>
      <c r="XT201" s="6"/>
      <c r="XU201" s="6"/>
      <c r="XV201" s="6"/>
      <c r="XW201" s="6"/>
      <c r="XX201" s="6"/>
      <c r="XY201" s="6"/>
      <c r="XZ201" s="6"/>
      <c r="YA201" s="6"/>
      <c r="YB201" s="6"/>
      <c r="YC201" s="6"/>
      <c r="YD201" s="6"/>
      <c r="YE201" s="6"/>
      <c r="YF201" s="6"/>
      <c r="YG201" s="6"/>
      <c r="YH201" s="6"/>
      <c r="YI201" s="6"/>
      <c r="YJ201" s="6"/>
      <c r="YK201" s="6"/>
      <c r="YL201" s="6"/>
      <c r="YM201" s="6"/>
      <c r="YN201" s="6"/>
      <c r="YO201" s="6"/>
      <c r="YP201" s="6"/>
      <c r="YQ201" s="6"/>
      <c r="YR201" s="6"/>
      <c r="YS201" s="6"/>
      <c r="YT201" s="6"/>
      <c r="YU201" s="6"/>
      <c r="YV201" s="6"/>
      <c r="YW201" s="6"/>
      <c r="YX201" s="6"/>
      <c r="YY201" s="6"/>
      <c r="YZ201" s="6"/>
      <c r="ZA201" s="6"/>
      <c r="ZB201" s="6"/>
      <c r="ZC201" s="6"/>
      <c r="ZD201" s="6"/>
      <c r="ZE201" s="6"/>
      <c r="ZF201" s="6"/>
      <c r="ZG201" s="6"/>
      <c r="ZH201" s="6"/>
      <c r="ZI201" s="6"/>
      <c r="ZJ201" s="6"/>
      <c r="ZK201" s="6"/>
      <c r="ZL201" s="6"/>
      <c r="ZM201" s="6"/>
      <c r="ZN201" s="6"/>
      <c r="ZO201" s="6"/>
      <c r="ZP201" s="6"/>
      <c r="ZQ201" s="6"/>
      <c r="ZR201" s="6"/>
      <c r="ZS201" s="6"/>
      <c r="ZT201" s="6"/>
      <c r="ZU201" s="6"/>
      <c r="ZV201" s="6"/>
      <c r="ZW201" s="6"/>
      <c r="ZX201" s="6"/>
      <c r="ZY201" s="6"/>
      <c r="ZZ201" s="6"/>
      <c r="AAA201" s="6"/>
      <c r="AAB201" s="6"/>
      <c r="AAC201" s="6"/>
      <c r="AAD201" s="6"/>
      <c r="AAE201" s="6"/>
      <c r="AAF201" s="6"/>
      <c r="AAG201" s="6"/>
      <c r="AAH201" s="6"/>
      <c r="AAI201" s="6"/>
      <c r="AAJ201" s="6"/>
      <c r="AAK201" s="6"/>
      <c r="AAL201" s="6"/>
      <c r="AAM201" s="6"/>
      <c r="AAN201" s="6"/>
      <c r="AAO201" s="6"/>
      <c r="AAP201" s="6"/>
      <c r="AAQ201" s="6"/>
      <c r="AAR201" s="6"/>
      <c r="AAS201" s="6"/>
      <c r="AAT201" s="6"/>
      <c r="AAU201" s="6"/>
      <c r="AAV201" s="6"/>
      <c r="AAW201" s="6"/>
      <c r="AAX201" s="6"/>
      <c r="AAY201" s="6"/>
      <c r="AAZ201" s="6"/>
      <c r="ABA201" s="6"/>
      <c r="ABB201" s="6"/>
      <c r="ABC201" s="6"/>
      <c r="ABD201" s="6"/>
      <c r="ABE201" s="6"/>
      <c r="ABF201" s="6"/>
      <c r="ABG201" s="6"/>
      <c r="ABH201" s="6"/>
      <c r="ABI201" s="6"/>
      <c r="ABJ201" s="6"/>
      <c r="ABK201" s="6"/>
      <c r="ABL201" s="6"/>
      <c r="ABM201" s="6"/>
      <c r="ABN201" s="6"/>
      <c r="ABO201" s="6"/>
      <c r="ABP201" s="6"/>
      <c r="ABQ201" s="6"/>
      <c r="ABR201" s="6"/>
      <c r="ABS201" s="6"/>
      <c r="ABT201" s="6"/>
      <c r="ABU201" s="6"/>
      <c r="ABV201" s="6"/>
      <c r="ABW201" s="6"/>
      <c r="ABX201" s="6"/>
      <c r="ABY201" s="6"/>
      <c r="ABZ201" s="6"/>
      <c r="ACA201" s="6"/>
      <c r="ACB201" s="6"/>
      <c r="ACC201" s="6"/>
      <c r="ACD201" s="6"/>
      <c r="ACE201" s="6"/>
      <c r="ACF201" s="6"/>
      <c r="ACG201" s="6"/>
      <c r="ACH201" s="6"/>
      <c r="ACI201" s="6"/>
      <c r="ACJ201" s="6"/>
      <c r="ACK201" s="6"/>
      <c r="ACL201" s="6"/>
      <c r="ACM201" s="6"/>
      <c r="ACN201" s="6"/>
      <c r="ACO201" s="6"/>
      <c r="ACP201" s="6"/>
      <c r="ACQ201" s="6"/>
      <c r="ACR201" s="6"/>
      <c r="ACS201" s="6"/>
      <c r="ACT201" s="6"/>
      <c r="ACU201" s="6"/>
      <c r="ACV201" s="6"/>
      <c r="ACW201" s="6"/>
      <c r="ACX201" s="6"/>
      <c r="ACY201" s="6"/>
      <c r="ACZ201" s="6"/>
      <c r="ADA201" s="6"/>
      <c r="ADB201" s="6"/>
      <c r="ADC201" s="6"/>
      <c r="ADD201" s="6"/>
      <c r="ADE201" s="6"/>
      <c r="ADF201" s="6"/>
      <c r="ADG201" s="6"/>
      <c r="ADH201" s="6"/>
      <c r="ADI201" s="6"/>
      <c r="ADJ201" s="6"/>
      <c r="ADK201" s="6"/>
      <c r="ADL201" s="6"/>
      <c r="ADM201" s="6"/>
      <c r="ADN201" s="6"/>
      <c r="ADO201" s="6"/>
      <c r="ADP201" s="6"/>
      <c r="ADQ201" s="6"/>
      <c r="ADR201" s="6"/>
      <c r="ADS201" s="6"/>
      <c r="ADT201" s="6"/>
      <c r="ADU201" s="6"/>
      <c r="ADV201" s="6"/>
      <c r="ADW201" s="6"/>
      <c r="ADX201" s="6"/>
      <c r="ADY201" s="6"/>
      <c r="ADZ201" s="6"/>
      <c r="AEA201" s="6"/>
      <c r="AEB201" s="6"/>
      <c r="AEC201" s="6"/>
      <c r="AED201" s="6"/>
      <c r="AEE201" s="6"/>
      <c r="AEF201" s="6"/>
      <c r="AEG201" s="6"/>
      <c r="AEH201" s="6"/>
      <c r="AEI201" s="6"/>
      <c r="AEJ201" s="6"/>
      <c r="AEK201" s="6"/>
      <c r="AEL201" s="6"/>
      <c r="AEM201" s="6"/>
      <c r="AEN201" s="6"/>
      <c r="AEO201" s="6"/>
      <c r="AEP201" s="6"/>
      <c r="AEQ201" s="6"/>
      <c r="AER201" s="6"/>
      <c r="AES201" s="6"/>
      <c r="AET201" s="6"/>
      <c r="AEU201" s="6"/>
      <c r="AEV201" s="6"/>
      <c r="AEW201" s="6"/>
      <c r="AEX201" s="6"/>
      <c r="AEY201" s="6"/>
      <c r="AEZ201" s="6"/>
      <c r="AFA201" s="6"/>
      <c r="AFB201" s="6"/>
      <c r="AFC201" s="6"/>
      <c r="AFD201" s="6"/>
      <c r="AFE201" s="6"/>
      <c r="AFF201" s="6"/>
      <c r="AFG201" s="6"/>
      <c r="AFH201" s="6"/>
      <c r="AFI201" s="6"/>
      <c r="AFJ201" s="6"/>
      <c r="AFK201" s="6"/>
      <c r="AFL201" s="6"/>
      <c r="AFM201" s="6"/>
      <c r="AFN201" s="6"/>
      <c r="AFO201" s="6"/>
      <c r="AFP201" s="6"/>
      <c r="AFQ201" s="6"/>
      <c r="AFR201" s="6"/>
      <c r="AFS201" s="6"/>
      <c r="AFT201" s="6"/>
      <c r="AFU201" s="6"/>
      <c r="AFV201" s="6"/>
      <c r="AFW201" s="6"/>
      <c r="AFX201" s="6"/>
      <c r="AFY201" s="6"/>
      <c r="AFZ201" s="6"/>
      <c r="AGA201" s="6"/>
      <c r="AGB201" s="6"/>
      <c r="AGC201" s="6"/>
      <c r="AGD201" s="6"/>
      <c r="AGE201" s="6"/>
      <c r="AGF201" s="6"/>
      <c r="AGG201" s="6"/>
      <c r="AGH201" s="6"/>
      <c r="AGI201" s="6"/>
      <c r="AGJ201" s="6"/>
      <c r="AGK201" s="6"/>
      <c r="AGL201" s="6"/>
      <c r="AGM201" s="6"/>
      <c r="AGN201" s="6"/>
      <c r="AGO201" s="6"/>
      <c r="AGP201" s="6"/>
      <c r="AGQ201" s="6"/>
      <c r="AGR201" s="6"/>
      <c r="AGS201" s="6"/>
      <c r="AGT201" s="6"/>
      <c r="AGU201" s="6"/>
      <c r="AGV201" s="6"/>
      <c r="AGW201" s="6"/>
      <c r="AGX201" s="6"/>
      <c r="AGY201" s="6"/>
      <c r="AGZ201" s="6"/>
      <c r="AHA201" s="6"/>
      <c r="AHB201" s="6"/>
      <c r="AHC201" s="6"/>
      <c r="AHD201" s="6"/>
      <c r="AHE201" s="6"/>
      <c r="AHF201" s="6"/>
      <c r="AHG201" s="6"/>
      <c r="AHH201" s="6"/>
      <c r="AHI201" s="6"/>
      <c r="AHJ201" s="6"/>
      <c r="AHK201" s="6"/>
      <c r="AHL201" s="6"/>
      <c r="AHM201" s="6"/>
      <c r="AHN201" s="6"/>
      <c r="AHO201" s="6"/>
      <c r="AHP201" s="6"/>
      <c r="AHQ201" s="6"/>
      <c r="AHR201" s="6"/>
      <c r="AHS201" s="6"/>
      <c r="AHT201" s="6"/>
      <c r="AHU201" s="6"/>
      <c r="AHV201" s="6"/>
      <c r="AHW201" s="6"/>
      <c r="AHX201" s="6"/>
      <c r="AHY201" s="6"/>
      <c r="AHZ201" s="6"/>
      <c r="AIA201" s="6"/>
      <c r="AIB201" s="6"/>
      <c r="AIC201" s="6"/>
      <c r="AID201" s="6"/>
      <c r="AIE201" s="6"/>
      <c r="AIF201" s="6"/>
      <c r="AIG201" s="6"/>
      <c r="AIH201" s="6"/>
      <c r="AII201" s="6"/>
      <c r="AIJ201" s="6"/>
      <c r="AIK201" s="6"/>
      <c r="AIL201" s="6"/>
      <c r="AIM201" s="6"/>
      <c r="AIN201" s="6"/>
      <c r="AIO201" s="6"/>
      <c r="AIP201" s="6"/>
      <c r="AIQ201" s="6"/>
      <c r="AIR201" s="6"/>
      <c r="AIS201" s="6"/>
      <c r="AIT201" s="6"/>
      <c r="AIU201" s="6"/>
      <c r="AIV201" s="6"/>
      <c r="AIW201" s="6"/>
      <c r="AIX201" s="6"/>
      <c r="AIY201" s="6"/>
      <c r="AIZ201" s="6"/>
      <c r="AJA201" s="6"/>
      <c r="AJB201" s="6"/>
      <c r="AJC201" s="6"/>
      <c r="AJD201" s="6"/>
      <c r="AJE201" s="6"/>
      <c r="AJF201" s="6"/>
      <c r="AJG201" s="6"/>
      <c r="AJH201" s="6"/>
      <c r="AJI201" s="6"/>
      <c r="AJJ201" s="6"/>
      <c r="AJK201" s="6"/>
      <c r="AJL201" s="6"/>
      <c r="AJM201" s="6"/>
      <c r="AJN201" s="6"/>
      <c r="AJO201" s="6"/>
      <c r="AJP201" s="6"/>
      <c r="AJQ201" s="6"/>
      <c r="AJR201" s="6"/>
      <c r="AJS201" s="6"/>
      <c r="AJT201" s="6"/>
      <c r="AJU201" s="6"/>
      <c r="AJV201" s="6"/>
      <c r="AJW201" s="6"/>
      <c r="AJX201" s="6"/>
      <c r="AJY201" s="6"/>
      <c r="AJZ201" s="6"/>
      <c r="AKA201" s="6"/>
      <c r="AKB201" s="6"/>
      <c r="AKC201" s="6"/>
      <c r="AKD201" s="6"/>
      <c r="AKE201" s="6"/>
      <c r="AKF201" s="6"/>
      <c r="AKG201" s="6"/>
      <c r="AKH201" s="6"/>
      <c r="AKI201" s="6"/>
      <c r="AKJ201" s="6"/>
      <c r="AKK201" s="6"/>
      <c r="AKL201" s="6"/>
      <c r="AKM201" s="6"/>
      <c r="AKN201" s="6"/>
      <c r="AKO201" s="6"/>
      <c r="AKP201" s="6"/>
      <c r="AKQ201" s="6"/>
      <c r="AKR201" s="6"/>
      <c r="AKS201" s="6"/>
      <c r="AKT201" s="6"/>
      <c r="AKU201" s="6"/>
      <c r="AKV201" s="6"/>
      <c r="AKW201" s="6"/>
      <c r="AKX201" s="6"/>
      <c r="AKY201" s="6"/>
      <c r="AKZ201" s="6"/>
      <c r="ALA201" s="6"/>
      <c r="ALB201" s="6"/>
      <c r="ALC201" s="6"/>
      <c r="ALD201" s="6"/>
      <c r="ALE201" s="6"/>
      <c r="ALF201" s="6"/>
      <c r="ALG201" s="6"/>
      <c r="ALH201" s="6"/>
      <c r="ALI201" s="6"/>
      <c r="ALJ201" s="6"/>
      <c r="ALK201" s="6"/>
      <c r="ALL201" s="6"/>
      <c r="ALM201" s="6"/>
      <c r="ALN201" s="6"/>
    </row>
    <row r="202" spans="1:1002" ht="14.5" x14ac:dyDescent="0.35">
      <c r="A202" s="37" t="s">
        <v>31</v>
      </c>
      <c r="B202" s="5" t="s">
        <v>30</v>
      </c>
      <c r="C202" s="82">
        <f>Nps</f>
        <v>6</v>
      </c>
      <c r="D202" s="5"/>
      <c r="E202" s="73"/>
      <c r="F202" s="11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row>
    <row r="203" spans="1:1002" ht="14.5" x14ac:dyDescent="0.35">
      <c r="A203" s="37" t="s">
        <v>158</v>
      </c>
      <c r="B203" s="5" t="s">
        <v>96</v>
      </c>
      <c r="C203" s="28">
        <f>INDEX(Data!M2:M17,MATCH(C63,Data!N2:N17,0))</f>
        <v>5.23</v>
      </c>
      <c r="D203" s="5" t="s">
        <v>157</v>
      </c>
      <c r="E203" s="73"/>
      <c r="F203" s="11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row>
    <row r="204" spans="1:1002" ht="14.5" x14ac:dyDescent="0.35">
      <c r="A204" s="106"/>
      <c r="B204" s="107"/>
      <c r="C204" s="107"/>
      <c r="D204" s="107"/>
      <c r="E204" s="108"/>
      <c r="F204" s="11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c r="HR204" s="13"/>
      <c r="HS204" s="13"/>
      <c r="HT204" s="13"/>
      <c r="HU204" s="13"/>
      <c r="HV204" s="13"/>
      <c r="HW204" s="13"/>
      <c r="HX204" s="13"/>
      <c r="HY204" s="13"/>
      <c r="HZ204" s="13"/>
      <c r="IA204" s="13"/>
      <c r="IB204" s="13"/>
      <c r="IC204" s="13"/>
      <c r="ID204" s="13"/>
      <c r="IE204" s="13"/>
      <c r="IF204" s="13"/>
      <c r="IG204" s="13"/>
      <c r="IH204" s="13"/>
      <c r="II204" s="13"/>
      <c r="IJ204" s="13"/>
      <c r="IK204" s="13"/>
      <c r="IL204" s="13"/>
      <c r="IM204" s="13"/>
      <c r="IN204" s="13"/>
      <c r="IO204" s="13"/>
      <c r="IP204" s="13"/>
      <c r="IQ204" s="13"/>
      <c r="IR204" s="13"/>
      <c r="IS204" s="13"/>
      <c r="IT204" s="13"/>
      <c r="IU204" s="13"/>
      <c r="IV204" s="13"/>
      <c r="IW204" s="13"/>
      <c r="IX204" s="13"/>
      <c r="IY204" s="13"/>
      <c r="IZ204" s="13"/>
      <c r="JA204" s="13"/>
      <c r="JB204" s="13"/>
      <c r="JC204" s="13"/>
      <c r="JD204" s="13"/>
      <c r="JE204" s="13"/>
      <c r="JF204" s="13"/>
      <c r="JG204" s="13"/>
      <c r="JH204" s="13"/>
      <c r="JI204" s="13"/>
      <c r="JJ204" s="13"/>
      <c r="JK204" s="13"/>
      <c r="JL204" s="13"/>
      <c r="JM204" s="13"/>
      <c r="JN204" s="13"/>
      <c r="JO204" s="13"/>
      <c r="JP204" s="13"/>
      <c r="JQ204" s="13"/>
      <c r="JR204" s="13"/>
      <c r="JS204" s="13"/>
      <c r="JT204" s="13"/>
      <c r="JU204" s="13"/>
      <c r="JV204" s="13"/>
      <c r="JW204" s="13"/>
      <c r="JX204" s="13"/>
      <c r="JY204" s="13"/>
      <c r="JZ204" s="13"/>
      <c r="KA204" s="13"/>
      <c r="KB204" s="13"/>
      <c r="KC204" s="13"/>
      <c r="KD204" s="13"/>
      <c r="KE204" s="13"/>
      <c r="KF204" s="13"/>
      <c r="KG204" s="13"/>
      <c r="KH204" s="13"/>
      <c r="KI204" s="13"/>
      <c r="KJ204" s="13"/>
      <c r="KK204" s="13"/>
      <c r="KL204" s="13"/>
      <c r="KM204" s="13"/>
      <c r="KN204" s="13"/>
      <c r="KO204" s="13"/>
      <c r="KP204" s="13"/>
      <c r="KQ204" s="13"/>
      <c r="KR204" s="13"/>
      <c r="KS204" s="13"/>
      <c r="KT204" s="13"/>
      <c r="KU204" s="13"/>
      <c r="KV204" s="13"/>
      <c r="KW204" s="13"/>
      <c r="KX204" s="13"/>
      <c r="KY204" s="13"/>
      <c r="KZ204" s="13"/>
      <c r="LA204" s="13"/>
      <c r="LB204" s="13"/>
      <c r="LC204" s="13"/>
      <c r="LD204" s="13"/>
      <c r="LE204" s="13"/>
      <c r="LF204" s="13"/>
      <c r="LG204" s="13"/>
      <c r="LH204" s="13"/>
      <c r="LI204" s="13"/>
      <c r="LJ204" s="13"/>
      <c r="LK204" s="13"/>
      <c r="LL204" s="13"/>
      <c r="LM204" s="13"/>
      <c r="LN204" s="13"/>
      <c r="LO204" s="13"/>
      <c r="LP204" s="13"/>
      <c r="LQ204" s="13"/>
      <c r="LR204" s="13"/>
      <c r="LS204" s="13"/>
      <c r="LT204" s="13"/>
      <c r="LU204" s="13"/>
      <c r="LV204" s="13"/>
      <c r="LW204" s="13"/>
      <c r="LX204" s="13"/>
      <c r="LY204" s="13"/>
      <c r="LZ204" s="13"/>
      <c r="MA204" s="13"/>
      <c r="MB204" s="13"/>
      <c r="MC204" s="13"/>
      <c r="MD204" s="13"/>
      <c r="ME204" s="13"/>
      <c r="MF204" s="13"/>
      <c r="MG204" s="13"/>
      <c r="MH204" s="13"/>
      <c r="MI204" s="13"/>
      <c r="MJ204" s="13"/>
      <c r="MK204" s="13"/>
      <c r="ML204" s="13"/>
      <c r="MM204" s="13"/>
      <c r="MN204" s="13"/>
      <c r="MO204" s="13"/>
      <c r="MP204" s="13"/>
      <c r="MQ204" s="13"/>
      <c r="MR204" s="13"/>
      <c r="MS204" s="13"/>
      <c r="MT204" s="13"/>
      <c r="MU204" s="13"/>
      <c r="MV204" s="13"/>
      <c r="MW204" s="13"/>
      <c r="MX204" s="13"/>
      <c r="MY204" s="13"/>
      <c r="MZ204" s="13"/>
      <c r="NA204" s="13"/>
      <c r="NB204" s="13"/>
      <c r="NC204" s="13"/>
      <c r="ND204" s="13"/>
      <c r="NE204" s="13"/>
      <c r="NF204" s="13"/>
      <c r="NG204" s="13"/>
      <c r="NH204" s="13"/>
      <c r="NI204" s="13"/>
      <c r="NJ204" s="13"/>
      <c r="NK204" s="13"/>
      <c r="NL204" s="13"/>
      <c r="NM204" s="13"/>
      <c r="NN204" s="13"/>
      <c r="NO204" s="13"/>
      <c r="NP204" s="13"/>
      <c r="NQ204" s="13"/>
      <c r="NR204" s="13"/>
      <c r="NS204" s="13"/>
      <c r="NT204" s="13"/>
      <c r="NU204" s="13"/>
      <c r="NV204" s="13"/>
      <c r="NW204" s="13"/>
      <c r="NX204" s="13"/>
      <c r="NY204" s="13"/>
      <c r="NZ204" s="13"/>
      <c r="OA204" s="13"/>
      <c r="OB204" s="13"/>
      <c r="OC204" s="13"/>
      <c r="OD204" s="13"/>
      <c r="OE204" s="13"/>
      <c r="OF204" s="13"/>
      <c r="OG204" s="13"/>
      <c r="OH204" s="13"/>
      <c r="OI204" s="13"/>
      <c r="OJ204" s="13"/>
      <c r="OK204" s="13"/>
      <c r="OL204" s="13"/>
      <c r="OM204" s="13"/>
      <c r="ON204" s="13"/>
      <c r="OO204" s="13"/>
      <c r="OP204" s="13"/>
      <c r="OQ204" s="13"/>
      <c r="OR204" s="13"/>
      <c r="OS204" s="13"/>
      <c r="OT204" s="13"/>
      <c r="OU204" s="13"/>
      <c r="OV204" s="13"/>
      <c r="OW204" s="13"/>
      <c r="OX204" s="13"/>
      <c r="OY204" s="13"/>
      <c r="OZ204" s="13"/>
      <c r="PA204" s="13"/>
      <c r="PB204" s="13"/>
      <c r="PC204" s="13"/>
      <c r="PD204" s="13"/>
      <c r="PE204" s="13"/>
      <c r="PF204" s="13"/>
      <c r="PG204" s="13"/>
      <c r="PH204" s="13"/>
      <c r="PI204" s="13"/>
      <c r="PJ204" s="13"/>
      <c r="PK204" s="13"/>
      <c r="PL204" s="13"/>
      <c r="PM204" s="13"/>
      <c r="PN204" s="13"/>
      <c r="PO204" s="13"/>
      <c r="PP204" s="13"/>
      <c r="PQ204" s="13"/>
      <c r="PR204" s="13"/>
      <c r="PS204" s="13"/>
      <c r="PT204" s="13"/>
      <c r="PU204" s="13"/>
      <c r="PV204" s="13"/>
      <c r="PW204" s="13"/>
      <c r="PX204" s="13"/>
      <c r="PY204" s="13"/>
      <c r="PZ204" s="13"/>
      <c r="QA204" s="13"/>
      <c r="QB204" s="13"/>
      <c r="QC204" s="13"/>
      <c r="QD204" s="13"/>
      <c r="QE204" s="13"/>
      <c r="QF204" s="13"/>
      <c r="QG204" s="13"/>
      <c r="QH204" s="13"/>
      <c r="QI204" s="13"/>
      <c r="QJ204" s="13"/>
      <c r="QK204" s="13"/>
      <c r="QL204" s="13"/>
      <c r="QM204" s="13"/>
      <c r="QN204" s="13"/>
      <c r="QO204" s="13"/>
      <c r="QP204" s="13"/>
      <c r="QQ204" s="13"/>
      <c r="QR204" s="13"/>
      <c r="QS204" s="13"/>
      <c r="QT204" s="13"/>
      <c r="QU204" s="13"/>
      <c r="QV204" s="13"/>
      <c r="QW204" s="13"/>
      <c r="QX204" s="13"/>
      <c r="QY204" s="13"/>
      <c r="QZ204" s="13"/>
      <c r="RA204" s="13"/>
      <c r="RB204" s="13"/>
      <c r="RC204" s="13"/>
      <c r="RD204" s="13"/>
      <c r="RE204" s="13"/>
      <c r="RF204" s="13"/>
      <c r="RG204" s="13"/>
      <c r="RH204" s="13"/>
      <c r="RI204" s="13"/>
      <c r="RJ204" s="13"/>
      <c r="RK204" s="13"/>
      <c r="RL204" s="13"/>
      <c r="RM204" s="13"/>
      <c r="RN204" s="13"/>
      <c r="RO204" s="13"/>
      <c r="RP204" s="13"/>
      <c r="RQ204" s="13"/>
      <c r="RR204" s="13"/>
      <c r="RS204" s="13"/>
      <c r="RT204" s="13"/>
      <c r="RU204" s="13"/>
      <c r="RV204" s="13"/>
      <c r="RW204" s="13"/>
      <c r="RX204" s="13"/>
      <c r="RY204" s="13"/>
      <c r="RZ204" s="13"/>
      <c r="SA204" s="13"/>
      <c r="SB204" s="13"/>
      <c r="SC204" s="13"/>
      <c r="SD204" s="13"/>
      <c r="SE204" s="13"/>
      <c r="SF204" s="13"/>
      <c r="SG204" s="13"/>
      <c r="SH204" s="13"/>
      <c r="SI204" s="13"/>
      <c r="SJ204" s="13"/>
      <c r="SK204" s="13"/>
      <c r="SL204" s="13"/>
      <c r="SM204" s="13"/>
      <c r="SN204" s="13"/>
      <c r="SO204" s="13"/>
      <c r="SP204" s="13"/>
      <c r="SQ204" s="13"/>
      <c r="SR204" s="13"/>
      <c r="SS204" s="13"/>
      <c r="ST204" s="13"/>
      <c r="SU204" s="13"/>
      <c r="SV204" s="13"/>
      <c r="SW204" s="13"/>
      <c r="SX204" s="13"/>
      <c r="SY204" s="13"/>
      <c r="SZ204" s="13"/>
      <c r="TA204" s="13"/>
      <c r="TB204" s="13"/>
      <c r="TC204" s="13"/>
      <c r="TD204" s="13"/>
      <c r="TE204" s="13"/>
      <c r="TF204" s="13"/>
      <c r="TG204" s="13"/>
      <c r="TH204" s="13"/>
      <c r="TI204" s="13"/>
      <c r="TJ204" s="13"/>
      <c r="TK204" s="13"/>
      <c r="TL204" s="13"/>
      <c r="TM204" s="13"/>
      <c r="TN204" s="13"/>
      <c r="TO204" s="13"/>
      <c r="TP204" s="13"/>
      <c r="TQ204" s="13"/>
      <c r="TR204" s="13"/>
      <c r="TS204" s="13"/>
      <c r="TT204" s="13"/>
      <c r="TU204" s="13"/>
      <c r="TV204" s="13"/>
      <c r="TW204" s="13"/>
      <c r="TX204" s="13"/>
      <c r="TY204" s="13"/>
      <c r="TZ204" s="13"/>
      <c r="UA204" s="13"/>
      <c r="UB204" s="13"/>
      <c r="UC204" s="13"/>
      <c r="UD204" s="13"/>
      <c r="UE204" s="13"/>
      <c r="UF204" s="13"/>
      <c r="UG204" s="13"/>
      <c r="UH204" s="13"/>
      <c r="UI204" s="13"/>
      <c r="UJ204" s="13"/>
      <c r="UK204" s="13"/>
      <c r="UL204" s="13"/>
      <c r="UM204" s="13"/>
      <c r="UN204" s="13"/>
      <c r="UO204" s="13"/>
      <c r="UP204" s="13"/>
      <c r="UQ204" s="13"/>
      <c r="UR204" s="13"/>
      <c r="US204" s="13"/>
      <c r="UT204" s="13"/>
      <c r="UU204" s="13"/>
      <c r="UV204" s="13"/>
      <c r="UW204" s="13"/>
      <c r="UX204" s="13"/>
      <c r="UY204" s="13"/>
      <c r="UZ204" s="13"/>
      <c r="VA204" s="13"/>
      <c r="VB204" s="13"/>
      <c r="VC204" s="13"/>
      <c r="VD204" s="13"/>
      <c r="VE204" s="13"/>
      <c r="VF204" s="13"/>
      <c r="VG204" s="13"/>
      <c r="VH204" s="13"/>
      <c r="VI204" s="13"/>
      <c r="VJ204" s="13"/>
      <c r="VK204" s="13"/>
      <c r="VL204" s="13"/>
      <c r="VM204" s="13"/>
      <c r="VN204" s="13"/>
      <c r="VO204" s="13"/>
      <c r="VP204" s="13"/>
      <c r="VQ204" s="13"/>
      <c r="VR204" s="13"/>
      <c r="VS204" s="13"/>
      <c r="VT204" s="13"/>
      <c r="VU204" s="13"/>
      <c r="VV204" s="13"/>
      <c r="VW204" s="13"/>
      <c r="VX204" s="13"/>
      <c r="VY204" s="13"/>
      <c r="VZ204" s="13"/>
      <c r="WA204" s="13"/>
      <c r="WB204" s="13"/>
      <c r="WC204" s="13"/>
      <c r="WD204" s="13"/>
      <c r="WE204" s="13"/>
      <c r="WF204" s="13"/>
      <c r="WG204" s="13"/>
      <c r="WH204" s="13"/>
      <c r="WI204" s="13"/>
      <c r="WJ204" s="13"/>
      <c r="WK204" s="13"/>
      <c r="WL204" s="13"/>
      <c r="WM204" s="13"/>
      <c r="WN204" s="13"/>
      <c r="WO204" s="13"/>
      <c r="WP204" s="13"/>
      <c r="WQ204" s="13"/>
      <c r="WR204" s="13"/>
      <c r="WS204" s="13"/>
      <c r="WT204" s="13"/>
      <c r="WU204" s="13"/>
      <c r="WV204" s="13"/>
      <c r="WW204" s="13"/>
      <c r="WX204" s="13"/>
      <c r="WY204" s="13"/>
      <c r="WZ204" s="13"/>
      <c r="XA204" s="13"/>
      <c r="XB204" s="13"/>
      <c r="XC204" s="13"/>
      <c r="XD204" s="13"/>
      <c r="XE204" s="13"/>
      <c r="XF204" s="13"/>
      <c r="XG204" s="13"/>
      <c r="XH204" s="13"/>
      <c r="XI204" s="13"/>
      <c r="XJ204" s="13"/>
      <c r="XK204" s="13"/>
      <c r="XL204" s="13"/>
      <c r="XM204" s="13"/>
      <c r="XN204" s="13"/>
      <c r="XO204" s="13"/>
      <c r="XP204" s="13"/>
      <c r="XQ204" s="13"/>
      <c r="XR204" s="13"/>
      <c r="XS204" s="13"/>
      <c r="XT204" s="13"/>
      <c r="XU204" s="13"/>
      <c r="XV204" s="13"/>
      <c r="XW204" s="13"/>
      <c r="XX204" s="13"/>
      <c r="XY204" s="13"/>
      <c r="XZ204" s="13"/>
      <c r="YA204" s="13"/>
      <c r="YB204" s="13"/>
      <c r="YC204" s="13"/>
      <c r="YD204" s="13"/>
      <c r="YE204" s="13"/>
      <c r="YF204" s="13"/>
      <c r="YG204" s="13"/>
      <c r="YH204" s="13"/>
      <c r="YI204" s="13"/>
      <c r="YJ204" s="13"/>
      <c r="YK204" s="13"/>
      <c r="YL204" s="13"/>
      <c r="YM204" s="13"/>
      <c r="YN204" s="13"/>
      <c r="YO204" s="13"/>
      <c r="YP204" s="13"/>
      <c r="YQ204" s="13"/>
      <c r="YR204" s="13"/>
      <c r="YS204" s="13"/>
      <c r="YT204" s="13"/>
      <c r="YU204" s="13"/>
      <c r="YV204" s="13"/>
      <c r="YW204" s="13"/>
      <c r="YX204" s="13"/>
      <c r="YY204" s="13"/>
      <c r="YZ204" s="13"/>
      <c r="ZA204" s="13"/>
      <c r="ZB204" s="13"/>
      <c r="ZC204" s="13"/>
      <c r="ZD204" s="13"/>
      <c r="ZE204" s="13"/>
      <c r="ZF204" s="13"/>
      <c r="ZG204" s="13"/>
      <c r="ZH204" s="13"/>
      <c r="ZI204" s="13"/>
      <c r="ZJ204" s="13"/>
      <c r="ZK204" s="13"/>
      <c r="ZL204" s="13"/>
      <c r="ZM204" s="13"/>
      <c r="ZN204" s="13"/>
      <c r="ZO204" s="13"/>
      <c r="ZP204" s="13"/>
      <c r="ZQ204" s="13"/>
      <c r="ZR204" s="13"/>
      <c r="ZS204" s="13"/>
      <c r="ZT204" s="13"/>
      <c r="ZU204" s="13"/>
      <c r="ZV204" s="13"/>
      <c r="ZW204" s="13"/>
      <c r="ZX204" s="13"/>
      <c r="ZY204" s="13"/>
      <c r="ZZ204" s="13"/>
      <c r="AAA204" s="13"/>
      <c r="AAB204" s="13"/>
      <c r="AAC204" s="13"/>
      <c r="AAD204" s="13"/>
      <c r="AAE204" s="13"/>
      <c r="AAF204" s="13"/>
      <c r="AAG204" s="13"/>
      <c r="AAH204" s="13"/>
      <c r="AAI204" s="13"/>
      <c r="AAJ204" s="13"/>
      <c r="AAK204" s="13"/>
      <c r="AAL204" s="13"/>
      <c r="AAM204" s="13"/>
      <c r="AAN204" s="13"/>
      <c r="AAO204" s="13"/>
      <c r="AAP204" s="13"/>
      <c r="AAQ204" s="13"/>
      <c r="AAR204" s="13"/>
      <c r="AAS204" s="13"/>
      <c r="AAT204" s="13"/>
      <c r="AAU204" s="13"/>
      <c r="AAV204" s="13"/>
      <c r="AAW204" s="13"/>
      <c r="AAX204" s="13"/>
      <c r="AAY204" s="13"/>
      <c r="AAZ204" s="13"/>
      <c r="ABA204" s="13"/>
      <c r="ABB204" s="13"/>
      <c r="ABC204" s="13"/>
      <c r="ABD204" s="13"/>
      <c r="ABE204" s="13"/>
      <c r="ABF204" s="13"/>
      <c r="ABG204" s="13"/>
      <c r="ABH204" s="13"/>
      <c r="ABI204" s="13"/>
      <c r="ABJ204" s="13"/>
      <c r="ABK204" s="13"/>
      <c r="ABL204" s="13"/>
      <c r="ABM204" s="13"/>
      <c r="ABN204" s="13"/>
      <c r="ABO204" s="13"/>
      <c r="ABP204" s="13"/>
      <c r="ABQ204" s="13"/>
      <c r="ABR204" s="13"/>
      <c r="ABS204" s="13"/>
      <c r="ABT204" s="13"/>
      <c r="ABU204" s="13"/>
      <c r="ABV204" s="13"/>
      <c r="ABW204" s="13"/>
      <c r="ABX204" s="13"/>
      <c r="ABY204" s="13"/>
      <c r="ABZ204" s="13"/>
      <c r="ACA204" s="13"/>
      <c r="ACB204" s="13"/>
      <c r="ACC204" s="13"/>
      <c r="ACD204" s="13"/>
      <c r="ACE204" s="13"/>
      <c r="ACF204" s="13"/>
      <c r="ACG204" s="13"/>
      <c r="ACH204" s="13"/>
      <c r="ACI204" s="13"/>
      <c r="ACJ204" s="13"/>
      <c r="ACK204" s="13"/>
      <c r="ACL204" s="13"/>
      <c r="ACM204" s="13"/>
      <c r="ACN204" s="13"/>
      <c r="ACO204" s="13"/>
      <c r="ACP204" s="13"/>
      <c r="ACQ204" s="13"/>
      <c r="ACR204" s="13"/>
      <c r="ACS204" s="13"/>
      <c r="ACT204" s="13"/>
      <c r="ACU204" s="13"/>
      <c r="ACV204" s="13"/>
      <c r="ACW204" s="13"/>
      <c r="ACX204" s="13"/>
      <c r="ACY204" s="13"/>
      <c r="ACZ204" s="13"/>
      <c r="ADA204" s="13"/>
      <c r="ADB204" s="13"/>
      <c r="ADC204" s="13"/>
      <c r="ADD204" s="13"/>
      <c r="ADE204" s="13"/>
      <c r="ADF204" s="13"/>
      <c r="ADG204" s="13"/>
      <c r="ADH204" s="13"/>
      <c r="ADI204" s="13"/>
      <c r="ADJ204" s="13"/>
      <c r="ADK204" s="13"/>
      <c r="ADL204" s="13"/>
      <c r="ADM204" s="13"/>
      <c r="ADN204" s="13"/>
      <c r="ADO204" s="13"/>
      <c r="ADP204" s="13"/>
      <c r="ADQ204" s="13"/>
      <c r="ADR204" s="13"/>
      <c r="ADS204" s="13"/>
      <c r="ADT204" s="13"/>
      <c r="ADU204" s="13"/>
      <c r="ADV204" s="13"/>
      <c r="ADW204" s="13"/>
      <c r="ADX204" s="13"/>
      <c r="ADY204" s="13"/>
      <c r="ADZ204" s="13"/>
      <c r="AEA204" s="13"/>
      <c r="AEB204" s="13"/>
      <c r="AEC204" s="13"/>
      <c r="AED204" s="13"/>
      <c r="AEE204" s="13"/>
      <c r="AEF204" s="13"/>
      <c r="AEG204" s="13"/>
      <c r="AEH204" s="13"/>
      <c r="AEI204" s="13"/>
      <c r="AEJ204" s="13"/>
      <c r="AEK204" s="13"/>
      <c r="AEL204" s="13"/>
      <c r="AEM204" s="13"/>
      <c r="AEN204" s="13"/>
      <c r="AEO204" s="13"/>
      <c r="AEP204" s="13"/>
      <c r="AEQ204" s="13"/>
      <c r="AER204" s="13"/>
      <c r="AES204" s="13"/>
      <c r="AET204" s="13"/>
      <c r="AEU204" s="13"/>
      <c r="AEV204" s="13"/>
      <c r="AEW204" s="13"/>
      <c r="AEX204" s="13"/>
      <c r="AEY204" s="13"/>
      <c r="AEZ204" s="13"/>
      <c r="AFA204" s="13"/>
      <c r="AFB204" s="13"/>
      <c r="AFC204" s="13"/>
      <c r="AFD204" s="13"/>
      <c r="AFE204" s="13"/>
      <c r="AFF204" s="13"/>
      <c r="AFG204" s="13"/>
      <c r="AFH204" s="13"/>
      <c r="AFI204" s="13"/>
      <c r="AFJ204" s="13"/>
      <c r="AFK204" s="13"/>
      <c r="AFL204" s="13"/>
      <c r="AFM204" s="13"/>
      <c r="AFN204" s="13"/>
      <c r="AFO204" s="13"/>
      <c r="AFP204" s="13"/>
      <c r="AFQ204" s="13"/>
      <c r="AFR204" s="13"/>
      <c r="AFS204" s="13"/>
      <c r="AFT204" s="13"/>
      <c r="AFU204" s="13"/>
      <c r="AFV204" s="13"/>
      <c r="AFW204" s="13"/>
      <c r="AFX204" s="13"/>
      <c r="AFY204" s="13"/>
      <c r="AFZ204" s="13"/>
      <c r="AGA204" s="13"/>
      <c r="AGB204" s="13"/>
      <c r="AGC204" s="13"/>
      <c r="AGD204" s="13"/>
      <c r="AGE204" s="13"/>
      <c r="AGF204" s="13"/>
      <c r="AGG204" s="13"/>
      <c r="AGH204" s="13"/>
      <c r="AGI204" s="13"/>
      <c r="AGJ204" s="13"/>
      <c r="AGK204" s="13"/>
      <c r="AGL204" s="13"/>
      <c r="AGM204" s="13"/>
      <c r="AGN204" s="13"/>
      <c r="AGO204" s="13"/>
      <c r="AGP204" s="13"/>
      <c r="AGQ204" s="13"/>
      <c r="AGR204" s="13"/>
      <c r="AGS204" s="13"/>
      <c r="AGT204" s="13"/>
      <c r="AGU204" s="13"/>
      <c r="AGV204" s="13"/>
      <c r="AGW204" s="13"/>
      <c r="AGX204" s="13"/>
      <c r="AGY204" s="13"/>
      <c r="AGZ204" s="13"/>
      <c r="AHA204" s="13"/>
      <c r="AHB204" s="13"/>
      <c r="AHC204" s="13"/>
      <c r="AHD204" s="13"/>
      <c r="AHE204" s="13"/>
      <c r="AHF204" s="13"/>
      <c r="AHG204" s="13"/>
      <c r="AHH204" s="13"/>
      <c r="AHI204" s="13"/>
      <c r="AHJ204" s="13"/>
      <c r="AHK204" s="13"/>
      <c r="AHL204" s="13"/>
      <c r="AHM204" s="13"/>
      <c r="AHN204" s="13"/>
      <c r="AHO204" s="13"/>
      <c r="AHP204" s="13"/>
      <c r="AHQ204" s="13"/>
      <c r="AHR204" s="13"/>
      <c r="AHS204" s="13"/>
      <c r="AHT204" s="13"/>
      <c r="AHU204" s="13"/>
      <c r="AHV204" s="13"/>
      <c r="AHW204" s="13"/>
      <c r="AHX204" s="13"/>
      <c r="AHY204" s="13"/>
      <c r="AHZ204" s="13"/>
      <c r="AIA204" s="13"/>
      <c r="AIB204" s="13"/>
      <c r="AIC204" s="13"/>
      <c r="AID204" s="13"/>
      <c r="AIE204" s="13"/>
      <c r="AIF204" s="13"/>
      <c r="AIG204" s="13"/>
      <c r="AIH204" s="13"/>
      <c r="AII204" s="13"/>
      <c r="AIJ204" s="13"/>
      <c r="AIK204" s="13"/>
      <c r="AIL204" s="13"/>
      <c r="AIM204" s="13"/>
      <c r="AIN204" s="13"/>
      <c r="AIO204" s="13"/>
      <c r="AIP204" s="13"/>
      <c r="AIQ204" s="13"/>
      <c r="AIR204" s="13"/>
      <c r="AIS204" s="13"/>
      <c r="AIT204" s="13"/>
      <c r="AIU204" s="13"/>
      <c r="AIV204" s="13"/>
      <c r="AIW204" s="13"/>
      <c r="AIX204" s="13"/>
      <c r="AIY204" s="13"/>
      <c r="AIZ204" s="13"/>
      <c r="AJA204" s="13"/>
      <c r="AJB204" s="13"/>
      <c r="AJC204" s="13"/>
      <c r="AJD204" s="13"/>
      <c r="AJE204" s="13"/>
      <c r="AJF204" s="13"/>
      <c r="AJG204" s="13"/>
      <c r="AJH204" s="13"/>
      <c r="AJI204" s="13"/>
      <c r="AJJ204" s="13"/>
      <c r="AJK204" s="13"/>
      <c r="AJL204" s="13"/>
      <c r="AJM204" s="13"/>
      <c r="AJN204" s="13"/>
      <c r="AJO204" s="13"/>
      <c r="AJP204" s="13"/>
      <c r="AJQ204" s="13"/>
      <c r="AJR204" s="13"/>
      <c r="AJS204" s="13"/>
      <c r="AJT204" s="13"/>
      <c r="AJU204" s="13"/>
      <c r="AJV204" s="13"/>
      <c r="AJW204" s="13"/>
      <c r="AJX204" s="13"/>
      <c r="AJY204" s="13"/>
      <c r="AJZ204" s="13"/>
      <c r="AKA204" s="13"/>
      <c r="AKB204" s="13"/>
      <c r="AKC204" s="13"/>
      <c r="AKD204" s="13"/>
      <c r="AKE204" s="13"/>
      <c r="AKF204" s="13"/>
      <c r="AKG204" s="13"/>
      <c r="AKH204" s="13"/>
      <c r="AKI204" s="13"/>
      <c r="AKJ204" s="13"/>
      <c r="AKK204" s="13"/>
      <c r="AKL204" s="13"/>
      <c r="AKM204" s="13"/>
      <c r="AKN204" s="13"/>
      <c r="AKO204" s="13"/>
      <c r="AKP204" s="13"/>
      <c r="AKQ204" s="13"/>
      <c r="AKR204" s="13"/>
      <c r="AKS204" s="13"/>
      <c r="AKT204" s="13"/>
      <c r="AKU204" s="13"/>
      <c r="AKV204" s="13"/>
      <c r="AKW204" s="13"/>
      <c r="AKX204" s="13"/>
      <c r="AKY204" s="13"/>
      <c r="AKZ204" s="13"/>
      <c r="ALA204" s="13"/>
      <c r="ALB204" s="13"/>
      <c r="ALC204" s="13"/>
      <c r="ALD204" s="13"/>
      <c r="ALE204" s="13"/>
      <c r="ALF204" s="13"/>
      <c r="ALG204" s="13"/>
      <c r="ALH204" s="13"/>
      <c r="ALI204" s="13"/>
      <c r="ALJ204" s="13"/>
      <c r="ALK204" s="13"/>
      <c r="ALL204" s="13"/>
      <c r="ALM204" s="13"/>
      <c r="ALN204" s="13"/>
    </row>
    <row r="205" spans="1:1002" s="12" customFormat="1" ht="14.5" x14ac:dyDescent="0.35">
      <c r="A205" s="133" t="s">
        <v>396</v>
      </c>
      <c r="B205" s="134"/>
      <c r="C205" s="134"/>
      <c r="D205" s="134"/>
      <c r="E205" s="135"/>
      <c r="F205" s="11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c r="KB205" s="6"/>
      <c r="KC205" s="6"/>
      <c r="KD205" s="6"/>
      <c r="KE205" s="6"/>
      <c r="KF205" s="6"/>
      <c r="KG205" s="6"/>
      <c r="KH205" s="6"/>
      <c r="KI205" s="6"/>
      <c r="KJ205" s="6"/>
      <c r="KK205" s="6"/>
      <c r="KL205" s="6"/>
      <c r="KM205" s="6"/>
      <c r="KN205" s="6"/>
      <c r="KO205" s="6"/>
      <c r="KP205" s="6"/>
      <c r="KQ205" s="6"/>
      <c r="KR205" s="6"/>
      <c r="KS205" s="6"/>
      <c r="KT205" s="6"/>
      <c r="KU205" s="6"/>
      <c r="KV205" s="6"/>
      <c r="KW205" s="6"/>
      <c r="KX205" s="6"/>
      <c r="KY205" s="6"/>
      <c r="KZ205" s="6"/>
      <c r="LA205" s="6"/>
      <c r="LB205" s="6"/>
      <c r="LC205" s="6"/>
      <c r="LD205" s="6"/>
      <c r="LE205" s="6"/>
      <c r="LF205" s="6"/>
      <c r="LG205" s="6"/>
      <c r="LH205" s="6"/>
      <c r="LI205" s="6"/>
      <c r="LJ205" s="6"/>
      <c r="LK205" s="6"/>
      <c r="LL205" s="6"/>
      <c r="LM205" s="6"/>
      <c r="LN205" s="6"/>
      <c r="LO205" s="6"/>
      <c r="LP205" s="6"/>
      <c r="LQ205" s="6"/>
      <c r="LR205" s="6"/>
      <c r="LS205" s="6"/>
      <c r="LT205" s="6"/>
      <c r="LU205" s="6"/>
      <c r="LV205" s="6"/>
      <c r="LW205" s="6"/>
      <c r="LX205" s="6"/>
      <c r="LY205" s="6"/>
      <c r="LZ205" s="6"/>
      <c r="MA205" s="6"/>
      <c r="MB205" s="6"/>
      <c r="MC205" s="6"/>
      <c r="MD205" s="6"/>
      <c r="ME205" s="6"/>
      <c r="MF205" s="6"/>
      <c r="MG205" s="6"/>
      <c r="MH205" s="6"/>
      <c r="MI205" s="6"/>
      <c r="MJ205" s="6"/>
      <c r="MK205" s="6"/>
      <c r="ML205" s="6"/>
      <c r="MM205" s="6"/>
      <c r="MN205" s="6"/>
      <c r="MO205" s="6"/>
      <c r="MP205" s="6"/>
      <c r="MQ205" s="6"/>
      <c r="MR205" s="6"/>
      <c r="MS205" s="6"/>
      <c r="MT205" s="6"/>
      <c r="MU205" s="6"/>
      <c r="MV205" s="6"/>
      <c r="MW205" s="6"/>
      <c r="MX205" s="6"/>
      <c r="MY205" s="6"/>
      <c r="MZ205" s="6"/>
      <c r="NA205" s="6"/>
      <c r="NB205" s="6"/>
      <c r="NC205" s="6"/>
      <c r="ND205" s="6"/>
      <c r="NE205" s="6"/>
      <c r="NF205" s="6"/>
      <c r="NG205" s="6"/>
      <c r="NH205" s="6"/>
      <c r="NI205" s="6"/>
      <c r="NJ205" s="6"/>
      <c r="NK205" s="6"/>
      <c r="NL205" s="6"/>
      <c r="NM205" s="6"/>
      <c r="NN205" s="6"/>
      <c r="NO205" s="6"/>
      <c r="NP205" s="6"/>
      <c r="NQ205" s="6"/>
      <c r="NR205" s="6"/>
      <c r="NS205" s="6"/>
      <c r="NT205" s="6"/>
      <c r="NU205" s="6"/>
      <c r="NV205" s="6"/>
      <c r="NW205" s="6"/>
      <c r="NX205" s="6"/>
      <c r="NY205" s="6"/>
      <c r="NZ205" s="6"/>
      <c r="OA205" s="6"/>
      <c r="OB205" s="6"/>
      <c r="OC205" s="6"/>
      <c r="OD205" s="6"/>
      <c r="OE205" s="6"/>
      <c r="OF205" s="6"/>
      <c r="OG205" s="6"/>
      <c r="OH205" s="6"/>
      <c r="OI205" s="6"/>
      <c r="OJ205" s="6"/>
      <c r="OK205" s="6"/>
      <c r="OL205" s="6"/>
      <c r="OM205" s="6"/>
      <c r="ON205" s="6"/>
      <c r="OO205" s="6"/>
      <c r="OP205" s="6"/>
      <c r="OQ205" s="6"/>
      <c r="OR205" s="6"/>
      <c r="OS205" s="6"/>
      <c r="OT205" s="6"/>
      <c r="OU205" s="6"/>
      <c r="OV205" s="6"/>
      <c r="OW205" s="6"/>
      <c r="OX205" s="6"/>
      <c r="OY205" s="6"/>
      <c r="OZ205" s="6"/>
      <c r="PA205" s="6"/>
      <c r="PB205" s="6"/>
      <c r="PC205" s="6"/>
      <c r="PD205" s="6"/>
      <c r="PE205" s="6"/>
      <c r="PF205" s="6"/>
      <c r="PG205" s="6"/>
      <c r="PH205" s="6"/>
      <c r="PI205" s="6"/>
      <c r="PJ205" s="6"/>
      <c r="PK205" s="6"/>
      <c r="PL205" s="6"/>
      <c r="PM205" s="6"/>
      <c r="PN205" s="6"/>
      <c r="PO205" s="6"/>
      <c r="PP205" s="6"/>
      <c r="PQ205" s="6"/>
      <c r="PR205" s="6"/>
      <c r="PS205" s="6"/>
      <c r="PT205" s="6"/>
      <c r="PU205" s="6"/>
      <c r="PV205" s="6"/>
      <c r="PW205" s="6"/>
      <c r="PX205" s="6"/>
      <c r="PY205" s="6"/>
      <c r="PZ205" s="6"/>
      <c r="QA205" s="6"/>
      <c r="QB205" s="6"/>
      <c r="QC205" s="6"/>
      <c r="QD205" s="6"/>
      <c r="QE205" s="6"/>
      <c r="QF205" s="6"/>
      <c r="QG205" s="6"/>
      <c r="QH205" s="6"/>
      <c r="QI205" s="6"/>
      <c r="QJ205" s="6"/>
      <c r="QK205" s="6"/>
      <c r="QL205" s="6"/>
      <c r="QM205" s="6"/>
      <c r="QN205" s="6"/>
      <c r="QO205" s="6"/>
      <c r="QP205" s="6"/>
      <c r="QQ205" s="6"/>
      <c r="QR205" s="6"/>
      <c r="QS205" s="6"/>
      <c r="QT205" s="6"/>
      <c r="QU205" s="6"/>
      <c r="QV205" s="6"/>
      <c r="QW205" s="6"/>
      <c r="QX205" s="6"/>
      <c r="QY205" s="6"/>
      <c r="QZ205" s="6"/>
      <c r="RA205" s="6"/>
      <c r="RB205" s="6"/>
      <c r="RC205" s="6"/>
      <c r="RD205" s="6"/>
      <c r="RE205" s="6"/>
      <c r="RF205" s="6"/>
      <c r="RG205" s="6"/>
      <c r="RH205" s="6"/>
      <c r="RI205" s="6"/>
      <c r="RJ205" s="6"/>
      <c r="RK205" s="6"/>
      <c r="RL205" s="6"/>
      <c r="RM205" s="6"/>
      <c r="RN205" s="6"/>
      <c r="RO205" s="6"/>
      <c r="RP205" s="6"/>
      <c r="RQ205" s="6"/>
      <c r="RR205" s="6"/>
      <c r="RS205" s="6"/>
      <c r="RT205" s="6"/>
      <c r="RU205" s="6"/>
      <c r="RV205" s="6"/>
      <c r="RW205" s="6"/>
      <c r="RX205" s="6"/>
      <c r="RY205" s="6"/>
      <c r="RZ205" s="6"/>
      <c r="SA205" s="6"/>
      <c r="SB205" s="6"/>
      <c r="SC205" s="6"/>
      <c r="SD205" s="6"/>
      <c r="SE205" s="6"/>
      <c r="SF205" s="6"/>
      <c r="SG205" s="6"/>
      <c r="SH205" s="6"/>
      <c r="SI205" s="6"/>
      <c r="SJ205" s="6"/>
      <c r="SK205" s="6"/>
      <c r="SL205" s="6"/>
      <c r="SM205" s="6"/>
      <c r="SN205" s="6"/>
      <c r="SO205" s="6"/>
      <c r="SP205" s="6"/>
      <c r="SQ205" s="6"/>
      <c r="SR205" s="6"/>
      <c r="SS205" s="6"/>
      <c r="ST205" s="6"/>
      <c r="SU205" s="6"/>
      <c r="SV205" s="6"/>
      <c r="SW205" s="6"/>
      <c r="SX205" s="6"/>
      <c r="SY205" s="6"/>
      <c r="SZ205" s="6"/>
      <c r="TA205" s="6"/>
      <c r="TB205" s="6"/>
      <c r="TC205" s="6"/>
      <c r="TD205" s="6"/>
      <c r="TE205" s="6"/>
      <c r="TF205" s="6"/>
      <c r="TG205" s="6"/>
      <c r="TH205" s="6"/>
      <c r="TI205" s="6"/>
      <c r="TJ205" s="6"/>
      <c r="TK205" s="6"/>
      <c r="TL205" s="6"/>
      <c r="TM205" s="6"/>
      <c r="TN205" s="6"/>
      <c r="TO205" s="6"/>
      <c r="TP205" s="6"/>
      <c r="TQ205" s="6"/>
      <c r="TR205" s="6"/>
      <c r="TS205" s="6"/>
      <c r="TT205" s="6"/>
      <c r="TU205" s="6"/>
      <c r="TV205" s="6"/>
      <c r="TW205" s="6"/>
      <c r="TX205" s="6"/>
      <c r="TY205" s="6"/>
      <c r="TZ205" s="6"/>
      <c r="UA205" s="6"/>
      <c r="UB205" s="6"/>
      <c r="UC205" s="6"/>
      <c r="UD205" s="6"/>
      <c r="UE205" s="6"/>
      <c r="UF205" s="6"/>
      <c r="UG205" s="6"/>
      <c r="UH205" s="6"/>
      <c r="UI205" s="6"/>
      <c r="UJ205" s="6"/>
      <c r="UK205" s="6"/>
      <c r="UL205" s="6"/>
      <c r="UM205" s="6"/>
      <c r="UN205" s="6"/>
      <c r="UO205" s="6"/>
      <c r="UP205" s="6"/>
      <c r="UQ205" s="6"/>
      <c r="UR205" s="6"/>
      <c r="US205" s="6"/>
      <c r="UT205" s="6"/>
      <c r="UU205" s="6"/>
      <c r="UV205" s="6"/>
      <c r="UW205" s="6"/>
      <c r="UX205" s="6"/>
      <c r="UY205" s="6"/>
      <c r="UZ205" s="6"/>
      <c r="VA205" s="6"/>
      <c r="VB205" s="6"/>
      <c r="VC205" s="6"/>
      <c r="VD205" s="6"/>
      <c r="VE205" s="6"/>
      <c r="VF205" s="6"/>
      <c r="VG205" s="6"/>
      <c r="VH205" s="6"/>
      <c r="VI205" s="6"/>
      <c r="VJ205" s="6"/>
      <c r="VK205" s="6"/>
      <c r="VL205" s="6"/>
      <c r="VM205" s="6"/>
      <c r="VN205" s="6"/>
      <c r="VO205" s="6"/>
      <c r="VP205" s="6"/>
      <c r="VQ205" s="6"/>
      <c r="VR205" s="6"/>
      <c r="VS205" s="6"/>
      <c r="VT205" s="6"/>
      <c r="VU205" s="6"/>
      <c r="VV205" s="6"/>
      <c r="VW205" s="6"/>
      <c r="VX205" s="6"/>
      <c r="VY205" s="6"/>
      <c r="VZ205" s="6"/>
      <c r="WA205" s="6"/>
      <c r="WB205" s="6"/>
      <c r="WC205" s="6"/>
      <c r="WD205" s="6"/>
      <c r="WE205" s="6"/>
      <c r="WF205" s="6"/>
      <c r="WG205" s="6"/>
      <c r="WH205" s="6"/>
      <c r="WI205" s="6"/>
      <c r="WJ205" s="6"/>
      <c r="WK205" s="6"/>
      <c r="WL205" s="6"/>
      <c r="WM205" s="6"/>
      <c r="WN205" s="6"/>
      <c r="WO205" s="6"/>
      <c r="WP205" s="6"/>
      <c r="WQ205" s="6"/>
      <c r="WR205" s="6"/>
      <c r="WS205" s="6"/>
      <c r="WT205" s="6"/>
      <c r="WU205" s="6"/>
      <c r="WV205" s="6"/>
      <c r="WW205" s="6"/>
      <c r="WX205" s="6"/>
      <c r="WY205" s="6"/>
      <c r="WZ205" s="6"/>
      <c r="XA205" s="6"/>
      <c r="XB205" s="6"/>
      <c r="XC205" s="6"/>
      <c r="XD205" s="6"/>
      <c r="XE205" s="6"/>
      <c r="XF205" s="6"/>
      <c r="XG205" s="6"/>
      <c r="XH205" s="6"/>
      <c r="XI205" s="6"/>
      <c r="XJ205" s="6"/>
      <c r="XK205" s="6"/>
      <c r="XL205" s="6"/>
      <c r="XM205" s="6"/>
      <c r="XN205" s="6"/>
      <c r="XO205" s="6"/>
      <c r="XP205" s="6"/>
      <c r="XQ205" s="6"/>
      <c r="XR205" s="6"/>
      <c r="XS205" s="6"/>
      <c r="XT205" s="6"/>
      <c r="XU205" s="6"/>
      <c r="XV205" s="6"/>
      <c r="XW205" s="6"/>
      <c r="XX205" s="6"/>
      <c r="XY205" s="6"/>
      <c r="XZ205" s="6"/>
      <c r="YA205" s="6"/>
      <c r="YB205" s="6"/>
      <c r="YC205" s="6"/>
      <c r="YD205" s="6"/>
      <c r="YE205" s="6"/>
      <c r="YF205" s="6"/>
      <c r="YG205" s="6"/>
      <c r="YH205" s="6"/>
      <c r="YI205" s="6"/>
      <c r="YJ205" s="6"/>
      <c r="YK205" s="6"/>
      <c r="YL205" s="6"/>
      <c r="YM205" s="6"/>
      <c r="YN205" s="6"/>
      <c r="YO205" s="6"/>
      <c r="YP205" s="6"/>
      <c r="YQ205" s="6"/>
      <c r="YR205" s="6"/>
      <c r="YS205" s="6"/>
      <c r="YT205" s="6"/>
      <c r="YU205" s="6"/>
      <c r="YV205" s="6"/>
      <c r="YW205" s="6"/>
      <c r="YX205" s="6"/>
      <c r="YY205" s="6"/>
      <c r="YZ205" s="6"/>
      <c r="ZA205" s="6"/>
      <c r="ZB205" s="6"/>
      <c r="ZC205" s="6"/>
      <c r="ZD205" s="6"/>
      <c r="ZE205" s="6"/>
      <c r="ZF205" s="6"/>
      <c r="ZG205" s="6"/>
      <c r="ZH205" s="6"/>
      <c r="ZI205" s="6"/>
      <c r="ZJ205" s="6"/>
      <c r="ZK205" s="6"/>
      <c r="ZL205" s="6"/>
      <c r="ZM205" s="6"/>
      <c r="ZN205" s="6"/>
      <c r="ZO205" s="6"/>
      <c r="ZP205" s="6"/>
      <c r="ZQ205" s="6"/>
      <c r="ZR205" s="6"/>
      <c r="ZS205" s="6"/>
      <c r="ZT205" s="6"/>
      <c r="ZU205" s="6"/>
      <c r="ZV205" s="6"/>
      <c r="ZW205" s="6"/>
      <c r="ZX205" s="6"/>
      <c r="ZY205" s="6"/>
      <c r="ZZ205" s="6"/>
      <c r="AAA205" s="6"/>
      <c r="AAB205" s="6"/>
      <c r="AAC205" s="6"/>
      <c r="AAD205" s="6"/>
      <c r="AAE205" s="6"/>
      <c r="AAF205" s="6"/>
      <c r="AAG205" s="6"/>
      <c r="AAH205" s="6"/>
      <c r="AAI205" s="6"/>
      <c r="AAJ205" s="6"/>
      <c r="AAK205" s="6"/>
      <c r="AAL205" s="6"/>
      <c r="AAM205" s="6"/>
      <c r="AAN205" s="6"/>
      <c r="AAO205" s="6"/>
      <c r="AAP205" s="6"/>
      <c r="AAQ205" s="6"/>
      <c r="AAR205" s="6"/>
      <c r="AAS205" s="6"/>
      <c r="AAT205" s="6"/>
      <c r="AAU205" s="6"/>
      <c r="AAV205" s="6"/>
      <c r="AAW205" s="6"/>
      <c r="AAX205" s="6"/>
      <c r="AAY205" s="6"/>
      <c r="AAZ205" s="6"/>
      <c r="ABA205" s="6"/>
      <c r="ABB205" s="6"/>
      <c r="ABC205" s="6"/>
      <c r="ABD205" s="6"/>
      <c r="ABE205" s="6"/>
      <c r="ABF205" s="6"/>
      <c r="ABG205" s="6"/>
      <c r="ABH205" s="6"/>
      <c r="ABI205" s="6"/>
      <c r="ABJ205" s="6"/>
      <c r="ABK205" s="6"/>
      <c r="ABL205" s="6"/>
      <c r="ABM205" s="6"/>
      <c r="ABN205" s="6"/>
      <c r="ABO205" s="6"/>
      <c r="ABP205" s="6"/>
      <c r="ABQ205" s="6"/>
      <c r="ABR205" s="6"/>
      <c r="ABS205" s="6"/>
      <c r="ABT205" s="6"/>
      <c r="ABU205" s="6"/>
      <c r="ABV205" s="6"/>
      <c r="ABW205" s="6"/>
      <c r="ABX205" s="6"/>
      <c r="ABY205" s="6"/>
      <c r="ABZ205" s="6"/>
      <c r="ACA205" s="6"/>
      <c r="ACB205" s="6"/>
      <c r="ACC205" s="6"/>
      <c r="ACD205" s="6"/>
      <c r="ACE205" s="6"/>
      <c r="ACF205" s="6"/>
      <c r="ACG205" s="6"/>
      <c r="ACH205" s="6"/>
      <c r="ACI205" s="6"/>
      <c r="ACJ205" s="6"/>
      <c r="ACK205" s="6"/>
      <c r="ACL205" s="6"/>
      <c r="ACM205" s="6"/>
      <c r="ACN205" s="6"/>
      <c r="ACO205" s="6"/>
      <c r="ACP205" s="6"/>
      <c r="ACQ205" s="6"/>
      <c r="ACR205" s="6"/>
      <c r="ACS205" s="6"/>
      <c r="ACT205" s="6"/>
      <c r="ACU205" s="6"/>
      <c r="ACV205" s="6"/>
      <c r="ACW205" s="6"/>
      <c r="ACX205" s="6"/>
      <c r="ACY205" s="6"/>
      <c r="ACZ205" s="6"/>
      <c r="ADA205" s="6"/>
      <c r="ADB205" s="6"/>
      <c r="ADC205" s="6"/>
      <c r="ADD205" s="6"/>
      <c r="ADE205" s="6"/>
      <c r="ADF205" s="6"/>
      <c r="ADG205" s="6"/>
      <c r="ADH205" s="6"/>
      <c r="ADI205" s="6"/>
      <c r="ADJ205" s="6"/>
      <c r="ADK205" s="6"/>
      <c r="ADL205" s="6"/>
      <c r="ADM205" s="6"/>
      <c r="ADN205" s="6"/>
      <c r="ADO205" s="6"/>
      <c r="ADP205" s="6"/>
      <c r="ADQ205" s="6"/>
      <c r="ADR205" s="6"/>
      <c r="ADS205" s="6"/>
      <c r="ADT205" s="6"/>
      <c r="ADU205" s="6"/>
      <c r="ADV205" s="6"/>
      <c r="ADW205" s="6"/>
      <c r="ADX205" s="6"/>
      <c r="ADY205" s="6"/>
      <c r="ADZ205" s="6"/>
      <c r="AEA205" s="6"/>
      <c r="AEB205" s="6"/>
      <c r="AEC205" s="6"/>
      <c r="AED205" s="6"/>
      <c r="AEE205" s="6"/>
      <c r="AEF205" s="6"/>
      <c r="AEG205" s="6"/>
      <c r="AEH205" s="6"/>
      <c r="AEI205" s="6"/>
      <c r="AEJ205" s="6"/>
      <c r="AEK205" s="6"/>
      <c r="AEL205" s="6"/>
      <c r="AEM205" s="6"/>
      <c r="AEN205" s="6"/>
      <c r="AEO205" s="6"/>
      <c r="AEP205" s="6"/>
      <c r="AEQ205" s="6"/>
      <c r="AER205" s="6"/>
      <c r="AES205" s="6"/>
      <c r="AET205" s="6"/>
      <c r="AEU205" s="6"/>
      <c r="AEV205" s="6"/>
      <c r="AEW205" s="6"/>
      <c r="AEX205" s="6"/>
      <c r="AEY205" s="6"/>
      <c r="AEZ205" s="6"/>
      <c r="AFA205" s="6"/>
      <c r="AFB205" s="6"/>
      <c r="AFC205" s="6"/>
      <c r="AFD205" s="6"/>
      <c r="AFE205" s="6"/>
      <c r="AFF205" s="6"/>
      <c r="AFG205" s="6"/>
      <c r="AFH205" s="6"/>
      <c r="AFI205" s="6"/>
      <c r="AFJ205" s="6"/>
      <c r="AFK205" s="6"/>
      <c r="AFL205" s="6"/>
      <c r="AFM205" s="6"/>
      <c r="AFN205" s="6"/>
      <c r="AFO205" s="6"/>
      <c r="AFP205" s="6"/>
      <c r="AFQ205" s="6"/>
      <c r="AFR205" s="6"/>
      <c r="AFS205" s="6"/>
      <c r="AFT205" s="6"/>
      <c r="AFU205" s="6"/>
      <c r="AFV205" s="6"/>
      <c r="AFW205" s="6"/>
      <c r="AFX205" s="6"/>
      <c r="AFY205" s="6"/>
      <c r="AFZ205" s="6"/>
      <c r="AGA205" s="6"/>
      <c r="AGB205" s="6"/>
      <c r="AGC205" s="6"/>
      <c r="AGD205" s="6"/>
      <c r="AGE205" s="6"/>
      <c r="AGF205" s="6"/>
      <c r="AGG205" s="6"/>
      <c r="AGH205" s="6"/>
      <c r="AGI205" s="6"/>
      <c r="AGJ205" s="6"/>
      <c r="AGK205" s="6"/>
      <c r="AGL205" s="6"/>
      <c r="AGM205" s="6"/>
      <c r="AGN205" s="6"/>
      <c r="AGO205" s="6"/>
      <c r="AGP205" s="6"/>
      <c r="AGQ205" s="6"/>
      <c r="AGR205" s="6"/>
      <c r="AGS205" s="6"/>
      <c r="AGT205" s="6"/>
      <c r="AGU205" s="6"/>
      <c r="AGV205" s="6"/>
      <c r="AGW205" s="6"/>
      <c r="AGX205" s="6"/>
      <c r="AGY205" s="6"/>
      <c r="AGZ205" s="6"/>
      <c r="AHA205" s="6"/>
      <c r="AHB205" s="6"/>
      <c r="AHC205" s="6"/>
      <c r="AHD205" s="6"/>
      <c r="AHE205" s="6"/>
      <c r="AHF205" s="6"/>
      <c r="AHG205" s="6"/>
      <c r="AHH205" s="6"/>
      <c r="AHI205" s="6"/>
      <c r="AHJ205" s="6"/>
      <c r="AHK205" s="6"/>
      <c r="AHL205" s="6"/>
      <c r="AHM205" s="6"/>
      <c r="AHN205" s="6"/>
      <c r="AHO205" s="6"/>
      <c r="AHP205" s="6"/>
      <c r="AHQ205" s="6"/>
      <c r="AHR205" s="6"/>
      <c r="AHS205" s="6"/>
      <c r="AHT205" s="6"/>
      <c r="AHU205" s="6"/>
      <c r="AHV205" s="6"/>
      <c r="AHW205" s="6"/>
      <c r="AHX205" s="6"/>
      <c r="AHY205" s="6"/>
      <c r="AHZ205" s="6"/>
      <c r="AIA205" s="6"/>
      <c r="AIB205" s="6"/>
      <c r="AIC205" s="6"/>
      <c r="AID205" s="6"/>
      <c r="AIE205" s="6"/>
      <c r="AIF205" s="6"/>
      <c r="AIG205" s="6"/>
      <c r="AIH205" s="6"/>
      <c r="AII205" s="6"/>
      <c r="AIJ205" s="6"/>
      <c r="AIK205" s="6"/>
      <c r="AIL205" s="6"/>
      <c r="AIM205" s="6"/>
      <c r="AIN205" s="6"/>
      <c r="AIO205" s="6"/>
      <c r="AIP205" s="6"/>
      <c r="AIQ205" s="6"/>
      <c r="AIR205" s="6"/>
      <c r="AIS205" s="6"/>
      <c r="AIT205" s="6"/>
      <c r="AIU205" s="6"/>
      <c r="AIV205" s="6"/>
      <c r="AIW205" s="6"/>
      <c r="AIX205" s="6"/>
      <c r="AIY205" s="6"/>
      <c r="AIZ205" s="6"/>
      <c r="AJA205" s="6"/>
      <c r="AJB205" s="6"/>
      <c r="AJC205" s="6"/>
      <c r="AJD205" s="6"/>
      <c r="AJE205" s="6"/>
      <c r="AJF205" s="6"/>
      <c r="AJG205" s="6"/>
      <c r="AJH205" s="6"/>
      <c r="AJI205" s="6"/>
      <c r="AJJ205" s="6"/>
      <c r="AJK205" s="6"/>
      <c r="AJL205" s="6"/>
      <c r="AJM205" s="6"/>
      <c r="AJN205" s="6"/>
      <c r="AJO205" s="6"/>
      <c r="AJP205" s="6"/>
      <c r="AJQ205" s="6"/>
      <c r="AJR205" s="6"/>
      <c r="AJS205" s="6"/>
      <c r="AJT205" s="6"/>
      <c r="AJU205" s="6"/>
      <c r="AJV205" s="6"/>
      <c r="AJW205" s="6"/>
      <c r="AJX205" s="6"/>
      <c r="AJY205" s="6"/>
      <c r="AJZ205" s="6"/>
      <c r="AKA205" s="6"/>
      <c r="AKB205" s="6"/>
      <c r="AKC205" s="6"/>
      <c r="AKD205" s="6"/>
      <c r="AKE205" s="6"/>
      <c r="AKF205" s="6"/>
      <c r="AKG205" s="6"/>
      <c r="AKH205" s="6"/>
      <c r="AKI205" s="6"/>
      <c r="AKJ205" s="6"/>
      <c r="AKK205" s="6"/>
      <c r="AKL205" s="6"/>
      <c r="AKM205" s="6"/>
      <c r="AKN205" s="6"/>
      <c r="AKO205" s="6"/>
      <c r="AKP205" s="6"/>
      <c r="AKQ205" s="6"/>
      <c r="AKR205" s="6"/>
      <c r="AKS205" s="6"/>
      <c r="AKT205" s="6"/>
      <c r="AKU205" s="6"/>
      <c r="AKV205" s="6"/>
      <c r="AKW205" s="6"/>
      <c r="AKX205" s="6"/>
      <c r="AKY205" s="6"/>
      <c r="AKZ205" s="6"/>
      <c r="ALA205" s="6"/>
      <c r="ALB205" s="6"/>
      <c r="ALC205" s="6"/>
      <c r="ALD205" s="6"/>
      <c r="ALE205" s="6"/>
      <c r="ALF205" s="6"/>
      <c r="ALG205" s="6"/>
      <c r="ALH205" s="6"/>
      <c r="ALI205" s="6"/>
      <c r="ALJ205" s="6"/>
      <c r="ALK205" s="6"/>
      <c r="ALL205" s="6"/>
      <c r="ALM205" s="6"/>
      <c r="ALN205" s="6"/>
    </row>
    <row r="206" spans="1:1002" ht="14.5" x14ac:dyDescent="0.35">
      <c r="A206" s="37" t="s">
        <v>162</v>
      </c>
      <c r="B206" s="5" t="s">
        <v>166</v>
      </c>
      <c r="C206" s="82">
        <f>Ipri_pk_max</f>
        <v>3.1</v>
      </c>
      <c r="D206" s="5" t="s">
        <v>73</v>
      </c>
      <c r="E206" s="73"/>
      <c r="F206" s="11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row>
    <row r="207" spans="1:1002" ht="14.5" x14ac:dyDescent="0.35">
      <c r="A207" s="37" t="s">
        <v>449</v>
      </c>
      <c r="B207" s="5" t="s">
        <v>194</v>
      </c>
      <c r="C207" s="49">
        <v>3</v>
      </c>
      <c r="D207" s="5"/>
      <c r="E207" s="73" t="s">
        <v>349</v>
      </c>
      <c r="F207" s="11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row>
    <row r="208" spans="1:1002" ht="14.5" x14ac:dyDescent="0.35">
      <c r="A208" s="37" t="s">
        <v>167</v>
      </c>
      <c r="B208" s="5" t="s">
        <v>197</v>
      </c>
      <c r="C208" s="49">
        <v>12.5</v>
      </c>
      <c r="D208" s="5" t="s">
        <v>192</v>
      </c>
      <c r="E208" s="73" t="s">
        <v>450</v>
      </c>
      <c r="F208" s="11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row>
    <row r="209" spans="1:1002" ht="14.5" x14ac:dyDescent="0.35">
      <c r="A209" s="37" t="s">
        <v>165</v>
      </c>
      <c r="B209" s="5" t="s">
        <v>95</v>
      </c>
      <c r="C209" s="28">
        <f t="array" ref="C209">INDEX(Data!P3:P14,MATCH(1,(Data!Q3:Q14=C206)*(Data!R3:R14=C207)*(Data!S3:S14=C208),0))</f>
        <v>11.5</v>
      </c>
      <c r="D209" s="5" t="s">
        <v>157</v>
      </c>
      <c r="E209" s="73"/>
      <c r="F209" s="11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row>
    <row r="210" spans="1:1002" ht="14.5" x14ac:dyDescent="0.35">
      <c r="A210" s="106"/>
      <c r="B210" s="107"/>
      <c r="C210" s="107"/>
      <c r="D210" s="107"/>
      <c r="E210" s="108"/>
      <c r="F210" s="11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c r="HS210" s="13"/>
      <c r="HT210" s="13"/>
      <c r="HU210" s="13"/>
      <c r="HV210" s="13"/>
      <c r="HW210" s="13"/>
      <c r="HX210" s="13"/>
      <c r="HY210" s="13"/>
      <c r="HZ210" s="13"/>
      <c r="IA210" s="13"/>
      <c r="IB210" s="13"/>
      <c r="IC210" s="13"/>
      <c r="ID210" s="13"/>
      <c r="IE210" s="13"/>
      <c r="IF210" s="13"/>
      <c r="IG210" s="13"/>
      <c r="IH210" s="13"/>
      <c r="II210" s="13"/>
      <c r="IJ210" s="13"/>
      <c r="IK210" s="13"/>
      <c r="IL210" s="13"/>
      <c r="IM210" s="13"/>
      <c r="IN210" s="13"/>
      <c r="IO210" s="13"/>
      <c r="IP210" s="13"/>
      <c r="IQ210" s="13"/>
      <c r="IR210" s="13"/>
      <c r="IS210" s="13"/>
      <c r="IT210" s="13"/>
      <c r="IU210" s="13"/>
      <c r="IV210" s="13"/>
      <c r="IW210" s="13"/>
      <c r="IX210" s="13"/>
      <c r="IY210" s="13"/>
      <c r="IZ210" s="13"/>
      <c r="JA210" s="13"/>
      <c r="JB210" s="13"/>
      <c r="JC210" s="13"/>
      <c r="JD210" s="13"/>
      <c r="JE210" s="13"/>
      <c r="JF210" s="13"/>
      <c r="JG210" s="13"/>
      <c r="JH210" s="13"/>
      <c r="JI210" s="13"/>
      <c r="JJ210" s="13"/>
      <c r="JK210" s="13"/>
      <c r="JL210" s="13"/>
      <c r="JM210" s="13"/>
      <c r="JN210" s="13"/>
      <c r="JO210" s="13"/>
      <c r="JP210" s="13"/>
      <c r="JQ210" s="13"/>
      <c r="JR210" s="13"/>
      <c r="JS210" s="13"/>
      <c r="JT210" s="13"/>
      <c r="JU210" s="13"/>
      <c r="JV210" s="13"/>
      <c r="JW210" s="13"/>
      <c r="JX210" s="13"/>
      <c r="JY210" s="13"/>
      <c r="JZ210" s="13"/>
      <c r="KA210" s="13"/>
      <c r="KB210" s="13"/>
      <c r="KC210" s="13"/>
      <c r="KD210" s="13"/>
      <c r="KE210" s="13"/>
      <c r="KF210" s="13"/>
      <c r="KG210" s="13"/>
      <c r="KH210" s="13"/>
      <c r="KI210" s="13"/>
      <c r="KJ210" s="13"/>
      <c r="KK210" s="13"/>
      <c r="KL210" s="13"/>
      <c r="KM210" s="13"/>
      <c r="KN210" s="13"/>
      <c r="KO210" s="13"/>
      <c r="KP210" s="13"/>
      <c r="KQ210" s="13"/>
      <c r="KR210" s="13"/>
      <c r="KS210" s="13"/>
      <c r="KT210" s="13"/>
      <c r="KU210" s="13"/>
      <c r="KV210" s="13"/>
      <c r="KW210" s="13"/>
      <c r="KX210" s="13"/>
      <c r="KY210" s="13"/>
      <c r="KZ210" s="13"/>
      <c r="LA210" s="13"/>
      <c r="LB210" s="13"/>
      <c r="LC210" s="13"/>
      <c r="LD210" s="13"/>
      <c r="LE210" s="13"/>
      <c r="LF210" s="13"/>
      <c r="LG210" s="13"/>
      <c r="LH210" s="13"/>
      <c r="LI210" s="13"/>
      <c r="LJ210" s="13"/>
      <c r="LK210" s="13"/>
      <c r="LL210" s="13"/>
      <c r="LM210" s="13"/>
      <c r="LN210" s="13"/>
      <c r="LO210" s="13"/>
      <c r="LP210" s="13"/>
      <c r="LQ210" s="13"/>
      <c r="LR210" s="13"/>
      <c r="LS210" s="13"/>
      <c r="LT210" s="13"/>
      <c r="LU210" s="13"/>
      <c r="LV210" s="13"/>
      <c r="LW210" s="13"/>
      <c r="LX210" s="13"/>
      <c r="LY210" s="13"/>
      <c r="LZ210" s="13"/>
      <c r="MA210" s="13"/>
      <c r="MB210" s="13"/>
      <c r="MC210" s="13"/>
      <c r="MD210" s="13"/>
      <c r="ME210" s="13"/>
      <c r="MF210" s="13"/>
      <c r="MG210" s="13"/>
      <c r="MH210" s="13"/>
      <c r="MI210" s="13"/>
      <c r="MJ210" s="13"/>
      <c r="MK210" s="13"/>
      <c r="ML210" s="13"/>
      <c r="MM210" s="13"/>
      <c r="MN210" s="13"/>
      <c r="MO210" s="13"/>
      <c r="MP210" s="13"/>
      <c r="MQ210" s="13"/>
      <c r="MR210" s="13"/>
      <c r="MS210" s="13"/>
      <c r="MT210" s="13"/>
      <c r="MU210" s="13"/>
      <c r="MV210" s="13"/>
      <c r="MW210" s="13"/>
      <c r="MX210" s="13"/>
      <c r="MY210" s="13"/>
      <c r="MZ210" s="13"/>
      <c r="NA210" s="13"/>
      <c r="NB210" s="13"/>
      <c r="NC210" s="13"/>
      <c r="ND210" s="13"/>
      <c r="NE210" s="13"/>
      <c r="NF210" s="13"/>
      <c r="NG210" s="13"/>
      <c r="NH210" s="13"/>
      <c r="NI210" s="13"/>
      <c r="NJ210" s="13"/>
      <c r="NK210" s="13"/>
      <c r="NL210" s="13"/>
      <c r="NM210" s="13"/>
      <c r="NN210" s="13"/>
      <c r="NO210" s="13"/>
      <c r="NP210" s="13"/>
      <c r="NQ210" s="13"/>
      <c r="NR210" s="13"/>
      <c r="NS210" s="13"/>
      <c r="NT210" s="13"/>
      <c r="NU210" s="13"/>
      <c r="NV210" s="13"/>
      <c r="NW210" s="13"/>
      <c r="NX210" s="13"/>
      <c r="NY210" s="13"/>
      <c r="NZ210" s="13"/>
      <c r="OA210" s="13"/>
      <c r="OB210" s="13"/>
      <c r="OC210" s="13"/>
      <c r="OD210" s="13"/>
      <c r="OE210" s="13"/>
      <c r="OF210" s="13"/>
      <c r="OG210" s="13"/>
      <c r="OH210" s="13"/>
      <c r="OI210" s="13"/>
      <c r="OJ210" s="13"/>
      <c r="OK210" s="13"/>
      <c r="OL210" s="13"/>
      <c r="OM210" s="13"/>
      <c r="ON210" s="13"/>
      <c r="OO210" s="13"/>
      <c r="OP210" s="13"/>
      <c r="OQ210" s="13"/>
      <c r="OR210" s="13"/>
      <c r="OS210" s="13"/>
      <c r="OT210" s="13"/>
      <c r="OU210" s="13"/>
      <c r="OV210" s="13"/>
      <c r="OW210" s="13"/>
      <c r="OX210" s="13"/>
      <c r="OY210" s="13"/>
      <c r="OZ210" s="13"/>
      <c r="PA210" s="13"/>
      <c r="PB210" s="13"/>
      <c r="PC210" s="13"/>
      <c r="PD210" s="13"/>
      <c r="PE210" s="13"/>
      <c r="PF210" s="13"/>
      <c r="PG210" s="13"/>
      <c r="PH210" s="13"/>
      <c r="PI210" s="13"/>
      <c r="PJ210" s="13"/>
      <c r="PK210" s="13"/>
      <c r="PL210" s="13"/>
      <c r="PM210" s="13"/>
      <c r="PN210" s="13"/>
      <c r="PO210" s="13"/>
      <c r="PP210" s="13"/>
      <c r="PQ210" s="13"/>
      <c r="PR210" s="13"/>
      <c r="PS210" s="13"/>
      <c r="PT210" s="13"/>
      <c r="PU210" s="13"/>
      <c r="PV210" s="13"/>
      <c r="PW210" s="13"/>
      <c r="PX210" s="13"/>
      <c r="PY210" s="13"/>
      <c r="PZ210" s="13"/>
      <c r="QA210" s="13"/>
      <c r="QB210" s="13"/>
      <c r="QC210" s="13"/>
      <c r="QD210" s="13"/>
      <c r="QE210" s="13"/>
      <c r="QF210" s="13"/>
      <c r="QG210" s="13"/>
      <c r="QH210" s="13"/>
      <c r="QI210" s="13"/>
      <c r="QJ210" s="13"/>
      <c r="QK210" s="13"/>
      <c r="QL210" s="13"/>
      <c r="QM210" s="13"/>
      <c r="QN210" s="13"/>
      <c r="QO210" s="13"/>
      <c r="QP210" s="13"/>
      <c r="QQ210" s="13"/>
      <c r="QR210" s="13"/>
      <c r="QS210" s="13"/>
      <c r="QT210" s="13"/>
      <c r="QU210" s="13"/>
      <c r="QV210" s="13"/>
      <c r="QW210" s="13"/>
      <c r="QX210" s="13"/>
      <c r="QY210" s="13"/>
      <c r="QZ210" s="13"/>
      <c r="RA210" s="13"/>
      <c r="RB210" s="13"/>
      <c r="RC210" s="13"/>
      <c r="RD210" s="13"/>
      <c r="RE210" s="13"/>
      <c r="RF210" s="13"/>
      <c r="RG210" s="13"/>
      <c r="RH210" s="13"/>
      <c r="RI210" s="13"/>
      <c r="RJ210" s="13"/>
      <c r="RK210" s="13"/>
      <c r="RL210" s="13"/>
      <c r="RM210" s="13"/>
      <c r="RN210" s="13"/>
      <c r="RO210" s="13"/>
      <c r="RP210" s="13"/>
      <c r="RQ210" s="13"/>
      <c r="RR210" s="13"/>
      <c r="RS210" s="13"/>
      <c r="RT210" s="13"/>
      <c r="RU210" s="13"/>
      <c r="RV210" s="13"/>
      <c r="RW210" s="13"/>
      <c r="RX210" s="13"/>
      <c r="RY210" s="13"/>
      <c r="RZ210" s="13"/>
      <c r="SA210" s="13"/>
      <c r="SB210" s="13"/>
      <c r="SC210" s="13"/>
      <c r="SD210" s="13"/>
      <c r="SE210" s="13"/>
      <c r="SF210" s="13"/>
      <c r="SG210" s="13"/>
      <c r="SH210" s="13"/>
      <c r="SI210" s="13"/>
      <c r="SJ210" s="13"/>
      <c r="SK210" s="13"/>
      <c r="SL210" s="13"/>
      <c r="SM210" s="13"/>
      <c r="SN210" s="13"/>
      <c r="SO210" s="13"/>
      <c r="SP210" s="13"/>
      <c r="SQ210" s="13"/>
      <c r="SR210" s="13"/>
      <c r="SS210" s="13"/>
      <c r="ST210" s="13"/>
      <c r="SU210" s="13"/>
      <c r="SV210" s="13"/>
      <c r="SW210" s="13"/>
      <c r="SX210" s="13"/>
      <c r="SY210" s="13"/>
      <c r="SZ210" s="13"/>
      <c r="TA210" s="13"/>
      <c r="TB210" s="13"/>
      <c r="TC210" s="13"/>
      <c r="TD210" s="13"/>
      <c r="TE210" s="13"/>
      <c r="TF210" s="13"/>
      <c r="TG210" s="13"/>
      <c r="TH210" s="13"/>
      <c r="TI210" s="13"/>
      <c r="TJ210" s="13"/>
      <c r="TK210" s="13"/>
      <c r="TL210" s="13"/>
      <c r="TM210" s="13"/>
      <c r="TN210" s="13"/>
      <c r="TO210" s="13"/>
      <c r="TP210" s="13"/>
      <c r="TQ210" s="13"/>
      <c r="TR210" s="13"/>
      <c r="TS210" s="13"/>
      <c r="TT210" s="13"/>
      <c r="TU210" s="13"/>
      <c r="TV210" s="13"/>
      <c r="TW210" s="13"/>
      <c r="TX210" s="13"/>
      <c r="TY210" s="13"/>
      <c r="TZ210" s="13"/>
      <c r="UA210" s="13"/>
      <c r="UB210" s="13"/>
      <c r="UC210" s="13"/>
      <c r="UD210" s="13"/>
      <c r="UE210" s="13"/>
      <c r="UF210" s="13"/>
      <c r="UG210" s="13"/>
      <c r="UH210" s="13"/>
      <c r="UI210" s="13"/>
      <c r="UJ210" s="13"/>
      <c r="UK210" s="13"/>
      <c r="UL210" s="13"/>
      <c r="UM210" s="13"/>
      <c r="UN210" s="13"/>
      <c r="UO210" s="13"/>
      <c r="UP210" s="13"/>
      <c r="UQ210" s="13"/>
      <c r="UR210" s="13"/>
      <c r="US210" s="13"/>
      <c r="UT210" s="13"/>
      <c r="UU210" s="13"/>
      <c r="UV210" s="13"/>
      <c r="UW210" s="13"/>
      <c r="UX210" s="13"/>
      <c r="UY210" s="13"/>
      <c r="UZ210" s="13"/>
      <c r="VA210" s="13"/>
      <c r="VB210" s="13"/>
      <c r="VC210" s="13"/>
      <c r="VD210" s="13"/>
      <c r="VE210" s="13"/>
      <c r="VF210" s="13"/>
      <c r="VG210" s="13"/>
      <c r="VH210" s="13"/>
      <c r="VI210" s="13"/>
      <c r="VJ210" s="13"/>
      <c r="VK210" s="13"/>
      <c r="VL210" s="13"/>
      <c r="VM210" s="13"/>
      <c r="VN210" s="13"/>
      <c r="VO210" s="13"/>
      <c r="VP210" s="13"/>
      <c r="VQ210" s="13"/>
      <c r="VR210" s="13"/>
      <c r="VS210" s="13"/>
      <c r="VT210" s="13"/>
      <c r="VU210" s="13"/>
      <c r="VV210" s="13"/>
      <c r="VW210" s="13"/>
      <c r="VX210" s="13"/>
      <c r="VY210" s="13"/>
      <c r="VZ210" s="13"/>
      <c r="WA210" s="13"/>
      <c r="WB210" s="13"/>
      <c r="WC210" s="13"/>
      <c r="WD210" s="13"/>
      <c r="WE210" s="13"/>
      <c r="WF210" s="13"/>
      <c r="WG210" s="13"/>
      <c r="WH210" s="13"/>
      <c r="WI210" s="13"/>
      <c r="WJ210" s="13"/>
      <c r="WK210" s="13"/>
      <c r="WL210" s="13"/>
      <c r="WM210" s="13"/>
      <c r="WN210" s="13"/>
      <c r="WO210" s="13"/>
      <c r="WP210" s="13"/>
      <c r="WQ210" s="13"/>
      <c r="WR210" s="13"/>
      <c r="WS210" s="13"/>
      <c r="WT210" s="13"/>
      <c r="WU210" s="13"/>
      <c r="WV210" s="13"/>
      <c r="WW210" s="13"/>
      <c r="WX210" s="13"/>
      <c r="WY210" s="13"/>
      <c r="WZ210" s="13"/>
      <c r="XA210" s="13"/>
      <c r="XB210" s="13"/>
      <c r="XC210" s="13"/>
      <c r="XD210" s="13"/>
      <c r="XE210" s="13"/>
      <c r="XF210" s="13"/>
      <c r="XG210" s="13"/>
      <c r="XH210" s="13"/>
      <c r="XI210" s="13"/>
      <c r="XJ210" s="13"/>
      <c r="XK210" s="13"/>
      <c r="XL210" s="13"/>
      <c r="XM210" s="13"/>
      <c r="XN210" s="13"/>
      <c r="XO210" s="13"/>
      <c r="XP210" s="13"/>
      <c r="XQ210" s="13"/>
      <c r="XR210" s="13"/>
      <c r="XS210" s="13"/>
      <c r="XT210" s="13"/>
      <c r="XU210" s="13"/>
      <c r="XV210" s="13"/>
      <c r="XW210" s="13"/>
      <c r="XX210" s="13"/>
      <c r="XY210" s="13"/>
      <c r="XZ210" s="13"/>
      <c r="YA210" s="13"/>
      <c r="YB210" s="13"/>
      <c r="YC210" s="13"/>
      <c r="YD210" s="13"/>
      <c r="YE210" s="13"/>
      <c r="YF210" s="13"/>
      <c r="YG210" s="13"/>
      <c r="YH210" s="13"/>
      <c r="YI210" s="13"/>
      <c r="YJ210" s="13"/>
      <c r="YK210" s="13"/>
      <c r="YL210" s="13"/>
      <c r="YM210" s="13"/>
      <c r="YN210" s="13"/>
      <c r="YO210" s="13"/>
      <c r="YP210" s="13"/>
      <c r="YQ210" s="13"/>
      <c r="YR210" s="13"/>
      <c r="YS210" s="13"/>
      <c r="YT210" s="13"/>
      <c r="YU210" s="13"/>
      <c r="YV210" s="13"/>
      <c r="YW210" s="13"/>
      <c r="YX210" s="13"/>
      <c r="YY210" s="13"/>
      <c r="YZ210" s="13"/>
      <c r="ZA210" s="13"/>
      <c r="ZB210" s="13"/>
      <c r="ZC210" s="13"/>
      <c r="ZD210" s="13"/>
      <c r="ZE210" s="13"/>
      <c r="ZF210" s="13"/>
      <c r="ZG210" s="13"/>
      <c r="ZH210" s="13"/>
      <c r="ZI210" s="13"/>
      <c r="ZJ210" s="13"/>
      <c r="ZK210" s="13"/>
      <c r="ZL210" s="13"/>
      <c r="ZM210" s="13"/>
      <c r="ZN210" s="13"/>
      <c r="ZO210" s="13"/>
      <c r="ZP210" s="13"/>
      <c r="ZQ210" s="13"/>
      <c r="ZR210" s="13"/>
      <c r="ZS210" s="13"/>
      <c r="ZT210" s="13"/>
      <c r="ZU210" s="13"/>
      <c r="ZV210" s="13"/>
      <c r="ZW210" s="13"/>
      <c r="ZX210" s="13"/>
      <c r="ZY210" s="13"/>
      <c r="ZZ210" s="13"/>
      <c r="AAA210" s="13"/>
      <c r="AAB210" s="13"/>
      <c r="AAC210" s="13"/>
      <c r="AAD210" s="13"/>
      <c r="AAE210" s="13"/>
      <c r="AAF210" s="13"/>
      <c r="AAG210" s="13"/>
      <c r="AAH210" s="13"/>
      <c r="AAI210" s="13"/>
      <c r="AAJ210" s="13"/>
      <c r="AAK210" s="13"/>
      <c r="AAL210" s="13"/>
      <c r="AAM210" s="13"/>
      <c r="AAN210" s="13"/>
      <c r="AAO210" s="13"/>
      <c r="AAP210" s="13"/>
      <c r="AAQ210" s="13"/>
      <c r="AAR210" s="13"/>
      <c r="AAS210" s="13"/>
      <c r="AAT210" s="13"/>
      <c r="AAU210" s="13"/>
      <c r="AAV210" s="13"/>
      <c r="AAW210" s="13"/>
      <c r="AAX210" s="13"/>
      <c r="AAY210" s="13"/>
      <c r="AAZ210" s="13"/>
      <c r="ABA210" s="13"/>
      <c r="ABB210" s="13"/>
      <c r="ABC210" s="13"/>
      <c r="ABD210" s="13"/>
      <c r="ABE210" s="13"/>
      <c r="ABF210" s="13"/>
      <c r="ABG210" s="13"/>
      <c r="ABH210" s="13"/>
      <c r="ABI210" s="13"/>
      <c r="ABJ210" s="13"/>
      <c r="ABK210" s="13"/>
      <c r="ABL210" s="13"/>
      <c r="ABM210" s="13"/>
      <c r="ABN210" s="13"/>
      <c r="ABO210" s="13"/>
      <c r="ABP210" s="13"/>
      <c r="ABQ210" s="13"/>
      <c r="ABR210" s="13"/>
      <c r="ABS210" s="13"/>
      <c r="ABT210" s="13"/>
      <c r="ABU210" s="13"/>
      <c r="ABV210" s="13"/>
      <c r="ABW210" s="13"/>
      <c r="ABX210" s="13"/>
      <c r="ABY210" s="13"/>
      <c r="ABZ210" s="13"/>
      <c r="ACA210" s="13"/>
      <c r="ACB210" s="13"/>
      <c r="ACC210" s="13"/>
      <c r="ACD210" s="13"/>
      <c r="ACE210" s="13"/>
      <c r="ACF210" s="13"/>
      <c r="ACG210" s="13"/>
      <c r="ACH210" s="13"/>
      <c r="ACI210" s="13"/>
      <c r="ACJ210" s="13"/>
      <c r="ACK210" s="13"/>
      <c r="ACL210" s="13"/>
      <c r="ACM210" s="13"/>
      <c r="ACN210" s="13"/>
      <c r="ACO210" s="13"/>
      <c r="ACP210" s="13"/>
      <c r="ACQ210" s="13"/>
      <c r="ACR210" s="13"/>
      <c r="ACS210" s="13"/>
      <c r="ACT210" s="13"/>
      <c r="ACU210" s="13"/>
      <c r="ACV210" s="13"/>
      <c r="ACW210" s="13"/>
      <c r="ACX210" s="13"/>
      <c r="ACY210" s="13"/>
      <c r="ACZ210" s="13"/>
      <c r="ADA210" s="13"/>
      <c r="ADB210" s="13"/>
      <c r="ADC210" s="13"/>
      <c r="ADD210" s="13"/>
      <c r="ADE210" s="13"/>
      <c r="ADF210" s="13"/>
      <c r="ADG210" s="13"/>
      <c r="ADH210" s="13"/>
      <c r="ADI210" s="13"/>
      <c r="ADJ210" s="13"/>
      <c r="ADK210" s="13"/>
      <c r="ADL210" s="13"/>
      <c r="ADM210" s="13"/>
      <c r="ADN210" s="13"/>
      <c r="ADO210" s="13"/>
      <c r="ADP210" s="13"/>
      <c r="ADQ210" s="13"/>
      <c r="ADR210" s="13"/>
      <c r="ADS210" s="13"/>
      <c r="ADT210" s="13"/>
      <c r="ADU210" s="13"/>
      <c r="ADV210" s="13"/>
      <c r="ADW210" s="13"/>
      <c r="ADX210" s="13"/>
      <c r="ADY210" s="13"/>
      <c r="ADZ210" s="13"/>
      <c r="AEA210" s="13"/>
      <c r="AEB210" s="13"/>
      <c r="AEC210" s="13"/>
      <c r="AED210" s="13"/>
      <c r="AEE210" s="13"/>
      <c r="AEF210" s="13"/>
      <c r="AEG210" s="13"/>
      <c r="AEH210" s="13"/>
      <c r="AEI210" s="13"/>
      <c r="AEJ210" s="13"/>
      <c r="AEK210" s="13"/>
      <c r="AEL210" s="13"/>
      <c r="AEM210" s="13"/>
      <c r="AEN210" s="13"/>
      <c r="AEO210" s="13"/>
      <c r="AEP210" s="13"/>
      <c r="AEQ210" s="13"/>
      <c r="AER210" s="13"/>
      <c r="AES210" s="13"/>
      <c r="AET210" s="13"/>
      <c r="AEU210" s="13"/>
      <c r="AEV210" s="13"/>
      <c r="AEW210" s="13"/>
      <c r="AEX210" s="13"/>
      <c r="AEY210" s="13"/>
      <c r="AEZ210" s="13"/>
      <c r="AFA210" s="13"/>
      <c r="AFB210" s="13"/>
      <c r="AFC210" s="13"/>
      <c r="AFD210" s="13"/>
      <c r="AFE210" s="13"/>
      <c r="AFF210" s="13"/>
      <c r="AFG210" s="13"/>
      <c r="AFH210" s="13"/>
      <c r="AFI210" s="13"/>
      <c r="AFJ210" s="13"/>
      <c r="AFK210" s="13"/>
      <c r="AFL210" s="13"/>
      <c r="AFM210" s="13"/>
      <c r="AFN210" s="13"/>
      <c r="AFO210" s="13"/>
      <c r="AFP210" s="13"/>
      <c r="AFQ210" s="13"/>
      <c r="AFR210" s="13"/>
      <c r="AFS210" s="13"/>
      <c r="AFT210" s="13"/>
      <c r="AFU210" s="13"/>
      <c r="AFV210" s="13"/>
      <c r="AFW210" s="13"/>
      <c r="AFX210" s="13"/>
      <c r="AFY210" s="13"/>
      <c r="AFZ210" s="13"/>
      <c r="AGA210" s="13"/>
      <c r="AGB210" s="13"/>
      <c r="AGC210" s="13"/>
      <c r="AGD210" s="13"/>
      <c r="AGE210" s="13"/>
      <c r="AGF210" s="13"/>
      <c r="AGG210" s="13"/>
      <c r="AGH210" s="13"/>
      <c r="AGI210" s="13"/>
      <c r="AGJ210" s="13"/>
      <c r="AGK210" s="13"/>
      <c r="AGL210" s="13"/>
      <c r="AGM210" s="13"/>
      <c r="AGN210" s="13"/>
      <c r="AGO210" s="13"/>
      <c r="AGP210" s="13"/>
      <c r="AGQ210" s="13"/>
      <c r="AGR210" s="13"/>
      <c r="AGS210" s="13"/>
      <c r="AGT210" s="13"/>
      <c r="AGU210" s="13"/>
      <c r="AGV210" s="13"/>
      <c r="AGW210" s="13"/>
      <c r="AGX210" s="13"/>
      <c r="AGY210" s="13"/>
      <c r="AGZ210" s="13"/>
      <c r="AHA210" s="13"/>
      <c r="AHB210" s="13"/>
      <c r="AHC210" s="13"/>
      <c r="AHD210" s="13"/>
      <c r="AHE210" s="13"/>
      <c r="AHF210" s="13"/>
      <c r="AHG210" s="13"/>
      <c r="AHH210" s="13"/>
      <c r="AHI210" s="13"/>
      <c r="AHJ210" s="13"/>
      <c r="AHK210" s="13"/>
      <c r="AHL210" s="13"/>
      <c r="AHM210" s="13"/>
      <c r="AHN210" s="13"/>
      <c r="AHO210" s="13"/>
      <c r="AHP210" s="13"/>
      <c r="AHQ210" s="13"/>
      <c r="AHR210" s="13"/>
      <c r="AHS210" s="13"/>
      <c r="AHT210" s="13"/>
      <c r="AHU210" s="13"/>
      <c r="AHV210" s="13"/>
      <c r="AHW210" s="13"/>
      <c r="AHX210" s="13"/>
      <c r="AHY210" s="13"/>
      <c r="AHZ210" s="13"/>
      <c r="AIA210" s="13"/>
      <c r="AIB210" s="13"/>
      <c r="AIC210" s="13"/>
      <c r="AID210" s="13"/>
      <c r="AIE210" s="13"/>
      <c r="AIF210" s="13"/>
      <c r="AIG210" s="13"/>
      <c r="AIH210" s="13"/>
      <c r="AII210" s="13"/>
      <c r="AIJ210" s="13"/>
      <c r="AIK210" s="13"/>
      <c r="AIL210" s="13"/>
      <c r="AIM210" s="13"/>
      <c r="AIN210" s="13"/>
      <c r="AIO210" s="13"/>
      <c r="AIP210" s="13"/>
      <c r="AIQ210" s="13"/>
      <c r="AIR210" s="13"/>
      <c r="AIS210" s="13"/>
      <c r="AIT210" s="13"/>
      <c r="AIU210" s="13"/>
      <c r="AIV210" s="13"/>
      <c r="AIW210" s="13"/>
      <c r="AIX210" s="13"/>
      <c r="AIY210" s="13"/>
      <c r="AIZ210" s="13"/>
      <c r="AJA210" s="13"/>
      <c r="AJB210" s="13"/>
      <c r="AJC210" s="13"/>
      <c r="AJD210" s="13"/>
      <c r="AJE210" s="13"/>
      <c r="AJF210" s="13"/>
      <c r="AJG210" s="13"/>
      <c r="AJH210" s="13"/>
      <c r="AJI210" s="13"/>
      <c r="AJJ210" s="13"/>
      <c r="AJK210" s="13"/>
      <c r="AJL210" s="13"/>
      <c r="AJM210" s="13"/>
      <c r="AJN210" s="13"/>
      <c r="AJO210" s="13"/>
      <c r="AJP210" s="13"/>
      <c r="AJQ210" s="13"/>
      <c r="AJR210" s="13"/>
      <c r="AJS210" s="13"/>
      <c r="AJT210" s="13"/>
      <c r="AJU210" s="13"/>
      <c r="AJV210" s="13"/>
      <c r="AJW210" s="13"/>
      <c r="AJX210" s="13"/>
      <c r="AJY210" s="13"/>
      <c r="AJZ210" s="13"/>
      <c r="AKA210" s="13"/>
      <c r="AKB210" s="13"/>
      <c r="AKC210" s="13"/>
      <c r="AKD210" s="13"/>
      <c r="AKE210" s="13"/>
      <c r="AKF210" s="13"/>
      <c r="AKG210" s="13"/>
      <c r="AKH210" s="13"/>
      <c r="AKI210" s="13"/>
      <c r="AKJ210" s="13"/>
      <c r="AKK210" s="13"/>
      <c r="AKL210" s="13"/>
      <c r="AKM210" s="13"/>
      <c r="AKN210" s="13"/>
      <c r="AKO210" s="13"/>
      <c r="AKP210" s="13"/>
      <c r="AKQ210" s="13"/>
      <c r="AKR210" s="13"/>
      <c r="AKS210" s="13"/>
      <c r="AKT210" s="13"/>
      <c r="AKU210" s="13"/>
      <c r="AKV210" s="13"/>
      <c r="AKW210" s="13"/>
      <c r="AKX210" s="13"/>
      <c r="AKY210" s="13"/>
      <c r="AKZ210" s="13"/>
      <c r="ALA210" s="13"/>
      <c r="ALB210" s="13"/>
      <c r="ALC210" s="13"/>
      <c r="ALD210" s="13"/>
      <c r="ALE210" s="13"/>
      <c r="ALF210" s="13"/>
      <c r="ALG210" s="13"/>
      <c r="ALH210" s="13"/>
      <c r="ALI210" s="13"/>
      <c r="ALJ210" s="13"/>
      <c r="ALK210" s="13"/>
      <c r="ALL210" s="13"/>
      <c r="ALM210" s="13"/>
      <c r="ALN210" s="13"/>
    </row>
    <row r="211" spans="1:1002" s="12" customFormat="1" ht="14.5" x14ac:dyDescent="0.35">
      <c r="A211" s="133" t="s">
        <v>397</v>
      </c>
      <c r="B211" s="134"/>
      <c r="C211" s="134"/>
      <c r="D211" s="134"/>
      <c r="E211" s="135"/>
      <c r="F211" s="11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c r="JY211" s="6"/>
      <c r="JZ211" s="6"/>
      <c r="KA211" s="6"/>
      <c r="KB211" s="6"/>
      <c r="KC211" s="6"/>
      <c r="KD211" s="6"/>
      <c r="KE211" s="6"/>
      <c r="KF211" s="6"/>
      <c r="KG211" s="6"/>
      <c r="KH211" s="6"/>
      <c r="KI211" s="6"/>
      <c r="KJ211" s="6"/>
      <c r="KK211" s="6"/>
      <c r="KL211" s="6"/>
      <c r="KM211" s="6"/>
      <c r="KN211" s="6"/>
      <c r="KO211" s="6"/>
      <c r="KP211" s="6"/>
      <c r="KQ211" s="6"/>
      <c r="KR211" s="6"/>
      <c r="KS211" s="6"/>
      <c r="KT211" s="6"/>
      <c r="KU211" s="6"/>
      <c r="KV211" s="6"/>
      <c r="KW211" s="6"/>
      <c r="KX211" s="6"/>
      <c r="KY211" s="6"/>
      <c r="KZ211" s="6"/>
      <c r="LA211" s="6"/>
      <c r="LB211" s="6"/>
      <c r="LC211" s="6"/>
      <c r="LD211" s="6"/>
      <c r="LE211" s="6"/>
      <c r="LF211" s="6"/>
      <c r="LG211" s="6"/>
      <c r="LH211" s="6"/>
      <c r="LI211" s="6"/>
      <c r="LJ211" s="6"/>
      <c r="LK211" s="6"/>
      <c r="LL211" s="6"/>
      <c r="LM211" s="6"/>
      <c r="LN211" s="6"/>
      <c r="LO211" s="6"/>
      <c r="LP211" s="6"/>
      <c r="LQ211" s="6"/>
      <c r="LR211" s="6"/>
      <c r="LS211" s="6"/>
      <c r="LT211" s="6"/>
      <c r="LU211" s="6"/>
      <c r="LV211" s="6"/>
      <c r="LW211" s="6"/>
      <c r="LX211" s="6"/>
      <c r="LY211" s="6"/>
      <c r="LZ211" s="6"/>
      <c r="MA211" s="6"/>
      <c r="MB211" s="6"/>
      <c r="MC211" s="6"/>
      <c r="MD211" s="6"/>
      <c r="ME211" s="6"/>
      <c r="MF211" s="6"/>
      <c r="MG211" s="6"/>
      <c r="MH211" s="6"/>
      <c r="MI211" s="6"/>
      <c r="MJ211" s="6"/>
      <c r="MK211" s="6"/>
      <c r="ML211" s="6"/>
      <c r="MM211" s="6"/>
      <c r="MN211" s="6"/>
      <c r="MO211" s="6"/>
      <c r="MP211" s="6"/>
      <c r="MQ211" s="6"/>
      <c r="MR211" s="6"/>
      <c r="MS211" s="6"/>
      <c r="MT211" s="6"/>
      <c r="MU211" s="6"/>
      <c r="MV211" s="6"/>
      <c r="MW211" s="6"/>
      <c r="MX211" s="6"/>
      <c r="MY211" s="6"/>
      <c r="MZ211" s="6"/>
      <c r="NA211" s="6"/>
      <c r="NB211" s="6"/>
      <c r="NC211" s="6"/>
      <c r="ND211" s="6"/>
      <c r="NE211" s="6"/>
      <c r="NF211" s="6"/>
      <c r="NG211" s="6"/>
      <c r="NH211" s="6"/>
      <c r="NI211" s="6"/>
      <c r="NJ211" s="6"/>
      <c r="NK211" s="6"/>
      <c r="NL211" s="6"/>
      <c r="NM211" s="6"/>
      <c r="NN211" s="6"/>
      <c r="NO211" s="6"/>
      <c r="NP211" s="6"/>
      <c r="NQ211" s="6"/>
      <c r="NR211" s="6"/>
      <c r="NS211" s="6"/>
      <c r="NT211" s="6"/>
      <c r="NU211" s="6"/>
      <c r="NV211" s="6"/>
      <c r="NW211" s="6"/>
      <c r="NX211" s="6"/>
      <c r="NY211" s="6"/>
      <c r="NZ211" s="6"/>
      <c r="OA211" s="6"/>
      <c r="OB211" s="6"/>
      <c r="OC211" s="6"/>
      <c r="OD211" s="6"/>
      <c r="OE211" s="6"/>
      <c r="OF211" s="6"/>
      <c r="OG211" s="6"/>
      <c r="OH211" s="6"/>
      <c r="OI211" s="6"/>
      <c r="OJ211" s="6"/>
      <c r="OK211" s="6"/>
      <c r="OL211" s="6"/>
      <c r="OM211" s="6"/>
      <c r="ON211" s="6"/>
      <c r="OO211" s="6"/>
      <c r="OP211" s="6"/>
      <c r="OQ211" s="6"/>
      <c r="OR211" s="6"/>
      <c r="OS211" s="6"/>
      <c r="OT211" s="6"/>
      <c r="OU211" s="6"/>
      <c r="OV211" s="6"/>
      <c r="OW211" s="6"/>
      <c r="OX211" s="6"/>
      <c r="OY211" s="6"/>
      <c r="OZ211" s="6"/>
      <c r="PA211" s="6"/>
      <c r="PB211" s="6"/>
      <c r="PC211" s="6"/>
      <c r="PD211" s="6"/>
      <c r="PE211" s="6"/>
      <c r="PF211" s="6"/>
      <c r="PG211" s="6"/>
      <c r="PH211" s="6"/>
      <c r="PI211" s="6"/>
      <c r="PJ211" s="6"/>
      <c r="PK211" s="6"/>
      <c r="PL211" s="6"/>
      <c r="PM211" s="6"/>
      <c r="PN211" s="6"/>
      <c r="PO211" s="6"/>
      <c r="PP211" s="6"/>
      <c r="PQ211" s="6"/>
      <c r="PR211" s="6"/>
      <c r="PS211" s="6"/>
      <c r="PT211" s="6"/>
      <c r="PU211" s="6"/>
      <c r="PV211" s="6"/>
      <c r="PW211" s="6"/>
      <c r="PX211" s="6"/>
      <c r="PY211" s="6"/>
      <c r="PZ211" s="6"/>
      <c r="QA211" s="6"/>
      <c r="QB211" s="6"/>
      <c r="QC211" s="6"/>
      <c r="QD211" s="6"/>
      <c r="QE211" s="6"/>
      <c r="QF211" s="6"/>
      <c r="QG211" s="6"/>
      <c r="QH211" s="6"/>
      <c r="QI211" s="6"/>
      <c r="QJ211" s="6"/>
      <c r="QK211" s="6"/>
      <c r="QL211" s="6"/>
      <c r="QM211" s="6"/>
      <c r="QN211" s="6"/>
      <c r="QO211" s="6"/>
      <c r="QP211" s="6"/>
      <c r="QQ211" s="6"/>
      <c r="QR211" s="6"/>
      <c r="QS211" s="6"/>
      <c r="QT211" s="6"/>
      <c r="QU211" s="6"/>
      <c r="QV211" s="6"/>
      <c r="QW211" s="6"/>
      <c r="QX211" s="6"/>
      <c r="QY211" s="6"/>
      <c r="QZ211" s="6"/>
      <c r="RA211" s="6"/>
      <c r="RB211" s="6"/>
      <c r="RC211" s="6"/>
      <c r="RD211" s="6"/>
      <c r="RE211" s="6"/>
      <c r="RF211" s="6"/>
      <c r="RG211" s="6"/>
      <c r="RH211" s="6"/>
      <c r="RI211" s="6"/>
      <c r="RJ211" s="6"/>
      <c r="RK211" s="6"/>
      <c r="RL211" s="6"/>
      <c r="RM211" s="6"/>
      <c r="RN211" s="6"/>
      <c r="RO211" s="6"/>
      <c r="RP211" s="6"/>
      <c r="RQ211" s="6"/>
      <c r="RR211" s="6"/>
      <c r="RS211" s="6"/>
      <c r="RT211" s="6"/>
      <c r="RU211" s="6"/>
      <c r="RV211" s="6"/>
      <c r="RW211" s="6"/>
      <c r="RX211" s="6"/>
      <c r="RY211" s="6"/>
      <c r="RZ211" s="6"/>
      <c r="SA211" s="6"/>
      <c r="SB211" s="6"/>
      <c r="SC211" s="6"/>
      <c r="SD211" s="6"/>
      <c r="SE211" s="6"/>
      <c r="SF211" s="6"/>
      <c r="SG211" s="6"/>
      <c r="SH211" s="6"/>
      <c r="SI211" s="6"/>
      <c r="SJ211" s="6"/>
      <c r="SK211" s="6"/>
      <c r="SL211" s="6"/>
      <c r="SM211" s="6"/>
      <c r="SN211" s="6"/>
      <c r="SO211" s="6"/>
      <c r="SP211" s="6"/>
      <c r="SQ211" s="6"/>
      <c r="SR211" s="6"/>
      <c r="SS211" s="6"/>
      <c r="ST211" s="6"/>
      <c r="SU211" s="6"/>
      <c r="SV211" s="6"/>
      <c r="SW211" s="6"/>
      <c r="SX211" s="6"/>
      <c r="SY211" s="6"/>
      <c r="SZ211" s="6"/>
      <c r="TA211" s="6"/>
      <c r="TB211" s="6"/>
      <c r="TC211" s="6"/>
      <c r="TD211" s="6"/>
      <c r="TE211" s="6"/>
      <c r="TF211" s="6"/>
      <c r="TG211" s="6"/>
      <c r="TH211" s="6"/>
      <c r="TI211" s="6"/>
      <c r="TJ211" s="6"/>
      <c r="TK211" s="6"/>
      <c r="TL211" s="6"/>
      <c r="TM211" s="6"/>
      <c r="TN211" s="6"/>
      <c r="TO211" s="6"/>
      <c r="TP211" s="6"/>
      <c r="TQ211" s="6"/>
      <c r="TR211" s="6"/>
      <c r="TS211" s="6"/>
      <c r="TT211" s="6"/>
      <c r="TU211" s="6"/>
      <c r="TV211" s="6"/>
      <c r="TW211" s="6"/>
      <c r="TX211" s="6"/>
      <c r="TY211" s="6"/>
      <c r="TZ211" s="6"/>
      <c r="UA211" s="6"/>
      <c r="UB211" s="6"/>
      <c r="UC211" s="6"/>
      <c r="UD211" s="6"/>
      <c r="UE211" s="6"/>
      <c r="UF211" s="6"/>
      <c r="UG211" s="6"/>
      <c r="UH211" s="6"/>
      <c r="UI211" s="6"/>
      <c r="UJ211" s="6"/>
      <c r="UK211" s="6"/>
      <c r="UL211" s="6"/>
      <c r="UM211" s="6"/>
      <c r="UN211" s="6"/>
      <c r="UO211" s="6"/>
      <c r="UP211" s="6"/>
      <c r="UQ211" s="6"/>
      <c r="UR211" s="6"/>
      <c r="US211" s="6"/>
      <c r="UT211" s="6"/>
      <c r="UU211" s="6"/>
      <c r="UV211" s="6"/>
      <c r="UW211" s="6"/>
      <c r="UX211" s="6"/>
      <c r="UY211" s="6"/>
      <c r="UZ211" s="6"/>
      <c r="VA211" s="6"/>
      <c r="VB211" s="6"/>
      <c r="VC211" s="6"/>
      <c r="VD211" s="6"/>
      <c r="VE211" s="6"/>
      <c r="VF211" s="6"/>
      <c r="VG211" s="6"/>
      <c r="VH211" s="6"/>
      <c r="VI211" s="6"/>
      <c r="VJ211" s="6"/>
      <c r="VK211" s="6"/>
      <c r="VL211" s="6"/>
      <c r="VM211" s="6"/>
      <c r="VN211" s="6"/>
      <c r="VO211" s="6"/>
      <c r="VP211" s="6"/>
      <c r="VQ211" s="6"/>
      <c r="VR211" s="6"/>
      <c r="VS211" s="6"/>
      <c r="VT211" s="6"/>
      <c r="VU211" s="6"/>
      <c r="VV211" s="6"/>
      <c r="VW211" s="6"/>
      <c r="VX211" s="6"/>
      <c r="VY211" s="6"/>
      <c r="VZ211" s="6"/>
      <c r="WA211" s="6"/>
      <c r="WB211" s="6"/>
      <c r="WC211" s="6"/>
      <c r="WD211" s="6"/>
      <c r="WE211" s="6"/>
      <c r="WF211" s="6"/>
      <c r="WG211" s="6"/>
      <c r="WH211" s="6"/>
      <c r="WI211" s="6"/>
      <c r="WJ211" s="6"/>
      <c r="WK211" s="6"/>
      <c r="WL211" s="6"/>
      <c r="WM211" s="6"/>
      <c r="WN211" s="6"/>
      <c r="WO211" s="6"/>
      <c r="WP211" s="6"/>
      <c r="WQ211" s="6"/>
      <c r="WR211" s="6"/>
      <c r="WS211" s="6"/>
      <c r="WT211" s="6"/>
      <c r="WU211" s="6"/>
      <c r="WV211" s="6"/>
      <c r="WW211" s="6"/>
      <c r="WX211" s="6"/>
      <c r="WY211" s="6"/>
      <c r="WZ211" s="6"/>
      <c r="XA211" s="6"/>
      <c r="XB211" s="6"/>
      <c r="XC211" s="6"/>
      <c r="XD211" s="6"/>
      <c r="XE211" s="6"/>
      <c r="XF211" s="6"/>
      <c r="XG211" s="6"/>
      <c r="XH211" s="6"/>
      <c r="XI211" s="6"/>
      <c r="XJ211" s="6"/>
      <c r="XK211" s="6"/>
      <c r="XL211" s="6"/>
      <c r="XM211" s="6"/>
      <c r="XN211" s="6"/>
      <c r="XO211" s="6"/>
      <c r="XP211" s="6"/>
      <c r="XQ211" s="6"/>
      <c r="XR211" s="6"/>
      <c r="XS211" s="6"/>
      <c r="XT211" s="6"/>
      <c r="XU211" s="6"/>
      <c r="XV211" s="6"/>
      <c r="XW211" s="6"/>
      <c r="XX211" s="6"/>
      <c r="XY211" s="6"/>
      <c r="XZ211" s="6"/>
      <c r="YA211" s="6"/>
      <c r="YB211" s="6"/>
      <c r="YC211" s="6"/>
      <c r="YD211" s="6"/>
      <c r="YE211" s="6"/>
      <c r="YF211" s="6"/>
      <c r="YG211" s="6"/>
      <c r="YH211" s="6"/>
      <c r="YI211" s="6"/>
      <c r="YJ211" s="6"/>
      <c r="YK211" s="6"/>
      <c r="YL211" s="6"/>
      <c r="YM211" s="6"/>
      <c r="YN211" s="6"/>
      <c r="YO211" s="6"/>
      <c r="YP211" s="6"/>
      <c r="YQ211" s="6"/>
      <c r="YR211" s="6"/>
      <c r="YS211" s="6"/>
      <c r="YT211" s="6"/>
      <c r="YU211" s="6"/>
      <c r="YV211" s="6"/>
      <c r="YW211" s="6"/>
      <c r="YX211" s="6"/>
      <c r="YY211" s="6"/>
      <c r="YZ211" s="6"/>
      <c r="ZA211" s="6"/>
      <c r="ZB211" s="6"/>
      <c r="ZC211" s="6"/>
      <c r="ZD211" s="6"/>
      <c r="ZE211" s="6"/>
      <c r="ZF211" s="6"/>
      <c r="ZG211" s="6"/>
      <c r="ZH211" s="6"/>
      <c r="ZI211" s="6"/>
      <c r="ZJ211" s="6"/>
      <c r="ZK211" s="6"/>
      <c r="ZL211" s="6"/>
      <c r="ZM211" s="6"/>
      <c r="ZN211" s="6"/>
      <c r="ZO211" s="6"/>
      <c r="ZP211" s="6"/>
      <c r="ZQ211" s="6"/>
      <c r="ZR211" s="6"/>
      <c r="ZS211" s="6"/>
      <c r="ZT211" s="6"/>
      <c r="ZU211" s="6"/>
      <c r="ZV211" s="6"/>
      <c r="ZW211" s="6"/>
      <c r="ZX211" s="6"/>
      <c r="ZY211" s="6"/>
      <c r="ZZ211" s="6"/>
      <c r="AAA211" s="6"/>
      <c r="AAB211" s="6"/>
      <c r="AAC211" s="6"/>
      <c r="AAD211" s="6"/>
      <c r="AAE211" s="6"/>
      <c r="AAF211" s="6"/>
      <c r="AAG211" s="6"/>
      <c r="AAH211" s="6"/>
      <c r="AAI211" s="6"/>
      <c r="AAJ211" s="6"/>
      <c r="AAK211" s="6"/>
      <c r="AAL211" s="6"/>
      <c r="AAM211" s="6"/>
      <c r="AAN211" s="6"/>
      <c r="AAO211" s="6"/>
      <c r="AAP211" s="6"/>
      <c r="AAQ211" s="6"/>
      <c r="AAR211" s="6"/>
      <c r="AAS211" s="6"/>
      <c r="AAT211" s="6"/>
      <c r="AAU211" s="6"/>
      <c r="AAV211" s="6"/>
      <c r="AAW211" s="6"/>
      <c r="AAX211" s="6"/>
      <c r="AAY211" s="6"/>
      <c r="AAZ211" s="6"/>
      <c r="ABA211" s="6"/>
      <c r="ABB211" s="6"/>
      <c r="ABC211" s="6"/>
      <c r="ABD211" s="6"/>
      <c r="ABE211" s="6"/>
      <c r="ABF211" s="6"/>
      <c r="ABG211" s="6"/>
      <c r="ABH211" s="6"/>
      <c r="ABI211" s="6"/>
      <c r="ABJ211" s="6"/>
      <c r="ABK211" s="6"/>
      <c r="ABL211" s="6"/>
      <c r="ABM211" s="6"/>
      <c r="ABN211" s="6"/>
      <c r="ABO211" s="6"/>
      <c r="ABP211" s="6"/>
      <c r="ABQ211" s="6"/>
      <c r="ABR211" s="6"/>
      <c r="ABS211" s="6"/>
      <c r="ABT211" s="6"/>
      <c r="ABU211" s="6"/>
      <c r="ABV211" s="6"/>
      <c r="ABW211" s="6"/>
      <c r="ABX211" s="6"/>
      <c r="ABY211" s="6"/>
      <c r="ABZ211" s="6"/>
      <c r="ACA211" s="6"/>
      <c r="ACB211" s="6"/>
      <c r="ACC211" s="6"/>
      <c r="ACD211" s="6"/>
      <c r="ACE211" s="6"/>
      <c r="ACF211" s="6"/>
      <c r="ACG211" s="6"/>
      <c r="ACH211" s="6"/>
      <c r="ACI211" s="6"/>
      <c r="ACJ211" s="6"/>
      <c r="ACK211" s="6"/>
      <c r="ACL211" s="6"/>
      <c r="ACM211" s="6"/>
      <c r="ACN211" s="6"/>
      <c r="ACO211" s="6"/>
      <c r="ACP211" s="6"/>
      <c r="ACQ211" s="6"/>
      <c r="ACR211" s="6"/>
      <c r="ACS211" s="6"/>
      <c r="ACT211" s="6"/>
      <c r="ACU211" s="6"/>
      <c r="ACV211" s="6"/>
      <c r="ACW211" s="6"/>
      <c r="ACX211" s="6"/>
      <c r="ACY211" s="6"/>
      <c r="ACZ211" s="6"/>
      <c r="ADA211" s="6"/>
      <c r="ADB211" s="6"/>
      <c r="ADC211" s="6"/>
      <c r="ADD211" s="6"/>
      <c r="ADE211" s="6"/>
      <c r="ADF211" s="6"/>
      <c r="ADG211" s="6"/>
      <c r="ADH211" s="6"/>
      <c r="ADI211" s="6"/>
      <c r="ADJ211" s="6"/>
      <c r="ADK211" s="6"/>
      <c r="ADL211" s="6"/>
      <c r="ADM211" s="6"/>
      <c r="ADN211" s="6"/>
      <c r="ADO211" s="6"/>
      <c r="ADP211" s="6"/>
      <c r="ADQ211" s="6"/>
      <c r="ADR211" s="6"/>
      <c r="ADS211" s="6"/>
      <c r="ADT211" s="6"/>
      <c r="ADU211" s="6"/>
      <c r="ADV211" s="6"/>
      <c r="ADW211" s="6"/>
      <c r="ADX211" s="6"/>
      <c r="ADY211" s="6"/>
      <c r="ADZ211" s="6"/>
      <c r="AEA211" s="6"/>
      <c r="AEB211" s="6"/>
      <c r="AEC211" s="6"/>
      <c r="AED211" s="6"/>
      <c r="AEE211" s="6"/>
      <c r="AEF211" s="6"/>
      <c r="AEG211" s="6"/>
      <c r="AEH211" s="6"/>
      <c r="AEI211" s="6"/>
      <c r="AEJ211" s="6"/>
      <c r="AEK211" s="6"/>
      <c r="AEL211" s="6"/>
      <c r="AEM211" s="6"/>
      <c r="AEN211" s="6"/>
      <c r="AEO211" s="6"/>
      <c r="AEP211" s="6"/>
      <c r="AEQ211" s="6"/>
      <c r="AER211" s="6"/>
      <c r="AES211" s="6"/>
      <c r="AET211" s="6"/>
      <c r="AEU211" s="6"/>
      <c r="AEV211" s="6"/>
      <c r="AEW211" s="6"/>
      <c r="AEX211" s="6"/>
      <c r="AEY211" s="6"/>
      <c r="AEZ211" s="6"/>
      <c r="AFA211" s="6"/>
      <c r="AFB211" s="6"/>
      <c r="AFC211" s="6"/>
      <c r="AFD211" s="6"/>
      <c r="AFE211" s="6"/>
      <c r="AFF211" s="6"/>
      <c r="AFG211" s="6"/>
      <c r="AFH211" s="6"/>
      <c r="AFI211" s="6"/>
      <c r="AFJ211" s="6"/>
      <c r="AFK211" s="6"/>
      <c r="AFL211" s="6"/>
      <c r="AFM211" s="6"/>
      <c r="AFN211" s="6"/>
      <c r="AFO211" s="6"/>
      <c r="AFP211" s="6"/>
      <c r="AFQ211" s="6"/>
      <c r="AFR211" s="6"/>
      <c r="AFS211" s="6"/>
      <c r="AFT211" s="6"/>
      <c r="AFU211" s="6"/>
      <c r="AFV211" s="6"/>
      <c r="AFW211" s="6"/>
      <c r="AFX211" s="6"/>
      <c r="AFY211" s="6"/>
      <c r="AFZ211" s="6"/>
      <c r="AGA211" s="6"/>
      <c r="AGB211" s="6"/>
      <c r="AGC211" s="6"/>
      <c r="AGD211" s="6"/>
      <c r="AGE211" s="6"/>
      <c r="AGF211" s="6"/>
      <c r="AGG211" s="6"/>
      <c r="AGH211" s="6"/>
      <c r="AGI211" s="6"/>
      <c r="AGJ211" s="6"/>
      <c r="AGK211" s="6"/>
      <c r="AGL211" s="6"/>
      <c r="AGM211" s="6"/>
      <c r="AGN211" s="6"/>
      <c r="AGO211" s="6"/>
      <c r="AGP211" s="6"/>
      <c r="AGQ211" s="6"/>
      <c r="AGR211" s="6"/>
      <c r="AGS211" s="6"/>
      <c r="AGT211" s="6"/>
      <c r="AGU211" s="6"/>
      <c r="AGV211" s="6"/>
      <c r="AGW211" s="6"/>
      <c r="AGX211" s="6"/>
      <c r="AGY211" s="6"/>
      <c r="AGZ211" s="6"/>
      <c r="AHA211" s="6"/>
      <c r="AHB211" s="6"/>
      <c r="AHC211" s="6"/>
      <c r="AHD211" s="6"/>
      <c r="AHE211" s="6"/>
      <c r="AHF211" s="6"/>
      <c r="AHG211" s="6"/>
      <c r="AHH211" s="6"/>
      <c r="AHI211" s="6"/>
      <c r="AHJ211" s="6"/>
      <c r="AHK211" s="6"/>
      <c r="AHL211" s="6"/>
      <c r="AHM211" s="6"/>
      <c r="AHN211" s="6"/>
      <c r="AHO211" s="6"/>
      <c r="AHP211" s="6"/>
      <c r="AHQ211" s="6"/>
      <c r="AHR211" s="6"/>
      <c r="AHS211" s="6"/>
      <c r="AHT211" s="6"/>
      <c r="AHU211" s="6"/>
      <c r="AHV211" s="6"/>
      <c r="AHW211" s="6"/>
      <c r="AHX211" s="6"/>
      <c r="AHY211" s="6"/>
      <c r="AHZ211" s="6"/>
      <c r="AIA211" s="6"/>
      <c r="AIB211" s="6"/>
      <c r="AIC211" s="6"/>
      <c r="AID211" s="6"/>
      <c r="AIE211" s="6"/>
      <c r="AIF211" s="6"/>
      <c r="AIG211" s="6"/>
      <c r="AIH211" s="6"/>
      <c r="AII211" s="6"/>
      <c r="AIJ211" s="6"/>
      <c r="AIK211" s="6"/>
      <c r="AIL211" s="6"/>
      <c r="AIM211" s="6"/>
      <c r="AIN211" s="6"/>
      <c r="AIO211" s="6"/>
      <c r="AIP211" s="6"/>
      <c r="AIQ211" s="6"/>
      <c r="AIR211" s="6"/>
      <c r="AIS211" s="6"/>
      <c r="AIT211" s="6"/>
      <c r="AIU211" s="6"/>
      <c r="AIV211" s="6"/>
      <c r="AIW211" s="6"/>
      <c r="AIX211" s="6"/>
      <c r="AIY211" s="6"/>
      <c r="AIZ211" s="6"/>
      <c r="AJA211" s="6"/>
      <c r="AJB211" s="6"/>
      <c r="AJC211" s="6"/>
      <c r="AJD211" s="6"/>
      <c r="AJE211" s="6"/>
      <c r="AJF211" s="6"/>
      <c r="AJG211" s="6"/>
      <c r="AJH211" s="6"/>
      <c r="AJI211" s="6"/>
      <c r="AJJ211" s="6"/>
      <c r="AJK211" s="6"/>
      <c r="AJL211" s="6"/>
      <c r="AJM211" s="6"/>
      <c r="AJN211" s="6"/>
      <c r="AJO211" s="6"/>
      <c r="AJP211" s="6"/>
      <c r="AJQ211" s="6"/>
      <c r="AJR211" s="6"/>
      <c r="AJS211" s="6"/>
      <c r="AJT211" s="6"/>
      <c r="AJU211" s="6"/>
      <c r="AJV211" s="6"/>
      <c r="AJW211" s="6"/>
      <c r="AJX211" s="6"/>
      <c r="AJY211" s="6"/>
      <c r="AJZ211" s="6"/>
      <c r="AKA211" s="6"/>
      <c r="AKB211" s="6"/>
      <c r="AKC211" s="6"/>
      <c r="AKD211" s="6"/>
      <c r="AKE211" s="6"/>
      <c r="AKF211" s="6"/>
      <c r="AKG211" s="6"/>
      <c r="AKH211" s="6"/>
      <c r="AKI211" s="6"/>
      <c r="AKJ211" s="6"/>
      <c r="AKK211" s="6"/>
      <c r="AKL211" s="6"/>
      <c r="AKM211" s="6"/>
      <c r="AKN211" s="6"/>
      <c r="AKO211" s="6"/>
      <c r="AKP211" s="6"/>
      <c r="AKQ211" s="6"/>
      <c r="AKR211" s="6"/>
      <c r="AKS211" s="6"/>
      <c r="AKT211" s="6"/>
      <c r="AKU211" s="6"/>
      <c r="AKV211" s="6"/>
      <c r="AKW211" s="6"/>
      <c r="AKX211" s="6"/>
      <c r="AKY211" s="6"/>
      <c r="AKZ211" s="6"/>
      <c r="ALA211" s="6"/>
      <c r="ALB211" s="6"/>
      <c r="ALC211" s="6"/>
      <c r="ALD211" s="6"/>
      <c r="ALE211" s="6"/>
      <c r="ALF211" s="6"/>
      <c r="ALG211" s="6"/>
      <c r="ALH211" s="6"/>
      <c r="ALI211" s="6"/>
      <c r="ALJ211" s="6"/>
      <c r="ALK211" s="6"/>
      <c r="ALL211" s="6"/>
      <c r="ALM211" s="6"/>
      <c r="ALN211" s="6"/>
    </row>
    <row r="212" spans="1:1002" ht="14.5" x14ac:dyDescent="0.35">
      <c r="A212" s="37" t="s">
        <v>399</v>
      </c>
      <c r="B212" s="5" t="s">
        <v>172</v>
      </c>
      <c r="C212" s="82">
        <f>Fclamp</f>
        <v>140</v>
      </c>
      <c r="D212" s="5" t="s">
        <v>83</v>
      </c>
      <c r="E212" s="73"/>
      <c r="F212" s="11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row>
    <row r="213" spans="1:1002" ht="26" x14ac:dyDescent="0.35">
      <c r="A213" s="37" t="s">
        <v>171</v>
      </c>
      <c r="B213" s="5"/>
      <c r="C213" s="51" t="s">
        <v>420</v>
      </c>
      <c r="D213" s="5"/>
      <c r="E213" s="73" t="s">
        <v>350</v>
      </c>
      <c r="F213" s="11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row>
    <row r="214" spans="1:1002" ht="14.5" x14ac:dyDescent="0.35">
      <c r="A214" s="37" t="s">
        <v>400</v>
      </c>
      <c r="B214" s="5" t="s">
        <v>195</v>
      </c>
      <c r="C214" s="28">
        <f t="array" ref="C214">INDEX(Data!U3:U14,MATCH(1,(Data!V3:V14=C212)*(Data!W3:W14=C213),0))</f>
        <v>28.7</v>
      </c>
      <c r="D214" s="5" t="s">
        <v>157</v>
      </c>
      <c r="E214" s="73"/>
      <c r="F214" s="11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row>
    <row r="215" spans="1:1002" ht="14.5" x14ac:dyDescent="0.35">
      <c r="A215" s="106"/>
      <c r="B215" s="107"/>
      <c r="C215" s="107"/>
      <c r="D215" s="107"/>
      <c r="E215" s="108"/>
      <c r="F215" s="11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c r="IG215" s="13"/>
      <c r="IH215" s="13"/>
      <c r="II215" s="13"/>
      <c r="IJ215" s="13"/>
      <c r="IK215" s="13"/>
      <c r="IL215" s="13"/>
      <c r="IM215" s="13"/>
      <c r="IN215" s="13"/>
      <c r="IO215" s="13"/>
      <c r="IP215" s="13"/>
      <c r="IQ215" s="13"/>
      <c r="IR215" s="13"/>
      <c r="IS215" s="13"/>
      <c r="IT215" s="13"/>
      <c r="IU215" s="13"/>
      <c r="IV215" s="13"/>
      <c r="IW215" s="13"/>
      <c r="IX215" s="13"/>
      <c r="IY215" s="13"/>
      <c r="IZ215" s="13"/>
      <c r="JA215" s="13"/>
      <c r="JB215" s="13"/>
      <c r="JC215" s="13"/>
      <c r="JD215" s="13"/>
      <c r="JE215" s="13"/>
      <c r="JF215" s="13"/>
      <c r="JG215" s="13"/>
      <c r="JH215" s="13"/>
      <c r="JI215" s="13"/>
      <c r="JJ215" s="13"/>
      <c r="JK215" s="13"/>
      <c r="JL215" s="13"/>
      <c r="JM215" s="13"/>
      <c r="JN215" s="13"/>
      <c r="JO215" s="13"/>
      <c r="JP215" s="13"/>
      <c r="JQ215" s="13"/>
      <c r="JR215" s="13"/>
      <c r="JS215" s="13"/>
      <c r="JT215" s="13"/>
      <c r="JU215" s="13"/>
      <c r="JV215" s="13"/>
      <c r="JW215" s="13"/>
      <c r="JX215" s="13"/>
      <c r="JY215" s="13"/>
      <c r="JZ215" s="13"/>
      <c r="KA215" s="13"/>
      <c r="KB215" s="13"/>
      <c r="KC215" s="13"/>
      <c r="KD215" s="13"/>
      <c r="KE215" s="13"/>
      <c r="KF215" s="13"/>
      <c r="KG215" s="13"/>
      <c r="KH215" s="13"/>
      <c r="KI215" s="13"/>
      <c r="KJ215" s="13"/>
      <c r="KK215" s="13"/>
      <c r="KL215" s="13"/>
      <c r="KM215" s="13"/>
      <c r="KN215" s="13"/>
      <c r="KO215" s="13"/>
      <c r="KP215" s="13"/>
      <c r="KQ215" s="13"/>
      <c r="KR215" s="13"/>
      <c r="KS215" s="13"/>
      <c r="KT215" s="13"/>
      <c r="KU215" s="13"/>
      <c r="KV215" s="13"/>
      <c r="KW215" s="13"/>
      <c r="KX215" s="13"/>
      <c r="KY215" s="13"/>
      <c r="KZ215" s="13"/>
      <c r="LA215" s="13"/>
      <c r="LB215" s="13"/>
      <c r="LC215" s="13"/>
      <c r="LD215" s="13"/>
      <c r="LE215" s="13"/>
      <c r="LF215" s="13"/>
      <c r="LG215" s="13"/>
      <c r="LH215" s="13"/>
      <c r="LI215" s="13"/>
      <c r="LJ215" s="13"/>
      <c r="LK215" s="13"/>
      <c r="LL215" s="13"/>
      <c r="LM215" s="13"/>
      <c r="LN215" s="13"/>
      <c r="LO215" s="13"/>
      <c r="LP215" s="13"/>
      <c r="LQ215" s="13"/>
      <c r="LR215" s="13"/>
      <c r="LS215" s="13"/>
      <c r="LT215" s="13"/>
      <c r="LU215" s="13"/>
      <c r="LV215" s="13"/>
      <c r="LW215" s="13"/>
      <c r="LX215" s="13"/>
      <c r="LY215" s="13"/>
      <c r="LZ215" s="13"/>
      <c r="MA215" s="13"/>
      <c r="MB215" s="13"/>
      <c r="MC215" s="13"/>
      <c r="MD215" s="13"/>
      <c r="ME215" s="13"/>
      <c r="MF215" s="13"/>
      <c r="MG215" s="13"/>
      <c r="MH215" s="13"/>
      <c r="MI215" s="13"/>
      <c r="MJ215" s="13"/>
      <c r="MK215" s="13"/>
      <c r="ML215" s="13"/>
      <c r="MM215" s="13"/>
      <c r="MN215" s="13"/>
      <c r="MO215" s="13"/>
      <c r="MP215" s="13"/>
      <c r="MQ215" s="13"/>
      <c r="MR215" s="13"/>
      <c r="MS215" s="13"/>
      <c r="MT215" s="13"/>
      <c r="MU215" s="13"/>
      <c r="MV215" s="13"/>
      <c r="MW215" s="13"/>
      <c r="MX215" s="13"/>
      <c r="MY215" s="13"/>
      <c r="MZ215" s="13"/>
      <c r="NA215" s="13"/>
      <c r="NB215" s="13"/>
      <c r="NC215" s="13"/>
      <c r="ND215" s="13"/>
      <c r="NE215" s="13"/>
      <c r="NF215" s="13"/>
      <c r="NG215" s="13"/>
      <c r="NH215" s="13"/>
      <c r="NI215" s="13"/>
      <c r="NJ215" s="13"/>
      <c r="NK215" s="13"/>
      <c r="NL215" s="13"/>
      <c r="NM215" s="13"/>
      <c r="NN215" s="13"/>
      <c r="NO215" s="13"/>
      <c r="NP215" s="13"/>
      <c r="NQ215" s="13"/>
      <c r="NR215" s="13"/>
      <c r="NS215" s="13"/>
      <c r="NT215" s="13"/>
      <c r="NU215" s="13"/>
      <c r="NV215" s="13"/>
      <c r="NW215" s="13"/>
      <c r="NX215" s="13"/>
      <c r="NY215" s="13"/>
      <c r="NZ215" s="13"/>
      <c r="OA215" s="13"/>
      <c r="OB215" s="13"/>
      <c r="OC215" s="13"/>
      <c r="OD215" s="13"/>
      <c r="OE215" s="13"/>
      <c r="OF215" s="13"/>
      <c r="OG215" s="13"/>
      <c r="OH215" s="13"/>
      <c r="OI215" s="13"/>
      <c r="OJ215" s="13"/>
      <c r="OK215" s="13"/>
      <c r="OL215" s="13"/>
      <c r="OM215" s="13"/>
      <c r="ON215" s="13"/>
      <c r="OO215" s="13"/>
      <c r="OP215" s="13"/>
      <c r="OQ215" s="13"/>
      <c r="OR215" s="13"/>
      <c r="OS215" s="13"/>
      <c r="OT215" s="13"/>
      <c r="OU215" s="13"/>
      <c r="OV215" s="13"/>
      <c r="OW215" s="13"/>
      <c r="OX215" s="13"/>
      <c r="OY215" s="13"/>
      <c r="OZ215" s="13"/>
      <c r="PA215" s="13"/>
      <c r="PB215" s="13"/>
      <c r="PC215" s="13"/>
      <c r="PD215" s="13"/>
      <c r="PE215" s="13"/>
      <c r="PF215" s="13"/>
      <c r="PG215" s="13"/>
      <c r="PH215" s="13"/>
      <c r="PI215" s="13"/>
      <c r="PJ215" s="13"/>
      <c r="PK215" s="13"/>
      <c r="PL215" s="13"/>
      <c r="PM215" s="13"/>
      <c r="PN215" s="13"/>
      <c r="PO215" s="13"/>
      <c r="PP215" s="13"/>
      <c r="PQ215" s="13"/>
      <c r="PR215" s="13"/>
      <c r="PS215" s="13"/>
      <c r="PT215" s="13"/>
      <c r="PU215" s="13"/>
      <c r="PV215" s="13"/>
      <c r="PW215" s="13"/>
      <c r="PX215" s="13"/>
      <c r="PY215" s="13"/>
      <c r="PZ215" s="13"/>
      <c r="QA215" s="13"/>
      <c r="QB215" s="13"/>
      <c r="QC215" s="13"/>
      <c r="QD215" s="13"/>
      <c r="QE215" s="13"/>
      <c r="QF215" s="13"/>
      <c r="QG215" s="13"/>
      <c r="QH215" s="13"/>
      <c r="QI215" s="13"/>
      <c r="QJ215" s="13"/>
      <c r="QK215" s="13"/>
      <c r="QL215" s="13"/>
      <c r="QM215" s="13"/>
      <c r="QN215" s="13"/>
      <c r="QO215" s="13"/>
      <c r="QP215" s="13"/>
      <c r="QQ215" s="13"/>
      <c r="QR215" s="13"/>
      <c r="QS215" s="13"/>
      <c r="QT215" s="13"/>
      <c r="QU215" s="13"/>
      <c r="QV215" s="13"/>
      <c r="QW215" s="13"/>
      <c r="QX215" s="13"/>
      <c r="QY215" s="13"/>
      <c r="QZ215" s="13"/>
      <c r="RA215" s="13"/>
      <c r="RB215" s="13"/>
      <c r="RC215" s="13"/>
      <c r="RD215" s="13"/>
      <c r="RE215" s="13"/>
      <c r="RF215" s="13"/>
      <c r="RG215" s="13"/>
      <c r="RH215" s="13"/>
      <c r="RI215" s="13"/>
      <c r="RJ215" s="13"/>
      <c r="RK215" s="13"/>
      <c r="RL215" s="13"/>
      <c r="RM215" s="13"/>
      <c r="RN215" s="13"/>
      <c r="RO215" s="13"/>
      <c r="RP215" s="13"/>
      <c r="RQ215" s="13"/>
      <c r="RR215" s="13"/>
      <c r="RS215" s="13"/>
      <c r="RT215" s="13"/>
      <c r="RU215" s="13"/>
      <c r="RV215" s="13"/>
      <c r="RW215" s="13"/>
      <c r="RX215" s="13"/>
      <c r="RY215" s="13"/>
      <c r="RZ215" s="13"/>
      <c r="SA215" s="13"/>
      <c r="SB215" s="13"/>
      <c r="SC215" s="13"/>
      <c r="SD215" s="13"/>
      <c r="SE215" s="13"/>
      <c r="SF215" s="13"/>
      <c r="SG215" s="13"/>
      <c r="SH215" s="13"/>
      <c r="SI215" s="13"/>
      <c r="SJ215" s="13"/>
      <c r="SK215" s="13"/>
      <c r="SL215" s="13"/>
      <c r="SM215" s="13"/>
      <c r="SN215" s="13"/>
      <c r="SO215" s="13"/>
      <c r="SP215" s="13"/>
      <c r="SQ215" s="13"/>
      <c r="SR215" s="13"/>
      <c r="SS215" s="13"/>
      <c r="ST215" s="13"/>
      <c r="SU215" s="13"/>
      <c r="SV215" s="13"/>
      <c r="SW215" s="13"/>
      <c r="SX215" s="13"/>
      <c r="SY215" s="13"/>
      <c r="SZ215" s="13"/>
      <c r="TA215" s="13"/>
      <c r="TB215" s="13"/>
      <c r="TC215" s="13"/>
      <c r="TD215" s="13"/>
      <c r="TE215" s="13"/>
      <c r="TF215" s="13"/>
      <c r="TG215" s="13"/>
      <c r="TH215" s="13"/>
      <c r="TI215" s="13"/>
      <c r="TJ215" s="13"/>
      <c r="TK215" s="13"/>
      <c r="TL215" s="13"/>
      <c r="TM215" s="13"/>
      <c r="TN215" s="13"/>
      <c r="TO215" s="13"/>
      <c r="TP215" s="13"/>
      <c r="TQ215" s="13"/>
      <c r="TR215" s="13"/>
      <c r="TS215" s="13"/>
      <c r="TT215" s="13"/>
      <c r="TU215" s="13"/>
      <c r="TV215" s="13"/>
      <c r="TW215" s="13"/>
      <c r="TX215" s="13"/>
      <c r="TY215" s="13"/>
      <c r="TZ215" s="13"/>
      <c r="UA215" s="13"/>
      <c r="UB215" s="13"/>
      <c r="UC215" s="13"/>
      <c r="UD215" s="13"/>
      <c r="UE215" s="13"/>
      <c r="UF215" s="13"/>
      <c r="UG215" s="13"/>
      <c r="UH215" s="13"/>
      <c r="UI215" s="13"/>
      <c r="UJ215" s="13"/>
      <c r="UK215" s="13"/>
      <c r="UL215" s="13"/>
      <c r="UM215" s="13"/>
      <c r="UN215" s="13"/>
      <c r="UO215" s="13"/>
      <c r="UP215" s="13"/>
      <c r="UQ215" s="13"/>
      <c r="UR215" s="13"/>
      <c r="US215" s="13"/>
      <c r="UT215" s="13"/>
      <c r="UU215" s="13"/>
      <c r="UV215" s="13"/>
      <c r="UW215" s="13"/>
      <c r="UX215" s="13"/>
      <c r="UY215" s="13"/>
      <c r="UZ215" s="13"/>
      <c r="VA215" s="13"/>
      <c r="VB215" s="13"/>
      <c r="VC215" s="13"/>
      <c r="VD215" s="13"/>
      <c r="VE215" s="13"/>
      <c r="VF215" s="13"/>
      <c r="VG215" s="13"/>
      <c r="VH215" s="13"/>
      <c r="VI215" s="13"/>
      <c r="VJ215" s="13"/>
      <c r="VK215" s="13"/>
      <c r="VL215" s="13"/>
      <c r="VM215" s="13"/>
      <c r="VN215" s="13"/>
      <c r="VO215" s="13"/>
      <c r="VP215" s="13"/>
      <c r="VQ215" s="13"/>
      <c r="VR215" s="13"/>
      <c r="VS215" s="13"/>
      <c r="VT215" s="13"/>
      <c r="VU215" s="13"/>
      <c r="VV215" s="13"/>
      <c r="VW215" s="13"/>
      <c r="VX215" s="13"/>
      <c r="VY215" s="13"/>
      <c r="VZ215" s="13"/>
      <c r="WA215" s="13"/>
      <c r="WB215" s="13"/>
      <c r="WC215" s="13"/>
      <c r="WD215" s="13"/>
      <c r="WE215" s="13"/>
      <c r="WF215" s="13"/>
      <c r="WG215" s="13"/>
      <c r="WH215" s="13"/>
      <c r="WI215" s="13"/>
      <c r="WJ215" s="13"/>
      <c r="WK215" s="13"/>
      <c r="WL215" s="13"/>
      <c r="WM215" s="13"/>
      <c r="WN215" s="13"/>
      <c r="WO215" s="13"/>
      <c r="WP215" s="13"/>
      <c r="WQ215" s="13"/>
      <c r="WR215" s="13"/>
      <c r="WS215" s="13"/>
      <c r="WT215" s="13"/>
      <c r="WU215" s="13"/>
      <c r="WV215" s="13"/>
      <c r="WW215" s="13"/>
      <c r="WX215" s="13"/>
      <c r="WY215" s="13"/>
      <c r="WZ215" s="13"/>
      <c r="XA215" s="13"/>
      <c r="XB215" s="13"/>
      <c r="XC215" s="13"/>
      <c r="XD215" s="13"/>
      <c r="XE215" s="13"/>
      <c r="XF215" s="13"/>
      <c r="XG215" s="13"/>
      <c r="XH215" s="13"/>
      <c r="XI215" s="13"/>
      <c r="XJ215" s="13"/>
      <c r="XK215" s="13"/>
      <c r="XL215" s="13"/>
      <c r="XM215" s="13"/>
      <c r="XN215" s="13"/>
      <c r="XO215" s="13"/>
      <c r="XP215" s="13"/>
      <c r="XQ215" s="13"/>
      <c r="XR215" s="13"/>
      <c r="XS215" s="13"/>
      <c r="XT215" s="13"/>
      <c r="XU215" s="13"/>
      <c r="XV215" s="13"/>
      <c r="XW215" s="13"/>
      <c r="XX215" s="13"/>
      <c r="XY215" s="13"/>
      <c r="XZ215" s="13"/>
      <c r="YA215" s="13"/>
      <c r="YB215" s="13"/>
      <c r="YC215" s="13"/>
      <c r="YD215" s="13"/>
      <c r="YE215" s="13"/>
      <c r="YF215" s="13"/>
      <c r="YG215" s="13"/>
      <c r="YH215" s="13"/>
      <c r="YI215" s="13"/>
      <c r="YJ215" s="13"/>
      <c r="YK215" s="13"/>
      <c r="YL215" s="13"/>
      <c r="YM215" s="13"/>
      <c r="YN215" s="13"/>
      <c r="YO215" s="13"/>
      <c r="YP215" s="13"/>
      <c r="YQ215" s="13"/>
      <c r="YR215" s="13"/>
      <c r="YS215" s="13"/>
      <c r="YT215" s="13"/>
      <c r="YU215" s="13"/>
      <c r="YV215" s="13"/>
      <c r="YW215" s="13"/>
      <c r="YX215" s="13"/>
      <c r="YY215" s="13"/>
      <c r="YZ215" s="13"/>
      <c r="ZA215" s="13"/>
      <c r="ZB215" s="13"/>
      <c r="ZC215" s="13"/>
      <c r="ZD215" s="13"/>
      <c r="ZE215" s="13"/>
      <c r="ZF215" s="13"/>
      <c r="ZG215" s="13"/>
      <c r="ZH215" s="13"/>
      <c r="ZI215" s="13"/>
      <c r="ZJ215" s="13"/>
      <c r="ZK215" s="13"/>
      <c r="ZL215" s="13"/>
      <c r="ZM215" s="13"/>
      <c r="ZN215" s="13"/>
      <c r="ZO215" s="13"/>
      <c r="ZP215" s="13"/>
      <c r="ZQ215" s="13"/>
      <c r="ZR215" s="13"/>
      <c r="ZS215" s="13"/>
      <c r="ZT215" s="13"/>
      <c r="ZU215" s="13"/>
      <c r="ZV215" s="13"/>
      <c r="ZW215" s="13"/>
      <c r="ZX215" s="13"/>
      <c r="ZY215" s="13"/>
      <c r="ZZ215" s="13"/>
      <c r="AAA215" s="13"/>
      <c r="AAB215" s="13"/>
      <c r="AAC215" s="13"/>
      <c r="AAD215" s="13"/>
      <c r="AAE215" s="13"/>
      <c r="AAF215" s="13"/>
      <c r="AAG215" s="13"/>
      <c r="AAH215" s="13"/>
      <c r="AAI215" s="13"/>
      <c r="AAJ215" s="13"/>
      <c r="AAK215" s="13"/>
      <c r="AAL215" s="13"/>
      <c r="AAM215" s="13"/>
      <c r="AAN215" s="13"/>
      <c r="AAO215" s="13"/>
      <c r="AAP215" s="13"/>
      <c r="AAQ215" s="13"/>
      <c r="AAR215" s="13"/>
      <c r="AAS215" s="13"/>
      <c r="AAT215" s="13"/>
      <c r="AAU215" s="13"/>
      <c r="AAV215" s="13"/>
      <c r="AAW215" s="13"/>
      <c r="AAX215" s="13"/>
      <c r="AAY215" s="13"/>
      <c r="AAZ215" s="13"/>
      <c r="ABA215" s="13"/>
      <c r="ABB215" s="13"/>
      <c r="ABC215" s="13"/>
      <c r="ABD215" s="13"/>
      <c r="ABE215" s="13"/>
      <c r="ABF215" s="13"/>
      <c r="ABG215" s="13"/>
      <c r="ABH215" s="13"/>
      <c r="ABI215" s="13"/>
      <c r="ABJ215" s="13"/>
      <c r="ABK215" s="13"/>
      <c r="ABL215" s="13"/>
      <c r="ABM215" s="13"/>
      <c r="ABN215" s="13"/>
      <c r="ABO215" s="13"/>
      <c r="ABP215" s="13"/>
      <c r="ABQ215" s="13"/>
      <c r="ABR215" s="13"/>
      <c r="ABS215" s="13"/>
      <c r="ABT215" s="13"/>
      <c r="ABU215" s="13"/>
      <c r="ABV215" s="13"/>
      <c r="ABW215" s="13"/>
      <c r="ABX215" s="13"/>
      <c r="ABY215" s="13"/>
      <c r="ABZ215" s="13"/>
      <c r="ACA215" s="13"/>
      <c r="ACB215" s="13"/>
      <c r="ACC215" s="13"/>
      <c r="ACD215" s="13"/>
      <c r="ACE215" s="13"/>
      <c r="ACF215" s="13"/>
      <c r="ACG215" s="13"/>
      <c r="ACH215" s="13"/>
      <c r="ACI215" s="13"/>
      <c r="ACJ215" s="13"/>
      <c r="ACK215" s="13"/>
      <c r="ACL215" s="13"/>
      <c r="ACM215" s="13"/>
      <c r="ACN215" s="13"/>
      <c r="ACO215" s="13"/>
      <c r="ACP215" s="13"/>
      <c r="ACQ215" s="13"/>
      <c r="ACR215" s="13"/>
      <c r="ACS215" s="13"/>
      <c r="ACT215" s="13"/>
      <c r="ACU215" s="13"/>
      <c r="ACV215" s="13"/>
      <c r="ACW215" s="13"/>
      <c r="ACX215" s="13"/>
      <c r="ACY215" s="13"/>
      <c r="ACZ215" s="13"/>
      <c r="ADA215" s="13"/>
      <c r="ADB215" s="13"/>
      <c r="ADC215" s="13"/>
      <c r="ADD215" s="13"/>
      <c r="ADE215" s="13"/>
      <c r="ADF215" s="13"/>
      <c r="ADG215" s="13"/>
      <c r="ADH215" s="13"/>
      <c r="ADI215" s="13"/>
      <c r="ADJ215" s="13"/>
      <c r="ADK215" s="13"/>
      <c r="ADL215" s="13"/>
      <c r="ADM215" s="13"/>
      <c r="ADN215" s="13"/>
      <c r="ADO215" s="13"/>
      <c r="ADP215" s="13"/>
      <c r="ADQ215" s="13"/>
      <c r="ADR215" s="13"/>
      <c r="ADS215" s="13"/>
      <c r="ADT215" s="13"/>
      <c r="ADU215" s="13"/>
      <c r="ADV215" s="13"/>
      <c r="ADW215" s="13"/>
      <c r="ADX215" s="13"/>
      <c r="ADY215" s="13"/>
      <c r="ADZ215" s="13"/>
      <c r="AEA215" s="13"/>
      <c r="AEB215" s="13"/>
      <c r="AEC215" s="13"/>
      <c r="AED215" s="13"/>
      <c r="AEE215" s="13"/>
      <c r="AEF215" s="13"/>
      <c r="AEG215" s="13"/>
      <c r="AEH215" s="13"/>
      <c r="AEI215" s="13"/>
      <c r="AEJ215" s="13"/>
      <c r="AEK215" s="13"/>
      <c r="AEL215" s="13"/>
      <c r="AEM215" s="13"/>
      <c r="AEN215" s="13"/>
      <c r="AEO215" s="13"/>
      <c r="AEP215" s="13"/>
      <c r="AEQ215" s="13"/>
      <c r="AER215" s="13"/>
      <c r="AES215" s="13"/>
      <c r="AET215" s="13"/>
      <c r="AEU215" s="13"/>
      <c r="AEV215" s="13"/>
      <c r="AEW215" s="13"/>
      <c r="AEX215" s="13"/>
      <c r="AEY215" s="13"/>
      <c r="AEZ215" s="13"/>
      <c r="AFA215" s="13"/>
      <c r="AFB215" s="13"/>
      <c r="AFC215" s="13"/>
      <c r="AFD215" s="13"/>
      <c r="AFE215" s="13"/>
      <c r="AFF215" s="13"/>
      <c r="AFG215" s="13"/>
      <c r="AFH215" s="13"/>
      <c r="AFI215" s="13"/>
      <c r="AFJ215" s="13"/>
      <c r="AFK215" s="13"/>
      <c r="AFL215" s="13"/>
      <c r="AFM215" s="13"/>
      <c r="AFN215" s="13"/>
      <c r="AFO215" s="13"/>
      <c r="AFP215" s="13"/>
      <c r="AFQ215" s="13"/>
      <c r="AFR215" s="13"/>
      <c r="AFS215" s="13"/>
      <c r="AFT215" s="13"/>
      <c r="AFU215" s="13"/>
      <c r="AFV215" s="13"/>
      <c r="AFW215" s="13"/>
      <c r="AFX215" s="13"/>
      <c r="AFY215" s="13"/>
      <c r="AFZ215" s="13"/>
      <c r="AGA215" s="13"/>
      <c r="AGB215" s="13"/>
      <c r="AGC215" s="13"/>
      <c r="AGD215" s="13"/>
      <c r="AGE215" s="13"/>
      <c r="AGF215" s="13"/>
      <c r="AGG215" s="13"/>
      <c r="AGH215" s="13"/>
      <c r="AGI215" s="13"/>
      <c r="AGJ215" s="13"/>
      <c r="AGK215" s="13"/>
      <c r="AGL215" s="13"/>
      <c r="AGM215" s="13"/>
      <c r="AGN215" s="13"/>
      <c r="AGO215" s="13"/>
      <c r="AGP215" s="13"/>
      <c r="AGQ215" s="13"/>
      <c r="AGR215" s="13"/>
      <c r="AGS215" s="13"/>
      <c r="AGT215" s="13"/>
      <c r="AGU215" s="13"/>
      <c r="AGV215" s="13"/>
      <c r="AGW215" s="13"/>
      <c r="AGX215" s="13"/>
      <c r="AGY215" s="13"/>
      <c r="AGZ215" s="13"/>
      <c r="AHA215" s="13"/>
      <c r="AHB215" s="13"/>
      <c r="AHC215" s="13"/>
      <c r="AHD215" s="13"/>
      <c r="AHE215" s="13"/>
      <c r="AHF215" s="13"/>
      <c r="AHG215" s="13"/>
      <c r="AHH215" s="13"/>
      <c r="AHI215" s="13"/>
      <c r="AHJ215" s="13"/>
      <c r="AHK215" s="13"/>
      <c r="AHL215" s="13"/>
      <c r="AHM215" s="13"/>
      <c r="AHN215" s="13"/>
      <c r="AHO215" s="13"/>
      <c r="AHP215" s="13"/>
      <c r="AHQ215" s="13"/>
      <c r="AHR215" s="13"/>
      <c r="AHS215" s="13"/>
      <c r="AHT215" s="13"/>
      <c r="AHU215" s="13"/>
      <c r="AHV215" s="13"/>
      <c r="AHW215" s="13"/>
      <c r="AHX215" s="13"/>
      <c r="AHY215" s="13"/>
      <c r="AHZ215" s="13"/>
      <c r="AIA215" s="13"/>
      <c r="AIB215" s="13"/>
      <c r="AIC215" s="13"/>
      <c r="AID215" s="13"/>
      <c r="AIE215" s="13"/>
      <c r="AIF215" s="13"/>
      <c r="AIG215" s="13"/>
      <c r="AIH215" s="13"/>
      <c r="AII215" s="13"/>
      <c r="AIJ215" s="13"/>
      <c r="AIK215" s="13"/>
      <c r="AIL215" s="13"/>
      <c r="AIM215" s="13"/>
      <c r="AIN215" s="13"/>
      <c r="AIO215" s="13"/>
      <c r="AIP215" s="13"/>
      <c r="AIQ215" s="13"/>
      <c r="AIR215" s="13"/>
      <c r="AIS215" s="13"/>
      <c r="AIT215" s="13"/>
      <c r="AIU215" s="13"/>
      <c r="AIV215" s="13"/>
      <c r="AIW215" s="13"/>
      <c r="AIX215" s="13"/>
      <c r="AIY215" s="13"/>
      <c r="AIZ215" s="13"/>
      <c r="AJA215" s="13"/>
      <c r="AJB215" s="13"/>
      <c r="AJC215" s="13"/>
      <c r="AJD215" s="13"/>
      <c r="AJE215" s="13"/>
      <c r="AJF215" s="13"/>
      <c r="AJG215" s="13"/>
      <c r="AJH215" s="13"/>
      <c r="AJI215" s="13"/>
      <c r="AJJ215" s="13"/>
      <c r="AJK215" s="13"/>
      <c r="AJL215" s="13"/>
      <c r="AJM215" s="13"/>
      <c r="AJN215" s="13"/>
      <c r="AJO215" s="13"/>
      <c r="AJP215" s="13"/>
      <c r="AJQ215" s="13"/>
      <c r="AJR215" s="13"/>
      <c r="AJS215" s="13"/>
      <c r="AJT215" s="13"/>
      <c r="AJU215" s="13"/>
      <c r="AJV215" s="13"/>
      <c r="AJW215" s="13"/>
      <c r="AJX215" s="13"/>
      <c r="AJY215" s="13"/>
      <c r="AJZ215" s="13"/>
      <c r="AKA215" s="13"/>
      <c r="AKB215" s="13"/>
      <c r="AKC215" s="13"/>
      <c r="AKD215" s="13"/>
      <c r="AKE215" s="13"/>
      <c r="AKF215" s="13"/>
      <c r="AKG215" s="13"/>
      <c r="AKH215" s="13"/>
      <c r="AKI215" s="13"/>
      <c r="AKJ215" s="13"/>
      <c r="AKK215" s="13"/>
      <c r="AKL215" s="13"/>
      <c r="AKM215" s="13"/>
      <c r="AKN215" s="13"/>
      <c r="AKO215" s="13"/>
      <c r="AKP215" s="13"/>
      <c r="AKQ215" s="13"/>
      <c r="AKR215" s="13"/>
      <c r="AKS215" s="13"/>
      <c r="AKT215" s="13"/>
      <c r="AKU215" s="13"/>
      <c r="AKV215" s="13"/>
      <c r="AKW215" s="13"/>
      <c r="AKX215" s="13"/>
      <c r="AKY215" s="13"/>
      <c r="AKZ215" s="13"/>
      <c r="ALA215" s="13"/>
      <c r="ALB215" s="13"/>
      <c r="ALC215" s="13"/>
      <c r="ALD215" s="13"/>
      <c r="ALE215" s="13"/>
      <c r="ALF215" s="13"/>
      <c r="ALG215" s="13"/>
      <c r="ALH215" s="13"/>
      <c r="ALI215" s="13"/>
      <c r="ALJ215" s="13"/>
      <c r="ALK215" s="13"/>
      <c r="ALL215" s="13"/>
      <c r="ALM215" s="13"/>
      <c r="ALN215" s="13"/>
    </row>
    <row r="216" spans="1:1002" s="20" customFormat="1" ht="14.5" x14ac:dyDescent="0.35">
      <c r="A216" s="133" t="s">
        <v>398</v>
      </c>
      <c r="B216" s="134"/>
      <c r="C216" s="134"/>
      <c r="D216" s="134"/>
      <c r="E216" s="135"/>
      <c r="F216" s="11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c r="LM216" s="6"/>
      <c r="LN216" s="6"/>
      <c r="LO216" s="6"/>
      <c r="LP216" s="6"/>
      <c r="LQ216" s="6"/>
      <c r="LR216" s="6"/>
      <c r="LS216" s="6"/>
      <c r="LT216" s="6"/>
      <c r="LU216" s="6"/>
      <c r="LV216" s="6"/>
      <c r="LW216" s="6"/>
      <c r="LX216" s="6"/>
      <c r="LY216" s="6"/>
      <c r="LZ216" s="6"/>
      <c r="MA216" s="6"/>
      <c r="MB216" s="6"/>
      <c r="MC216" s="6"/>
      <c r="MD216" s="6"/>
      <c r="ME216" s="6"/>
      <c r="MF216" s="6"/>
      <c r="MG216" s="6"/>
      <c r="MH216" s="6"/>
      <c r="MI216" s="6"/>
      <c r="MJ216" s="6"/>
      <c r="MK216" s="6"/>
      <c r="ML216" s="6"/>
      <c r="MM216" s="6"/>
      <c r="MN216" s="6"/>
      <c r="MO216" s="6"/>
      <c r="MP216" s="6"/>
      <c r="MQ216" s="6"/>
      <c r="MR216" s="6"/>
      <c r="MS216" s="6"/>
      <c r="MT216" s="6"/>
      <c r="MU216" s="6"/>
      <c r="MV216" s="6"/>
      <c r="MW216" s="6"/>
      <c r="MX216" s="6"/>
      <c r="MY216" s="6"/>
      <c r="MZ216" s="6"/>
      <c r="NA216" s="6"/>
      <c r="NB216" s="6"/>
      <c r="NC216" s="6"/>
      <c r="ND216" s="6"/>
      <c r="NE216" s="6"/>
      <c r="NF216" s="6"/>
      <c r="NG216" s="6"/>
      <c r="NH216" s="6"/>
      <c r="NI216" s="6"/>
      <c r="NJ216" s="6"/>
      <c r="NK216" s="6"/>
      <c r="NL216" s="6"/>
      <c r="NM216" s="6"/>
      <c r="NN216" s="6"/>
      <c r="NO216" s="6"/>
      <c r="NP216" s="6"/>
      <c r="NQ216" s="6"/>
      <c r="NR216" s="6"/>
      <c r="NS216" s="6"/>
      <c r="NT216" s="6"/>
      <c r="NU216" s="6"/>
      <c r="NV216" s="6"/>
      <c r="NW216" s="6"/>
      <c r="NX216" s="6"/>
      <c r="NY216" s="6"/>
      <c r="NZ216" s="6"/>
      <c r="OA216" s="6"/>
      <c r="OB216" s="6"/>
      <c r="OC216" s="6"/>
      <c r="OD216" s="6"/>
      <c r="OE216" s="6"/>
      <c r="OF216" s="6"/>
      <c r="OG216" s="6"/>
      <c r="OH216" s="6"/>
      <c r="OI216" s="6"/>
      <c r="OJ216" s="6"/>
      <c r="OK216" s="6"/>
      <c r="OL216" s="6"/>
      <c r="OM216" s="6"/>
      <c r="ON216" s="6"/>
      <c r="OO216" s="6"/>
      <c r="OP216" s="6"/>
      <c r="OQ216" s="6"/>
      <c r="OR216" s="6"/>
      <c r="OS216" s="6"/>
      <c r="OT216" s="6"/>
      <c r="OU216" s="6"/>
      <c r="OV216" s="6"/>
      <c r="OW216" s="6"/>
      <c r="OX216" s="6"/>
      <c r="OY216" s="6"/>
      <c r="OZ216" s="6"/>
      <c r="PA216" s="6"/>
      <c r="PB216" s="6"/>
      <c r="PC216" s="6"/>
      <c r="PD216" s="6"/>
      <c r="PE216" s="6"/>
      <c r="PF216" s="6"/>
      <c r="PG216" s="6"/>
      <c r="PH216" s="6"/>
      <c r="PI216" s="6"/>
      <c r="PJ216" s="6"/>
      <c r="PK216" s="6"/>
      <c r="PL216" s="6"/>
      <c r="PM216" s="6"/>
      <c r="PN216" s="6"/>
      <c r="PO216" s="6"/>
      <c r="PP216" s="6"/>
      <c r="PQ216" s="6"/>
      <c r="PR216" s="6"/>
      <c r="PS216" s="6"/>
      <c r="PT216" s="6"/>
      <c r="PU216" s="6"/>
      <c r="PV216" s="6"/>
      <c r="PW216" s="6"/>
      <c r="PX216" s="6"/>
      <c r="PY216" s="6"/>
      <c r="PZ216" s="6"/>
      <c r="QA216" s="6"/>
      <c r="QB216" s="6"/>
      <c r="QC216" s="6"/>
      <c r="QD216" s="6"/>
      <c r="QE216" s="6"/>
      <c r="QF216" s="6"/>
      <c r="QG216" s="6"/>
      <c r="QH216" s="6"/>
      <c r="QI216" s="6"/>
      <c r="QJ216" s="6"/>
      <c r="QK216" s="6"/>
      <c r="QL216" s="6"/>
      <c r="QM216" s="6"/>
      <c r="QN216" s="6"/>
      <c r="QO216" s="6"/>
      <c r="QP216" s="6"/>
      <c r="QQ216" s="6"/>
      <c r="QR216" s="6"/>
      <c r="QS216" s="6"/>
      <c r="QT216" s="6"/>
      <c r="QU216" s="6"/>
      <c r="QV216" s="6"/>
      <c r="QW216" s="6"/>
      <c r="QX216" s="6"/>
      <c r="QY216" s="6"/>
      <c r="QZ216" s="6"/>
      <c r="RA216" s="6"/>
      <c r="RB216" s="6"/>
      <c r="RC216" s="6"/>
      <c r="RD216" s="6"/>
      <c r="RE216" s="6"/>
      <c r="RF216" s="6"/>
      <c r="RG216" s="6"/>
      <c r="RH216" s="6"/>
      <c r="RI216" s="6"/>
      <c r="RJ216" s="6"/>
      <c r="RK216" s="6"/>
      <c r="RL216" s="6"/>
      <c r="RM216" s="6"/>
      <c r="RN216" s="6"/>
      <c r="RO216" s="6"/>
      <c r="RP216" s="6"/>
      <c r="RQ216" s="6"/>
      <c r="RR216" s="6"/>
      <c r="RS216" s="6"/>
      <c r="RT216" s="6"/>
      <c r="RU216" s="6"/>
      <c r="RV216" s="6"/>
      <c r="RW216" s="6"/>
      <c r="RX216" s="6"/>
      <c r="RY216" s="6"/>
      <c r="RZ216" s="6"/>
      <c r="SA216" s="6"/>
      <c r="SB216" s="6"/>
      <c r="SC216" s="6"/>
      <c r="SD216" s="6"/>
      <c r="SE216" s="6"/>
      <c r="SF216" s="6"/>
      <c r="SG216" s="6"/>
      <c r="SH216" s="6"/>
      <c r="SI216" s="6"/>
      <c r="SJ216" s="6"/>
      <c r="SK216" s="6"/>
      <c r="SL216" s="6"/>
      <c r="SM216" s="6"/>
      <c r="SN216" s="6"/>
      <c r="SO216" s="6"/>
      <c r="SP216" s="6"/>
      <c r="SQ216" s="6"/>
      <c r="SR216" s="6"/>
      <c r="SS216" s="6"/>
      <c r="ST216" s="6"/>
      <c r="SU216" s="6"/>
      <c r="SV216" s="6"/>
      <c r="SW216" s="6"/>
      <c r="SX216" s="6"/>
      <c r="SY216" s="6"/>
      <c r="SZ216" s="6"/>
      <c r="TA216" s="6"/>
      <c r="TB216" s="6"/>
      <c r="TC216" s="6"/>
      <c r="TD216" s="6"/>
      <c r="TE216" s="6"/>
      <c r="TF216" s="6"/>
      <c r="TG216" s="6"/>
      <c r="TH216" s="6"/>
      <c r="TI216" s="6"/>
      <c r="TJ216" s="6"/>
      <c r="TK216" s="6"/>
      <c r="TL216" s="6"/>
      <c r="TM216" s="6"/>
      <c r="TN216" s="6"/>
      <c r="TO216" s="6"/>
      <c r="TP216" s="6"/>
      <c r="TQ216" s="6"/>
      <c r="TR216" s="6"/>
      <c r="TS216" s="6"/>
      <c r="TT216" s="6"/>
      <c r="TU216" s="6"/>
      <c r="TV216" s="6"/>
      <c r="TW216" s="6"/>
      <c r="TX216" s="6"/>
      <c r="TY216" s="6"/>
      <c r="TZ216" s="6"/>
      <c r="UA216" s="6"/>
      <c r="UB216" s="6"/>
      <c r="UC216" s="6"/>
      <c r="UD216" s="6"/>
      <c r="UE216" s="6"/>
      <c r="UF216" s="6"/>
      <c r="UG216" s="6"/>
      <c r="UH216" s="6"/>
      <c r="UI216" s="6"/>
      <c r="UJ216" s="6"/>
      <c r="UK216" s="6"/>
      <c r="UL216" s="6"/>
      <c r="UM216" s="6"/>
      <c r="UN216" s="6"/>
      <c r="UO216" s="6"/>
      <c r="UP216" s="6"/>
      <c r="UQ216" s="6"/>
      <c r="UR216" s="6"/>
      <c r="US216" s="6"/>
      <c r="UT216" s="6"/>
      <c r="UU216" s="6"/>
      <c r="UV216" s="6"/>
      <c r="UW216" s="6"/>
      <c r="UX216" s="6"/>
      <c r="UY216" s="6"/>
      <c r="UZ216" s="6"/>
      <c r="VA216" s="6"/>
      <c r="VB216" s="6"/>
      <c r="VC216" s="6"/>
      <c r="VD216" s="6"/>
      <c r="VE216" s="6"/>
      <c r="VF216" s="6"/>
      <c r="VG216" s="6"/>
      <c r="VH216" s="6"/>
      <c r="VI216" s="6"/>
      <c r="VJ216" s="6"/>
      <c r="VK216" s="6"/>
      <c r="VL216" s="6"/>
      <c r="VM216" s="6"/>
      <c r="VN216" s="6"/>
      <c r="VO216" s="6"/>
      <c r="VP216" s="6"/>
      <c r="VQ216" s="6"/>
      <c r="VR216" s="6"/>
      <c r="VS216" s="6"/>
      <c r="VT216" s="6"/>
      <c r="VU216" s="6"/>
      <c r="VV216" s="6"/>
      <c r="VW216" s="6"/>
      <c r="VX216" s="6"/>
      <c r="VY216" s="6"/>
      <c r="VZ216" s="6"/>
      <c r="WA216" s="6"/>
      <c r="WB216" s="6"/>
      <c r="WC216" s="6"/>
      <c r="WD216" s="6"/>
      <c r="WE216" s="6"/>
      <c r="WF216" s="6"/>
      <c r="WG216" s="6"/>
      <c r="WH216" s="6"/>
      <c r="WI216" s="6"/>
      <c r="WJ216" s="6"/>
      <c r="WK216" s="6"/>
      <c r="WL216" s="6"/>
      <c r="WM216" s="6"/>
      <c r="WN216" s="6"/>
      <c r="WO216" s="6"/>
      <c r="WP216" s="6"/>
      <c r="WQ216" s="6"/>
      <c r="WR216" s="6"/>
      <c r="WS216" s="6"/>
      <c r="WT216" s="6"/>
      <c r="WU216" s="6"/>
      <c r="WV216" s="6"/>
      <c r="WW216" s="6"/>
      <c r="WX216" s="6"/>
      <c r="WY216" s="6"/>
      <c r="WZ216" s="6"/>
      <c r="XA216" s="6"/>
      <c r="XB216" s="6"/>
      <c r="XC216" s="6"/>
      <c r="XD216" s="6"/>
      <c r="XE216" s="6"/>
      <c r="XF216" s="6"/>
      <c r="XG216" s="6"/>
      <c r="XH216" s="6"/>
      <c r="XI216" s="6"/>
      <c r="XJ216" s="6"/>
      <c r="XK216" s="6"/>
      <c r="XL216" s="6"/>
      <c r="XM216" s="6"/>
      <c r="XN216" s="6"/>
      <c r="XO216" s="6"/>
      <c r="XP216" s="6"/>
      <c r="XQ216" s="6"/>
      <c r="XR216" s="6"/>
      <c r="XS216" s="6"/>
      <c r="XT216" s="6"/>
      <c r="XU216" s="6"/>
      <c r="XV216" s="6"/>
      <c r="XW216" s="6"/>
      <c r="XX216" s="6"/>
      <c r="XY216" s="6"/>
      <c r="XZ216" s="6"/>
      <c r="YA216" s="6"/>
      <c r="YB216" s="6"/>
      <c r="YC216" s="6"/>
      <c r="YD216" s="6"/>
      <c r="YE216" s="6"/>
      <c r="YF216" s="6"/>
      <c r="YG216" s="6"/>
      <c r="YH216" s="6"/>
      <c r="YI216" s="6"/>
      <c r="YJ216" s="6"/>
      <c r="YK216" s="6"/>
      <c r="YL216" s="6"/>
      <c r="YM216" s="6"/>
      <c r="YN216" s="6"/>
      <c r="YO216" s="6"/>
      <c r="YP216" s="6"/>
      <c r="YQ216" s="6"/>
      <c r="YR216" s="6"/>
      <c r="YS216" s="6"/>
      <c r="YT216" s="6"/>
      <c r="YU216" s="6"/>
      <c r="YV216" s="6"/>
      <c r="YW216" s="6"/>
      <c r="YX216" s="6"/>
      <c r="YY216" s="6"/>
      <c r="YZ216" s="6"/>
      <c r="ZA216" s="6"/>
      <c r="ZB216" s="6"/>
      <c r="ZC216" s="6"/>
      <c r="ZD216" s="6"/>
      <c r="ZE216" s="6"/>
      <c r="ZF216" s="6"/>
      <c r="ZG216" s="6"/>
      <c r="ZH216" s="6"/>
      <c r="ZI216" s="6"/>
      <c r="ZJ216" s="6"/>
      <c r="ZK216" s="6"/>
      <c r="ZL216" s="6"/>
      <c r="ZM216" s="6"/>
      <c r="ZN216" s="6"/>
      <c r="ZO216" s="6"/>
      <c r="ZP216" s="6"/>
      <c r="ZQ216" s="6"/>
      <c r="ZR216" s="6"/>
      <c r="ZS216" s="6"/>
      <c r="ZT216" s="6"/>
      <c r="ZU216" s="6"/>
      <c r="ZV216" s="6"/>
      <c r="ZW216" s="6"/>
      <c r="ZX216" s="6"/>
      <c r="ZY216" s="6"/>
      <c r="ZZ216" s="6"/>
      <c r="AAA216" s="6"/>
      <c r="AAB216" s="6"/>
      <c r="AAC216" s="6"/>
      <c r="AAD216" s="6"/>
      <c r="AAE216" s="6"/>
      <c r="AAF216" s="6"/>
      <c r="AAG216" s="6"/>
      <c r="AAH216" s="6"/>
      <c r="AAI216" s="6"/>
      <c r="AAJ216" s="6"/>
      <c r="AAK216" s="6"/>
      <c r="AAL216" s="6"/>
      <c r="AAM216" s="6"/>
      <c r="AAN216" s="6"/>
      <c r="AAO216" s="6"/>
      <c r="AAP216" s="6"/>
      <c r="AAQ216" s="6"/>
      <c r="AAR216" s="6"/>
      <c r="AAS216" s="6"/>
      <c r="AAT216" s="6"/>
      <c r="AAU216" s="6"/>
      <c r="AAV216" s="6"/>
      <c r="AAW216" s="6"/>
      <c r="AAX216" s="6"/>
      <c r="AAY216" s="6"/>
      <c r="AAZ216" s="6"/>
      <c r="ABA216" s="6"/>
      <c r="ABB216" s="6"/>
      <c r="ABC216" s="6"/>
      <c r="ABD216" s="6"/>
      <c r="ABE216" s="6"/>
      <c r="ABF216" s="6"/>
      <c r="ABG216" s="6"/>
      <c r="ABH216" s="6"/>
      <c r="ABI216" s="6"/>
      <c r="ABJ216" s="6"/>
      <c r="ABK216" s="6"/>
      <c r="ABL216" s="6"/>
      <c r="ABM216" s="6"/>
      <c r="ABN216" s="6"/>
      <c r="ABO216" s="6"/>
      <c r="ABP216" s="6"/>
      <c r="ABQ216" s="6"/>
      <c r="ABR216" s="6"/>
      <c r="ABS216" s="6"/>
      <c r="ABT216" s="6"/>
      <c r="ABU216" s="6"/>
      <c r="ABV216" s="6"/>
      <c r="ABW216" s="6"/>
      <c r="ABX216" s="6"/>
      <c r="ABY216" s="6"/>
      <c r="ABZ216" s="6"/>
      <c r="ACA216" s="6"/>
      <c r="ACB216" s="6"/>
      <c r="ACC216" s="6"/>
      <c r="ACD216" s="6"/>
      <c r="ACE216" s="6"/>
      <c r="ACF216" s="6"/>
      <c r="ACG216" s="6"/>
      <c r="ACH216" s="6"/>
      <c r="ACI216" s="6"/>
      <c r="ACJ216" s="6"/>
      <c r="ACK216" s="6"/>
      <c r="ACL216" s="6"/>
      <c r="ACM216" s="6"/>
      <c r="ACN216" s="6"/>
      <c r="ACO216" s="6"/>
      <c r="ACP216" s="6"/>
      <c r="ACQ216" s="6"/>
      <c r="ACR216" s="6"/>
      <c r="ACS216" s="6"/>
      <c r="ACT216" s="6"/>
      <c r="ACU216" s="6"/>
      <c r="ACV216" s="6"/>
      <c r="ACW216" s="6"/>
      <c r="ACX216" s="6"/>
      <c r="ACY216" s="6"/>
      <c r="ACZ216" s="6"/>
      <c r="ADA216" s="6"/>
      <c r="ADB216" s="6"/>
      <c r="ADC216" s="6"/>
      <c r="ADD216" s="6"/>
      <c r="ADE216" s="6"/>
      <c r="ADF216" s="6"/>
      <c r="ADG216" s="6"/>
      <c r="ADH216" s="6"/>
      <c r="ADI216" s="6"/>
      <c r="ADJ216" s="6"/>
      <c r="ADK216" s="6"/>
      <c r="ADL216" s="6"/>
      <c r="ADM216" s="6"/>
      <c r="ADN216" s="6"/>
      <c r="ADO216" s="6"/>
      <c r="ADP216" s="6"/>
      <c r="ADQ216" s="6"/>
      <c r="ADR216" s="6"/>
      <c r="ADS216" s="6"/>
      <c r="ADT216" s="6"/>
      <c r="ADU216" s="6"/>
      <c r="ADV216" s="6"/>
      <c r="ADW216" s="6"/>
      <c r="ADX216" s="6"/>
      <c r="ADY216" s="6"/>
      <c r="ADZ216" s="6"/>
      <c r="AEA216" s="6"/>
      <c r="AEB216" s="6"/>
      <c r="AEC216" s="6"/>
      <c r="AED216" s="6"/>
      <c r="AEE216" s="6"/>
      <c r="AEF216" s="6"/>
      <c r="AEG216" s="6"/>
      <c r="AEH216" s="6"/>
      <c r="AEI216" s="6"/>
      <c r="AEJ216" s="6"/>
      <c r="AEK216" s="6"/>
      <c r="AEL216" s="6"/>
      <c r="AEM216" s="6"/>
      <c r="AEN216" s="6"/>
      <c r="AEO216" s="6"/>
      <c r="AEP216" s="6"/>
      <c r="AEQ216" s="6"/>
      <c r="AER216" s="6"/>
      <c r="AES216" s="6"/>
      <c r="AET216" s="6"/>
      <c r="AEU216" s="6"/>
      <c r="AEV216" s="6"/>
      <c r="AEW216" s="6"/>
      <c r="AEX216" s="6"/>
      <c r="AEY216" s="6"/>
      <c r="AEZ216" s="6"/>
      <c r="AFA216" s="6"/>
      <c r="AFB216" s="6"/>
      <c r="AFC216" s="6"/>
      <c r="AFD216" s="6"/>
      <c r="AFE216" s="6"/>
      <c r="AFF216" s="6"/>
      <c r="AFG216" s="6"/>
      <c r="AFH216" s="6"/>
      <c r="AFI216" s="6"/>
      <c r="AFJ216" s="6"/>
      <c r="AFK216" s="6"/>
      <c r="AFL216" s="6"/>
      <c r="AFM216" s="6"/>
      <c r="AFN216" s="6"/>
      <c r="AFO216" s="6"/>
      <c r="AFP216" s="6"/>
      <c r="AFQ216" s="6"/>
      <c r="AFR216" s="6"/>
      <c r="AFS216" s="6"/>
      <c r="AFT216" s="6"/>
      <c r="AFU216" s="6"/>
      <c r="AFV216" s="6"/>
      <c r="AFW216" s="6"/>
      <c r="AFX216" s="6"/>
      <c r="AFY216" s="6"/>
      <c r="AFZ216" s="6"/>
      <c r="AGA216" s="6"/>
      <c r="AGB216" s="6"/>
      <c r="AGC216" s="6"/>
      <c r="AGD216" s="6"/>
      <c r="AGE216" s="6"/>
      <c r="AGF216" s="6"/>
      <c r="AGG216" s="6"/>
      <c r="AGH216" s="6"/>
      <c r="AGI216" s="6"/>
      <c r="AGJ216" s="6"/>
      <c r="AGK216" s="6"/>
      <c r="AGL216" s="6"/>
      <c r="AGM216" s="6"/>
      <c r="AGN216" s="6"/>
      <c r="AGO216" s="6"/>
      <c r="AGP216" s="6"/>
      <c r="AGQ216" s="6"/>
      <c r="AGR216" s="6"/>
      <c r="AGS216" s="6"/>
      <c r="AGT216" s="6"/>
      <c r="AGU216" s="6"/>
      <c r="AGV216" s="6"/>
      <c r="AGW216" s="6"/>
      <c r="AGX216" s="6"/>
      <c r="AGY216" s="6"/>
      <c r="AGZ216" s="6"/>
      <c r="AHA216" s="6"/>
      <c r="AHB216" s="6"/>
      <c r="AHC216" s="6"/>
      <c r="AHD216" s="6"/>
      <c r="AHE216" s="6"/>
      <c r="AHF216" s="6"/>
      <c r="AHG216" s="6"/>
      <c r="AHH216" s="6"/>
      <c r="AHI216" s="6"/>
      <c r="AHJ216" s="6"/>
      <c r="AHK216" s="6"/>
      <c r="AHL216" s="6"/>
      <c r="AHM216" s="6"/>
      <c r="AHN216" s="6"/>
      <c r="AHO216" s="6"/>
      <c r="AHP216" s="6"/>
      <c r="AHQ216" s="6"/>
      <c r="AHR216" s="6"/>
      <c r="AHS216" s="6"/>
      <c r="AHT216" s="6"/>
      <c r="AHU216" s="6"/>
      <c r="AHV216" s="6"/>
      <c r="AHW216" s="6"/>
      <c r="AHX216" s="6"/>
      <c r="AHY216" s="6"/>
      <c r="AHZ216" s="6"/>
      <c r="AIA216" s="6"/>
      <c r="AIB216" s="6"/>
      <c r="AIC216" s="6"/>
      <c r="AID216" s="6"/>
      <c r="AIE216" s="6"/>
      <c r="AIF216" s="6"/>
      <c r="AIG216" s="6"/>
      <c r="AIH216" s="6"/>
      <c r="AII216" s="6"/>
      <c r="AIJ216" s="6"/>
      <c r="AIK216" s="6"/>
      <c r="AIL216" s="6"/>
      <c r="AIM216" s="6"/>
      <c r="AIN216" s="6"/>
      <c r="AIO216" s="6"/>
      <c r="AIP216" s="6"/>
      <c r="AIQ216" s="6"/>
      <c r="AIR216" s="6"/>
      <c r="AIS216" s="6"/>
      <c r="AIT216" s="6"/>
      <c r="AIU216" s="6"/>
      <c r="AIV216" s="6"/>
      <c r="AIW216" s="6"/>
      <c r="AIX216" s="6"/>
      <c r="AIY216" s="6"/>
      <c r="AIZ216" s="6"/>
      <c r="AJA216" s="6"/>
      <c r="AJB216" s="6"/>
      <c r="AJC216" s="6"/>
      <c r="AJD216" s="6"/>
      <c r="AJE216" s="6"/>
      <c r="AJF216" s="6"/>
      <c r="AJG216" s="6"/>
      <c r="AJH216" s="6"/>
      <c r="AJI216" s="6"/>
      <c r="AJJ216" s="6"/>
      <c r="AJK216" s="6"/>
      <c r="AJL216" s="6"/>
      <c r="AJM216" s="6"/>
      <c r="AJN216" s="6"/>
      <c r="AJO216" s="6"/>
      <c r="AJP216" s="6"/>
      <c r="AJQ216" s="6"/>
      <c r="AJR216" s="6"/>
      <c r="AJS216" s="6"/>
      <c r="AJT216" s="6"/>
      <c r="AJU216" s="6"/>
      <c r="AJV216" s="6"/>
      <c r="AJW216" s="6"/>
      <c r="AJX216" s="6"/>
      <c r="AJY216" s="6"/>
      <c r="AJZ216" s="6"/>
      <c r="AKA216" s="6"/>
      <c r="AKB216" s="6"/>
      <c r="AKC216" s="6"/>
      <c r="AKD216" s="6"/>
      <c r="AKE216" s="6"/>
      <c r="AKF216" s="6"/>
      <c r="AKG216" s="6"/>
      <c r="AKH216" s="6"/>
      <c r="AKI216" s="6"/>
      <c r="AKJ216" s="6"/>
      <c r="AKK216" s="6"/>
      <c r="AKL216" s="6"/>
      <c r="AKM216" s="6"/>
      <c r="AKN216" s="6"/>
      <c r="AKO216" s="6"/>
      <c r="AKP216" s="6"/>
      <c r="AKQ216" s="6"/>
      <c r="AKR216" s="6"/>
      <c r="AKS216" s="6"/>
      <c r="AKT216" s="6"/>
      <c r="AKU216" s="6"/>
      <c r="AKV216" s="6"/>
      <c r="AKW216" s="6"/>
      <c r="AKX216" s="6"/>
      <c r="AKY216" s="6"/>
      <c r="AKZ216" s="6"/>
      <c r="ALA216" s="6"/>
      <c r="ALB216" s="6"/>
      <c r="ALC216" s="6"/>
      <c r="ALD216" s="6"/>
      <c r="ALE216" s="6"/>
      <c r="ALF216" s="6"/>
      <c r="ALG216" s="6"/>
      <c r="ALH216" s="6"/>
      <c r="ALI216" s="6"/>
      <c r="ALJ216" s="6"/>
      <c r="ALK216" s="6"/>
      <c r="ALL216" s="6"/>
      <c r="ALM216" s="6"/>
      <c r="ALN216" s="6"/>
    </row>
    <row r="217" spans="1:1002" ht="14.5" x14ac:dyDescent="0.35">
      <c r="A217" s="37" t="s">
        <v>401</v>
      </c>
      <c r="B217" s="5" t="s">
        <v>174</v>
      </c>
      <c r="C217" s="49" t="s">
        <v>180</v>
      </c>
      <c r="D217" s="5"/>
      <c r="E217" s="73" t="s">
        <v>351</v>
      </c>
      <c r="F217" s="11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row>
    <row r="218" spans="1:1002" ht="14.5" x14ac:dyDescent="0.35">
      <c r="A218" s="37" t="s">
        <v>402</v>
      </c>
      <c r="B218" s="5"/>
      <c r="C218" s="49" t="s">
        <v>178</v>
      </c>
      <c r="D218" s="5"/>
      <c r="E218" s="73" t="s">
        <v>451</v>
      </c>
      <c r="F218" s="11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row>
    <row r="219" spans="1:1002" ht="14" customHeight="1" x14ac:dyDescent="0.35">
      <c r="A219" s="37" t="s">
        <v>403</v>
      </c>
      <c r="B219" s="5"/>
      <c r="C219" s="49" t="s">
        <v>180</v>
      </c>
      <c r="D219" s="5"/>
      <c r="E219" s="73" t="s">
        <v>352</v>
      </c>
      <c r="F219" s="11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c r="GZ219" s="13"/>
      <c r="HA219" s="13"/>
      <c r="HB219" s="13"/>
      <c r="HC219" s="13"/>
      <c r="HD219" s="13"/>
      <c r="HE219" s="13"/>
      <c r="HF219" s="13"/>
      <c r="HG219" s="13"/>
      <c r="HH219" s="13"/>
      <c r="HI219" s="13"/>
      <c r="HJ219" s="13"/>
      <c r="HK219" s="13"/>
      <c r="HL219" s="13"/>
      <c r="HM219" s="13"/>
      <c r="HN219" s="13"/>
      <c r="HO219" s="13"/>
      <c r="HP219" s="13"/>
      <c r="HQ219" s="13"/>
      <c r="HR219" s="13"/>
      <c r="HS219" s="13"/>
      <c r="HT219" s="13"/>
      <c r="HU219" s="13"/>
      <c r="HV219" s="13"/>
      <c r="HW219" s="13"/>
      <c r="HX219" s="13"/>
      <c r="HY219" s="13"/>
      <c r="HZ219" s="13"/>
      <c r="IA219" s="13"/>
      <c r="IB219" s="13"/>
      <c r="IC219" s="13"/>
      <c r="ID219" s="13"/>
      <c r="IE219" s="13"/>
      <c r="IF219" s="13"/>
      <c r="IG219" s="13"/>
      <c r="IH219" s="13"/>
      <c r="II219" s="13"/>
      <c r="IJ219" s="13"/>
      <c r="IK219" s="13"/>
      <c r="IL219" s="13"/>
      <c r="IM219" s="13"/>
      <c r="IN219" s="13"/>
      <c r="IO219" s="13"/>
      <c r="IP219" s="13"/>
      <c r="IQ219" s="13"/>
      <c r="IR219" s="13"/>
      <c r="IS219" s="13"/>
      <c r="IT219" s="13"/>
      <c r="IU219" s="13"/>
      <c r="IV219" s="13"/>
      <c r="IW219" s="13"/>
      <c r="IX219" s="13"/>
      <c r="IY219" s="13"/>
      <c r="IZ219" s="13"/>
      <c r="JA219" s="13"/>
      <c r="JB219" s="13"/>
      <c r="JC219" s="13"/>
      <c r="JD219" s="13"/>
      <c r="JE219" s="13"/>
      <c r="JF219" s="13"/>
      <c r="JG219" s="13"/>
      <c r="JH219" s="13"/>
      <c r="JI219" s="13"/>
      <c r="JJ219" s="13"/>
      <c r="JK219" s="13"/>
      <c r="JL219" s="13"/>
      <c r="JM219" s="13"/>
      <c r="JN219" s="13"/>
      <c r="JO219" s="13"/>
      <c r="JP219" s="13"/>
      <c r="JQ219" s="13"/>
      <c r="JR219" s="13"/>
      <c r="JS219" s="13"/>
      <c r="JT219" s="13"/>
      <c r="JU219" s="13"/>
      <c r="JV219" s="13"/>
      <c r="JW219" s="13"/>
      <c r="JX219" s="13"/>
      <c r="JY219" s="13"/>
      <c r="JZ219" s="13"/>
      <c r="KA219" s="13"/>
      <c r="KB219" s="13"/>
      <c r="KC219" s="13"/>
      <c r="KD219" s="13"/>
      <c r="KE219" s="13"/>
      <c r="KF219" s="13"/>
      <c r="KG219" s="13"/>
      <c r="KH219" s="13"/>
      <c r="KI219" s="13"/>
      <c r="KJ219" s="13"/>
      <c r="KK219" s="13"/>
      <c r="KL219" s="13"/>
      <c r="KM219" s="13"/>
      <c r="KN219" s="13"/>
      <c r="KO219" s="13"/>
      <c r="KP219" s="13"/>
      <c r="KQ219" s="13"/>
      <c r="KR219" s="13"/>
      <c r="KS219" s="13"/>
      <c r="KT219" s="13"/>
      <c r="KU219" s="13"/>
      <c r="KV219" s="13"/>
      <c r="KW219" s="13"/>
      <c r="KX219" s="13"/>
      <c r="KY219" s="13"/>
      <c r="KZ219" s="13"/>
      <c r="LA219" s="13"/>
      <c r="LB219" s="13"/>
      <c r="LC219" s="13"/>
      <c r="LD219" s="13"/>
      <c r="LE219" s="13"/>
      <c r="LF219" s="13"/>
      <c r="LG219" s="13"/>
      <c r="LH219" s="13"/>
      <c r="LI219" s="13"/>
      <c r="LJ219" s="13"/>
      <c r="LK219" s="13"/>
      <c r="LL219" s="13"/>
      <c r="LM219" s="13"/>
      <c r="LN219" s="13"/>
      <c r="LO219" s="13"/>
      <c r="LP219" s="13"/>
      <c r="LQ219" s="13"/>
      <c r="LR219" s="13"/>
      <c r="LS219" s="13"/>
      <c r="LT219" s="13"/>
      <c r="LU219" s="13"/>
      <c r="LV219" s="13"/>
      <c r="LW219" s="13"/>
      <c r="LX219" s="13"/>
      <c r="LY219" s="13"/>
      <c r="LZ219" s="13"/>
      <c r="MA219" s="13"/>
      <c r="MB219" s="13"/>
      <c r="MC219" s="13"/>
      <c r="MD219" s="13"/>
      <c r="ME219" s="13"/>
      <c r="MF219" s="13"/>
      <c r="MG219" s="13"/>
      <c r="MH219" s="13"/>
      <c r="MI219" s="13"/>
      <c r="MJ219" s="13"/>
      <c r="MK219" s="13"/>
      <c r="ML219" s="13"/>
      <c r="MM219" s="13"/>
      <c r="MN219" s="13"/>
      <c r="MO219" s="13"/>
      <c r="MP219" s="13"/>
      <c r="MQ219" s="13"/>
      <c r="MR219" s="13"/>
      <c r="MS219" s="13"/>
      <c r="MT219" s="13"/>
      <c r="MU219" s="13"/>
      <c r="MV219" s="13"/>
      <c r="MW219" s="13"/>
      <c r="MX219" s="13"/>
      <c r="MY219" s="13"/>
      <c r="MZ219" s="13"/>
      <c r="NA219" s="13"/>
      <c r="NB219" s="13"/>
      <c r="NC219" s="13"/>
      <c r="ND219" s="13"/>
      <c r="NE219" s="13"/>
      <c r="NF219" s="13"/>
      <c r="NG219" s="13"/>
      <c r="NH219" s="13"/>
      <c r="NI219" s="13"/>
      <c r="NJ219" s="13"/>
      <c r="NK219" s="13"/>
      <c r="NL219" s="13"/>
      <c r="NM219" s="13"/>
      <c r="NN219" s="13"/>
      <c r="NO219" s="13"/>
      <c r="NP219" s="13"/>
      <c r="NQ219" s="13"/>
      <c r="NR219" s="13"/>
      <c r="NS219" s="13"/>
      <c r="NT219" s="13"/>
      <c r="NU219" s="13"/>
      <c r="NV219" s="13"/>
      <c r="NW219" s="13"/>
      <c r="NX219" s="13"/>
      <c r="NY219" s="13"/>
      <c r="NZ219" s="13"/>
      <c r="OA219" s="13"/>
      <c r="OB219" s="13"/>
      <c r="OC219" s="13"/>
      <c r="OD219" s="13"/>
      <c r="OE219" s="13"/>
      <c r="OF219" s="13"/>
      <c r="OG219" s="13"/>
      <c r="OH219" s="13"/>
      <c r="OI219" s="13"/>
      <c r="OJ219" s="13"/>
      <c r="OK219" s="13"/>
      <c r="OL219" s="13"/>
      <c r="OM219" s="13"/>
      <c r="ON219" s="13"/>
      <c r="OO219" s="13"/>
      <c r="OP219" s="13"/>
      <c r="OQ219" s="13"/>
      <c r="OR219" s="13"/>
      <c r="OS219" s="13"/>
      <c r="OT219" s="13"/>
      <c r="OU219" s="13"/>
      <c r="OV219" s="13"/>
      <c r="OW219" s="13"/>
      <c r="OX219" s="13"/>
      <c r="OY219" s="13"/>
      <c r="OZ219" s="13"/>
      <c r="PA219" s="13"/>
      <c r="PB219" s="13"/>
      <c r="PC219" s="13"/>
      <c r="PD219" s="13"/>
      <c r="PE219" s="13"/>
      <c r="PF219" s="13"/>
      <c r="PG219" s="13"/>
      <c r="PH219" s="13"/>
      <c r="PI219" s="13"/>
      <c r="PJ219" s="13"/>
      <c r="PK219" s="13"/>
      <c r="PL219" s="13"/>
      <c r="PM219" s="13"/>
      <c r="PN219" s="13"/>
      <c r="PO219" s="13"/>
      <c r="PP219" s="13"/>
      <c r="PQ219" s="13"/>
      <c r="PR219" s="13"/>
      <c r="PS219" s="13"/>
      <c r="PT219" s="13"/>
      <c r="PU219" s="13"/>
      <c r="PV219" s="13"/>
      <c r="PW219" s="13"/>
      <c r="PX219" s="13"/>
      <c r="PY219" s="13"/>
      <c r="PZ219" s="13"/>
      <c r="QA219" s="13"/>
      <c r="QB219" s="13"/>
      <c r="QC219" s="13"/>
      <c r="QD219" s="13"/>
      <c r="QE219" s="13"/>
      <c r="QF219" s="13"/>
      <c r="QG219" s="13"/>
      <c r="QH219" s="13"/>
      <c r="QI219" s="13"/>
      <c r="QJ219" s="13"/>
      <c r="QK219" s="13"/>
      <c r="QL219" s="13"/>
      <c r="QM219" s="13"/>
      <c r="QN219" s="13"/>
      <c r="QO219" s="13"/>
      <c r="QP219" s="13"/>
      <c r="QQ219" s="13"/>
      <c r="QR219" s="13"/>
      <c r="QS219" s="13"/>
      <c r="QT219" s="13"/>
      <c r="QU219" s="13"/>
      <c r="QV219" s="13"/>
      <c r="QW219" s="13"/>
      <c r="QX219" s="13"/>
      <c r="QY219" s="13"/>
      <c r="QZ219" s="13"/>
      <c r="RA219" s="13"/>
      <c r="RB219" s="13"/>
      <c r="RC219" s="13"/>
      <c r="RD219" s="13"/>
      <c r="RE219" s="13"/>
      <c r="RF219" s="13"/>
      <c r="RG219" s="13"/>
      <c r="RH219" s="13"/>
      <c r="RI219" s="13"/>
      <c r="RJ219" s="13"/>
      <c r="RK219" s="13"/>
      <c r="RL219" s="13"/>
      <c r="RM219" s="13"/>
      <c r="RN219" s="13"/>
      <c r="RO219" s="13"/>
      <c r="RP219" s="13"/>
      <c r="RQ219" s="13"/>
      <c r="RR219" s="13"/>
      <c r="RS219" s="13"/>
      <c r="RT219" s="13"/>
      <c r="RU219" s="13"/>
      <c r="RV219" s="13"/>
      <c r="RW219" s="13"/>
      <c r="RX219" s="13"/>
      <c r="RY219" s="13"/>
      <c r="RZ219" s="13"/>
      <c r="SA219" s="13"/>
      <c r="SB219" s="13"/>
      <c r="SC219" s="13"/>
      <c r="SD219" s="13"/>
      <c r="SE219" s="13"/>
      <c r="SF219" s="13"/>
      <c r="SG219" s="13"/>
      <c r="SH219" s="13"/>
      <c r="SI219" s="13"/>
      <c r="SJ219" s="13"/>
      <c r="SK219" s="13"/>
      <c r="SL219" s="13"/>
      <c r="SM219" s="13"/>
      <c r="SN219" s="13"/>
      <c r="SO219" s="13"/>
      <c r="SP219" s="13"/>
      <c r="SQ219" s="13"/>
      <c r="SR219" s="13"/>
      <c r="SS219" s="13"/>
      <c r="ST219" s="13"/>
      <c r="SU219" s="13"/>
      <c r="SV219" s="13"/>
      <c r="SW219" s="13"/>
      <c r="SX219" s="13"/>
      <c r="SY219" s="13"/>
      <c r="SZ219" s="13"/>
      <c r="TA219" s="13"/>
      <c r="TB219" s="13"/>
      <c r="TC219" s="13"/>
      <c r="TD219" s="13"/>
      <c r="TE219" s="13"/>
      <c r="TF219" s="13"/>
      <c r="TG219" s="13"/>
      <c r="TH219" s="13"/>
      <c r="TI219" s="13"/>
      <c r="TJ219" s="13"/>
      <c r="TK219" s="13"/>
      <c r="TL219" s="13"/>
      <c r="TM219" s="13"/>
      <c r="TN219" s="13"/>
      <c r="TO219" s="13"/>
      <c r="TP219" s="13"/>
      <c r="TQ219" s="13"/>
      <c r="TR219" s="13"/>
      <c r="TS219" s="13"/>
      <c r="TT219" s="13"/>
      <c r="TU219" s="13"/>
      <c r="TV219" s="13"/>
      <c r="TW219" s="13"/>
      <c r="TX219" s="13"/>
      <c r="TY219" s="13"/>
      <c r="TZ219" s="13"/>
      <c r="UA219" s="13"/>
      <c r="UB219" s="13"/>
      <c r="UC219" s="13"/>
      <c r="UD219" s="13"/>
      <c r="UE219" s="13"/>
      <c r="UF219" s="13"/>
      <c r="UG219" s="13"/>
      <c r="UH219" s="13"/>
      <c r="UI219" s="13"/>
      <c r="UJ219" s="13"/>
      <c r="UK219" s="13"/>
      <c r="UL219" s="13"/>
      <c r="UM219" s="13"/>
      <c r="UN219" s="13"/>
      <c r="UO219" s="13"/>
      <c r="UP219" s="13"/>
      <c r="UQ219" s="13"/>
      <c r="UR219" s="13"/>
      <c r="US219" s="13"/>
      <c r="UT219" s="13"/>
      <c r="UU219" s="13"/>
      <c r="UV219" s="13"/>
      <c r="UW219" s="13"/>
      <c r="UX219" s="13"/>
      <c r="UY219" s="13"/>
      <c r="UZ219" s="13"/>
      <c r="VA219" s="13"/>
      <c r="VB219" s="13"/>
      <c r="VC219" s="13"/>
      <c r="VD219" s="13"/>
      <c r="VE219" s="13"/>
      <c r="VF219" s="13"/>
      <c r="VG219" s="13"/>
      <c r="VH219" s="13"/>
      <c r="VI219" s="13"/>
      <c r="VJ219" s="13"/>
      <c r="VK219" s="13"/>
      <c r="VL219" s="13"/>
      <c r="VM219" s="13"/>
      <c r="VN219" s="13"/>
      <c r="VO219" s="13"/>
      <c r="VP219" s="13"/>
      <c r="VQ219" s="13"/>
      <c r="VR219" s="13"/>
      <c r="VS219" s="13"/>
      <c r="VT219" s="13"/>
      <c r="VU219" s="13"/>
      <c r="VV219" s="13"/>
      <c r="VW219" s="13"/>
      <c r="VX219" s="13"/>
      <c r="VY219" s="13"/>
      <c r="VZ219" s="13"/>
      <c r="WA219" s="13"/>
      <c r="WB219" s="13"/>
      <c r="WC219" s="13"/>
      <c r="WD219" s="13"/>
      <c r="WE219" s="13"/>
      <c r="WF219" s="13"/>
      <c r="WG219" s="13"/>
      <c r="WH219" s="13"/>
      <c r="WI219" s="13"/>
      <c r="WJ219" s="13"/>
      <c r="WK219" s="13"/>
      <c r="WL219" s="13"/>
      <c r="WM219" s="13"/>
      <c r="WN219" s="13"/>
      <c r="WO219" s="13"/>
      <c r="WP219" s="13"/>
      <c r="WQ219" s="13"/>
      <c r="WR219" s="13"/>
      <c r="WS219" s="13"/>
      <c r="WT219" s="13"/>
      <c r="WU219" s="13"/>
      <c r="WV219" s="13"/>
      <c r="WW219" s="13"/>
      <c r="WX219" s="13"/>
      <c r="WY219" s="13"/>
      <c r="WZ219" s="13"/>
      <c r="XA219" s="13"/>
      <c r="XB219" s="13"/>
      <c r="XC219" s="13"/>
      <c r="XD219" s="13"/>
      <c r="XE219" s="13"/>
      <c r="XF219" s="13"/>
      <c r="XG219" s="13"/>
      <c r="XH219" s="13"/>
      <c r="XI219" s="13"/>
      <c r="XJ219" s="13"/>
      <c r="XK219" s="13"/>
      <c r="XL219" s="13"/>
      <c r="XM219" s="13"/>
      <c r="XN219" s="13"/>
      <c r="XO219" s="13"/>
      <c r="XP219" s="13"/>
      <c r="XQ219" s="13"/>
      <c r="XR219" s="13"/>
      <c r="XS219" s="13"/>
      <c r="XT219" s="13"/>
      <c r="XU219" s="13"/>
      <c r="XV219" s="13"/>
      <c r="XW219" s="13"/>
      <c r="XX219" s="13"/>
      <c r="XY219" s="13"/>
      <c r="XZ219" s="13"/>
      <c r="YA219" s="13"/>
      <c r="YB219" s="13"/>
      <c r="YC219" s="13"/>
      <c r="YD219" s="13"/>
      <c r="YE219" s="13"/>
      <c r="YF219" s="13"/>
      <c r="YG219" s="13"/>
      <c r="YH219" s="13"/>
      <c r="YI219" s="13"/>
      <c r="YJ219" s="13"/>
      <c r="YK219" s="13"/>
      <c r="YL219" s="13"/>
      <c r="YM219" s="13"/>
      <c r="YN219" s="13"/>
      <c r="YO219" s="13"/>
      <c r="YP219" s="13"/>
      <c r="YQ219" s="13"/>
      <c r="YR219" s="13"/>
      <c r="YS219" s="13"/>
      <c r="YT219" s="13"/>
      <c r="YU219" s="13"/>
      <c r="YV219" s="13"/>
      <c r="YW219" s="13"/>
      <c r="YX219" s="13"/>
      <c r="YY219" s="13"/>
      <c r="YZ219" s="13"/>
      <c r="ZA219" s="13"/>
      <c r="ZB219" s="13"/>
      <c r="ZC219" s="13"/>
      <c r="ZD219" s="13"/>
      <c r="ZE219" s="13"/>
      <c r="ZF219" s="13"/>
      <c r="ZG219" s="13"/>
      <c r="ZH219" s="13"/>
      <c r="ZI219" s="13"/>
      <c r="ZJ219" s="13"/>
      <c r="ZK219" s="13"/>
      <c r="ZL219" s="13"/>
      <c r="ZM219" s="13"/>
      <c r="ZN219" s="13"/>
      <c r="ZO219" s="13"/>
      <c r="ZP219" s="13"/>
      <c r="ZQ219" s="13"/>
      <c r="ZR219" s="13"/>
      <c r="ZS219" s="13"/>
      <c r="ZT219" s="13"/>
      <c r="ZU219" s="13"/>
      <c r="ZV219" s="13"/>
      <c r="ZW219" s="13"/>
      <c r="ZX219" s="13"/>
      <c r="ZY219" s="13"/>
      <c r="ZZ219" s="13"/>
      <c r="AAA219" s="13"/>
      <c r="AAB219" s="13"/>
      <c r="AAC219" s="13"/>
      <c r="AAD219" s="13"/>
      <c r="AAE219" s="13"/>
      <c r="AAF219" s="13"/>
      <c r="AAG219" s="13"/>
      <c r="AAH219" s="13"/>
      <c r="AAI219" s="13"/>
      <c r="AAJ219" s="13"/>
      <c r="AAK219" s="13"/>
      <c r="AAL219" s="13"/>
      <c r="AAM219" s="13"/>
      <c r="AAN219" s="13"/>
      <c r="AAO219" s="13"/>
      <c r="AAP219" s="13"/>
      <c r="AAQ219" s="13"/>
      <c r="AAR219" s="13"/>
      <c r="AAS219" s="13"/>
      <c r="AAT219" s="13"/>
      <c r="AAU219" s="13"/>
      <c r="AAV219" s="13"/>
      <c r="AAW219" s="13"/>
      <c r="AAX219" s="13"/>
      <c r="AAY219" s="13"/>
      <c r="AAZ219" s="13"/>
      <c r="ABA219" s="13"/>
      <c r="ABB219" s="13"/>
      <c r="ABC219" s="13"/>
      <c r="ABD219" s="13"/>
      <c r="ABE219" s="13"/>
      <c r="ABF219" s="13"/>
      <c r="ABG219" s="13"/>
      <c r="ABH219" s="13"/>
      <c r="ABI219" s="13"/>
      <c r="ABJ219" s="13"/>
      <c r="ABK219" s="13"/>
      <c r="ABL219" s="13"/>
      <c r="ABM219" s="13"/>
      <c r="ABN219" s="13"/>
      <c r="ABO219" s="13"/>
      <c r="ABP219" s="13"/>
      <c r="ABQ219" s="13"/>
      <c r="ABR219" s="13"/>
      <c r="ABS219" s="13"/>
      <c r="ABT219" s="13"/>
      <c r="ABU219" s="13"/>
      <c r="ABV219" s="13"/>
      <c r="ABW219" s="13"/>
      <c r="ABX219" s="13"/>
      <c r="ABY219" s="13"/>
      <c r="ABZ219" s="13"/>
      <c r="ACA219" s="13"/>
      <c r="ACB219" s="13"/>
      <c r="ACC219" s="13"/>
      <c r="ACD219" s="13"/>
      <c r="ACE219" s="13"/>
      <c r="ACF219" s="13"/>
      <c r="ACG219" s="13"/>
      <c r="ACH219" s="13"/>
      <c r="ACI219" s="13"/>
      <c r="ACJ219" s="13"/>
      <c r="ACK219" s="13"/>
      <c r="ACL219" s="13"/>
      <c r="ACM219" s="13"/>
      <c r="ACN219" s="13"/>
      <c r="ACO219" s="13"/>
      <c r="ACP219" s="13"/>
      <c r="ACQ219" s="13"/>
      <c r="ACR219" s="13"/>
      <c r="ACS219" s="13"/>
      <c r="ACT219" s="13"/>
      <c r="ACU219" s="13"/>
      <c r="ACV219" s="13"/>
      <c r="ACW219" s="13"/>
      <c r="ACX219" s="13"/>
      <c r="ACY219" s="13"/>
      <c r="ACZ219" s="13"/>
      <c r="ADA219" s="13"/>
      <c r="ADB219" s="13"/>
      <c r="ADC219" s="13"/>
      <c r="ADD219" s="13"/>
      <c r="ADE219" s="13"/>
      <c r="ADF219" s="13"/>
      <c r="ADG219" s="13"/>
      <c r="ADH219" s="13"/>
      <c r="ADI219" s="13"/>
      <c r="ADJ219" s="13"/>
      <c r="ADK219" s="13"/>
      <c r="ADL219" s="13"/>
      <c r="ADM219" s="13"/>
      <c r="ADN219" s="13"/>
      <c r="ADO219" s="13"/>
      <c r="ADP219" s="13"/>
      <c r="ADQ219" s="13"/>
      <c r="ADR219" s="13"/>
      <c r="ADS219" s="13"/>
      <c r="ADT219" s="13"/>
      <c r="ADU219" s="13"/>
      <c r="ADV219" s="13"/>
      <c r="ADW219" s="13"/>
      <c r="ADX219" s="13"/>
      <c r="ADY219" s="13"/>
      <c r="ADZ219" s="13"/>
      <c r="AEA219" s="13"/>
      <c r="AEB219" s="13"/>
      <c r="AEC219" s="13"/>
      <c r="AED219" s="13"/>
      <c r="AEE219" s="13"/>
      <c r="AEF219" s="13"/>
      <c r="AEG219" s="13"/>
      <c r="AEH219" s="13"/>
      <c r="AEI219" s="13"/>
      <c r="AEJ219" s="13"/>
      <c r="AEK219" s="13"/>
      <c r="AEL219" s="13"/>
      <c r="AEM219" s="13"/>
      <c r="AEN219" s="13"/>
      <c r="AEO219" s="13"/>
      <c r="AEP219" s="13"/>
      <c r="AEQ219" s="13"/>
      <c r="AER219" s="13"/>
      <c r="AES219" s="13"/>
      <c r="AET219" s="13"/>
      <c r="AEU219" s="13"/>
      <c r="AEV219" s="13"/>
      <c r="AEW219" s="13"/>
      <c r="AEX219" s="13"/>
      <c r="AEY219" s="13"/>
      <c r="AEZ219" s="13"/>
      <c r="AFA219" s="13"/>
      <c r="AFB219" s="13"/>
      <c r="AFC219" s="13"/>
      <c r="AFD219" s="13"/>
      <c r="AFE219" s="13"/>
      <c r="AFF219" s="13"/>
      <c r="AFG219" s="13"/>
      <c r="AFH219" s="13"/>
      <c r="AFI219" s="13"/>
      <c r="AFJ219" s="13"/>
      <c r="AFK219" s="13"/>
      <c r="AFL219" s="13"/>
      <c r="AFM219" s="13"/>
      <c r="AFN219" s="13"/>
      <c r="AFO219" s="13"/>
      <c r="AFP219" s="13"/>
      <c r="AFQ219" s="13"/>
      <c r="AFR219" s="13"/>
      <c r="AFS219" s="13"/>
      <c r="AFT219" s="13"/>
      <c r="AFU219" s="13"/>
      <c r="AFV219" s="13"/>
      <c r="AFW219" s="13"/>
      <c r="AFX219" s="13"/>
      <c r="AFY219" s="13"/>
      <c r="AFZ219" s="13"/>
      <c r="AGA219" s="13"/>
      <c r="AGB219" s="13"/>
      <c r="AGC219" s="13"/>
      <c r="AGD219" s="13"/>
      <c r="AGE219" s="13"/>
      <c r="AGF219" s="13"/>
      <c r="AGG219" s="13"/>
      <c r="AGH219" s="13"/>
      <c r="AGI219" s="13"/>
      <c r="AGJ219" s="13"/>
      <c r="AGK219" s="13"/>
      <c r="AGL219" s="13"/>
      <c r="AGM219" s="13"/>
      <c r="AGN219" s="13"/>
      <c r="AGO219" s="13"/>
      <c r="AGP219" s="13"/>
      <c r="AGQ219" s="13"/>
      <c r="AGR219" s="13"/>
      <c r="AGS219" s="13"/>
      <c r="AGT219" s="13"/>
      <c r="AGU219" s="13"/>
      <c r="AGV219" s="13"/>
      <c r="AGW219" s="13"/>
      <c r="AGX219" s="13"/>
      <c r="AGY219" s="13"/>
      <c r="AGZ219" s="13"/>
      <c r="AHA219" s="13"/>
      <c r="AHB219" s="13"/>
      <c r="AHC219" s="13"/>
      <c r="AHD219" s="13"/>
      <c r="AHE219" s="13"/>
      <c r="AHF219" s="13"/>
      <c r="AHG219" s="13"/>
      <c r="AHH219" s="13"/>
      <c r="AHI219" s="13"/>
      <c r="AHJ219" s="13"/>
      <c r="AHK219" s="13"/>
      <c r="AHL219" s="13"/>
      <c r="AHM219" s="13"/>
      <c r="AHN219" s="13"/>
      <c r="AHO219" s="13"/>
      <c r="AHP219" s="13"/>
      <c r="AHQ219" s="13"/>
      <c r="AHR219" s="13"/>
      <c r="AHS219" s="13"/>
      <c r="AHT219" s="13"/>
      <c r="AHU219" s="13"/>
      <c r="AHV219" s="13"/>
      <c r="AHW219" s="13"/>
      <c r="AHX219" s="13"/>
      <c r="AHY219" s="13"/>
      <c r="AHZ219" s="13"/>
      <c r="AIA219" s="13"/>
      <c r="AIB219" s="13"/>
      <c r="AIC219" s="13"/>
      <c r="AID219" s="13"/>
      <c r="AIE219" s="13"/>
      <c r="AIF219" s="13"/>
      <c r="AIG219" s="13"/>
      <c r="AIH219" s="13"/>
      <c r="AII219" s="13"/>
      <c r="AIJ219" s="13"/>
      <c r="AIK219" s="13"/>
      <c r="AIL219" s="13"/>
      <c r="AIM219" s="13"/>
      <c r="AIN219" s="13"/>
      <c r="AIO219" s="13"/>
      <c r="AIP219" s="13"/>
      <c r="AIQ219" s="13"/>
      <c r="AIR219" s="13"/>
      <c r="AIS219" s="13"/>
      <c r="AIT219" s="13"/>
      <c r="AIU219" s="13"/>
      <c r="AIV219" s="13"/>
      <c r="AIW219" s="13"/>
      <c r="AIX219" s="13"/>
      <c r="AIY219" s="13"/>
      <c r="AIZ219" s="13"/>
      <c r="AJA219" s="13"/>
      <c r="AJB219" s="13"/>
      <c r="AJC219" s="13"/>
      <c r="AJD219" s="13"/>
      <c r="AJE219" s="13"/>
      <c r="AJF219" s="13"/>
      <c r="AJG219" s="13"/>
      <c r="AJH219" s="13"/>
      <c r="AJI219" s="13"/>
      <c r="AJJ219" s="13"/>
      <c r="AJK219" s="13"/>
      <c r="AJL219" s="13"/>
      <c r="AJM219" s="13"/>
      <c r="AJN219" s="13"/>
      <c r="AJO219" s="13"/>
      <c r="AJP219" s="13"/>
      <c r="AJQ219" s="13"/>
      <c r="AJR219" s="13"/>
      <c r="AJS219" s="13"/>
      <c r="AJT219" s="13"/>
      <c r="AJU219" s="13"/>
      <c r="AJV219" s="13"/>
      <c r="AJW219" s="13"/>
      <c r="AJX219" s="13"/>
      <c r="AJY219" s="13"/>
      <c r="AJZ219" s="13"/>
      <c r="AKA219" s="13"/>
      <c r="AKB219" s="13"/>
      <c r="AKC219" s="13"/>
      <c r="AKD219" s="13"/>
      <c r="AKE219" s="13"/>
      <c r="AKF219" s="13"/>
      <c r="AKG219" s="13"/>
      <c r="AKH219" s="13"/>
      <c r="AKI219" s="13"/>
      <c r="AKJ219" s="13"/>
      <c r="AKK219" s="13"/>
      <c r="AKL219" s="13"/>
      <c r="AKM219" s="13"/>
      <c r="AKN219" s="13"/>
      <c r="AKO219" s="13"/>
      <c r="AKP219" s="13"/>
      <c r="AKQ219" s="13"/>
      <c r="AKR219" s="13"/>
      <c r="AKS219" s="13"/>
      <c r="AKT219" s="13"/>
      <c r="AKU219" s="13"/>
      <c r="AKV219" s="13"/>
      <c r="AKW219" s="13"/>
      <c r="AKX219" s="13"/>
      <c r="AKY219" s="13"/>
      <c r="AKZ219" s="13"/>
      <c r="ALA219" s="13"/>
      <c r="ALB219" s="13"/>
      <c r="ALC219" s="13"/>
      <c r="ALD219" s="13"/>
      <c r="ALE219" s="13"/>
      <c r="ALF219" s="13"/>
      <c r="ALG219" s="13"/>
      <c r="ALH219" s="13"/>
      <c r="ALI219" s="13"/>
      <c r="ALJ219" s="13"/>
      <c r="ALK219" s="13"/>
      <c r="ALL219" s="13"/>
      <c r="ALM219" s="13"/>
      <c r="ALN219" s="13"/>
    </row>
    <row r="220" spans="1:1002" ht="14" customHeight="1" x14ac:dyDescent="0.35">
      <c r="A220" s="37" t="s">
        <v>404</v>
      </c>
      <c r="B220" s="5" t="s">
        <v>94</v>
      </c>
      <c r="C220" s="28">
        <f t="array" ref="C220">INDEX(Data!M27:M38,MATCH(1,(Data!N27:N38=C217)*(Data!O27:O38=C218)*(Data!P27:P38=C219),0))</f>
        <v>22.6</v>
      </c>
      <c r="D220" s="5" t="s">
        <v>157</v>
      </c>
      <c r="E220" s="73"/>
      <c r="F220" s="11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c r="HR220" s="13"/>
      <c r="HS220" s="13"/>
      <c r="HT220" s="13"/>
      <c r="HU220" s="13"/>
      <c r="HV220" s="13"/>
      <c r="HW220" s="13"/>
      <c r="HX220" s="13"/>
      <c r="HY220" s="13"/>
      <c r="HZ220" s="13"/>
      <c r="IA220" s="13"/>
      <c r="IB220" s="13"/>
      <c r="IC220" s="13"/>
      <c r="ID220" s="13"/>
      <c r="IE220" s="13"/>
      <c r="IF220" s="13"/>
      <c r="IG220" s="13"/>
      <c r="IH220" s="13"/>
      <c r="II220" s="13"/>
      <c r="IJ220" s="13"/>
      <c r="IK220" s="13"/>
      <c r="IL220" s="13"/>
      <c r="IM220" s="13"/>
      <c r="IN220" s="13"/>
      <c r="IO220" s="13"/>
      <c r="IP220" s="13"/>
      <c r="IQ220" s="13"/>
      <c r="IR220" s="13"/>
      <c r="IS220" s="13"/>
      <c r="IT220" s="13"/>
      <c r="IU220" s="13"/>
      <c r="IV220" s="13"/>
      <c r="IW220" s="13"/>
      <c r="IX220" s="13"/>
      <c r="IY220" s="13"/>
      <c r="IZ220" s="13"/>
      <c r="JA220" s="13"/>
      <c r="JB220" s="13"/>
      <c r="JC220" s="13"/>
      <c r="JD220" s="13"/>
      <c r="JE220" s="13"/>
      <c r="JF220" s="13"/>
      <c r="JG220" s="13"/>
      <c r="JH220" s="13"/>
      <c r="JI220" s="13"/>
      <c r="JJ220" s="13"/>
      <c r="JK220" s="13"/>
      <c r="JL220" s="13"/>
      <c r="JM220" s="13"/>
      <c r="JN220" s="13"/>
      <c r="JO220" s="13"/>
      <c r="JP220" s="13"/>
      <c r="JQ220" s="13"/>
      <c r="JR220" s="13"/>
      <c r="JS220" s="13"/>
      <c r="JT220" s="13"/>
      <c r="JU220" s="13"/>
      <c r="JV220" s="13"/>
      <c r="JW220" s="13"/>
      <c r="JX220" s="13"/>
      <c r="JY220" s="13"/>
      <c r="JZ220" s="13"/>
      <c r="KA220" s="13"/>
      <c r="KB220" s="13"/>
      <c r="KC220" s="13"/>
      <c r="KD220" s="13"/>
      <c r="KE220" s="13"/>
      <c r="KF220" s="13"/>
      <c r="KG220" s="13"/>
      <c r="KH220" s="13"/>
      <c r="KI220" s="13"/>
      <c r="KJ220" s="13"/>
      <c r="KK220" s="13"/>
      <c r="KL220" s="13"/>
      <c r="KM220" s="13"/>
      <c r="KN220" s="13"/>
      <c r="KO220" s="13"/>
      <c r="KP220" s="13"/>
      <c r="KQ220" s="13"/>
      <c r="KR220" s="13"/>
      <c r="KS220" s="13"/>
      <c r="KT220" s="13"/>
      <c r="KU220" s="13"/>
      <c r="KV220" s="13"/>
      <c r="KW220" s="13"/>
      <c r="KX220" s="13"/>
      <c r="KY220" s="13"/>
      <c r="KZ220" s="13"/>
      <c r="LA220" s="13"/>
      <c r="LB220" s="13"/>
      <c r="LC220" s="13"/>
      <c r="LD220" s="13"/>
      <c r="LE220" s="13"/>
      <c r="LF220" s="13"/>
      <c r="LG220" s="13"/>
      <c r="LH220" s="13"/>
      <c r="LI220" s="13"/>
      <c r="LJ220" s="13"/>
      <c r="LK220" s="13"/>
      <c r="LL220" s="13"/>
      <c r="LM220" s="13"/>
      <c r="LN220" s="13"/>
      <c r="LO220" s="13"/>
      <c r="LP220" s="13"/>
      <c r="LQ220" s="13"/>
      <c r="LR220" s="13"/>
      <c r="LS220" s="13"/>
      <c r="LT220" s="13"/>
      <c r="LU220" s="13"/>
      <c r="LV220" s="13"/>
      <c r="LW220" s="13"/>
      <c r="LX220" s="13"/>
      <c r="LY220" s="13"/>
      <c r="LZ220" s="13"/>
      <c r="MA220" s="13"/>
      <c r="MB220" s="13"/>
      <c r="MC220" s="13"/>
      <c r="MD220" s="13"/>
      <c r="ME220" s="13"/>
      <c r="MF220" s="13"/>
      <c r="MG220" s="13"/>
      <c r="MH220" s="13"/>
      <c r="MI220" s="13"/>
      <c r="MJ220" s="13"/>
      <c r="MK220" s="13"/>
      <c r="ML220" s="13"/>
      <c r="MM220" s="13"/>
      <c r="MN220" s="13"/>
      <c r="MO220" s="13"/>
      <c r="MP220" s="13"/>
      <c r="MQ220" s="13"/>
      <c r="MR220" s="13"/>
      <c r="MS220" s="13"/>
      <c r="MT220" s="13"/>
      <c r="MU220" s="13"/>
      <c r="MV220" s="13"/>
      <c r="MW220" s="13"/>
      <c r="MX220" s="13"/>
      <c r="MY220" s="13"/>
      <c r="MZ220" s="13"/>
      <c r="NA220" s="13"/>
      <c r="NB220" s="13"/>
      <c r="NC220" s="13"/>
      <c r="ND220" s="13"/>
      <c r="NE220" s="13"/>
      <c r="NF220" s="13"/>
      <c r="NG220" s="13"/>
      <c r="NH220" s="13"/>
      <c r="NI220" s="13"/>
      <c r="NJ220" s="13"/>
      <c r="NK220" s="13"/>
      <c r="NL220" s="13"/>
      <c r="NM220" s="13"/>
      <c r="NN220" s="13"/>
      <c r="NO220" s="13"/>
      <c r="NP220" s="13"/>
      <c r="NQ220" s="13"/>
      <c r="NR220" s="13"/>
      <c r="NS220" s="13"/>
      <c r="NT220" s="13"/>
      <c r="NU220" s="13"/>
      <c r="NV220" s="13"/>
      <c r="NW220" s="13"/>
      <c r="NX220" s="13"/>
      <c r="NY220" s="13"/>
      <c r="NZ220" s="13"/>
      <c r="OA220" s="13"/>
      <c r="OB220" s="13"/>
      <c r="OC220" s="13"/>
      <c r="OD220" s="13"/>
      <c r="OE220" s="13"/>
      <c r="OF220" s="13"/>
      <c r="OG220" s="13"/>
      <c r="OH220" s="13"/>
      <c r="OI220" s="13"/>
      <c r="OJ220" s="13"/>
      <c r="OK220" s="13"/>
      <c r="OL220" s="13"/>
      <c r="OM220" s="13"/>
      <c r="ON220" s="13"/>
      <c r="OO220" s="13"/>
      <c r="OP220" s="13"/>
      <c r="OQ220" s="13"/>
      <c r="OR220" s="13"/>
      <c r="OS220" s="13"/>
      <c r="OT220" s="13"/>
      <c r="OU220" s="13"/>
      <c r="OV220" s="13"/>
      <c r="OW220" s="13"/>
      <c r="OX220" s="13"/>
      <c r="OY220" s="13"/>
      <c r="OZ220" s="13"/>
      <c r="PA220" s="13"/>
      <c r="PB220" s="13"/>
      <c r="PC220" s="13"/>
      <c r="PD220" s="13"/>
      <c r="PE220" s="13"/>
      <c r="PF220" s="13"/>
      <c r="PG220" s="13"/>
      <c r="PH220" s="13"/>
      <c r="PI220" s="13"/>
      <c r="PJ220" s="13"/>
      <c r="PK220" s="13"/>
      <c r="PL220" s="13"/>
      <c r="PM220" s="13"/>
      <c r="PN220" s="13"/>
      <c r="PO220" s="13"/>
      <c r="PP220" s="13"/>
      <c r="PQ220" s="13"/>
      <c r="PR220" s="13"/>
      <c r="PS220" s="13"/>
      <c r="PT220" s="13"/>
      <c r="PU220" s="13"/>
      <c r="PV220" s="13"/>
      <c r="PW220" s="13"/>
      <c r="PX220" s="13"/>
      <c r="PY220" s="13"/>
      <c r="PZ220" s="13"/>
      <c r="QA220" s="13"/>
      <c r="QB220" s="13"/>
      <c r="QC220" s="13"/>
      <c r="QD220" s="13"/>
      <c r="QE220" s="13"/>
      <c r="QF220" s="13"/>
      <c r="QG220" s="13"/>
      <c r="QH220" s="13"/>
      <c r="QI220" s="13"/>
      <c r="QJ220" s="13"/>
      <c r="QK220" s="13"/>
      <c r="QL220" s="13"/>
      <c r="QM220" s="13"/>
      <c r="QN220" s="13"/>
      <c r="QO220" s="13"/>
      <c r="QP220" s="13"/>
      <c r="QQ220" s="13"/>
      <c r="QR220" s="13"/>
      <c r="QS220" s="13"/>
      <c r="QT220" s="13"/>
      <c r="QU220" s="13"/>
      <c r="QV220" s="13"/>
      <c r="QW220" s="13"/>
      <c r="QX220" s="13"/>
      <c r="QY220" s="13"/>
      <c r="QZ220" s="13"/>
      <c r="RA220" s="13"/>
      <c r="RB220" s="13"/>
      <c r="RC220" s="13"/>
      <c r="RD220" s="13"/>
      <c r="RE220" s="13"/>
      <c r="RF220" s="13"/>
      <c r="RG220" s="13"/>
      <c r="RH220" s="13"/>
      <c r="RI220" s="13"/>
      <c r="RJ220" s="13"/>
      <c r="RK220" s="13"/>
      <c r="RL220" s="13"/>
      <c r="RM220" s="13"/>
      <c r="RN220" s="13"/>
      <c r="RO220" s="13"/>
      <c r="RP220" s="13"/>
      <c r="RQ220" s="13"/>
      <c r="RR220" s="13"/>
      <c r="RS220" s="13"/>
      <c r="RT220" s="13"/>
      <c r="RU220" s="13"/>
      <c r="RV220" s="13"/>
      <c r="RW220" s="13"/>
      <c r="RX220" s="13"/>
      <c r="RY220" s="13"/>
      <c r="RZ220" s="13"/>
      <c r="SA220" s="13"/>
      <c r="SB220" s="13"/>
      <c r="SC220" s="13"/>
      <c r="SD220" s="13"/>
      <c r="SE220" s="13"/>
      <c r="SF220" s="13"/>
      <c r="SG220" s="13"/>
      <c r="SH220" s="13"/>
      <c r="SI220" s="13"/>
      <c r="SJ220" s="13"/>
      <c r="SK220" s="13"/>
      <c r="SL220" s="13"/>
      <c r="SM220" s="13"/>
      <c r="SN220" s="13"/>
      <c r="SO220" s="13"/>
      <c r="SP220" s="13"/>
      <c r="SQ220" s="13"/>
      <c r="SR220" s="13"/>
      <c r="SS220" s="13"/>
      <c r="ST220" s="13"/>
      <c r="SU220" s="13"/>
      <c r="SV220" s="13"/>
      <c r="SW220" s="13"/>
      <c r="SX220" s="13"/>
      <c r="SY220" s="13"/>
      <c r="SZ220" s="13"/>
      <c r="TA220" s="13"/>
      <c r="TB220" s="13"/>
      <c r="TC220" s="13"/>
      <c r="TD220" s="13"/>
      <c r="TE220" s="13"/>
      <c r="TF220" s="13"/>
      <c r="TG220" s="13"/>
      <c r="TH220" s="13"/>
      <c r="TI220" s="13"/>
      <c r="TJ220" s="13"/>
      <c r="TK220" s="13"/>
      <c r="TL220" s="13"/>
      <c r="TM220" s="13"/>
      <c r="TN220" s="13"/>
      <c r="TO220" s="13"/>
      <c r="TP220" s="13"/>
      <c r="TQ220" s="13"/>
      <c r="TR220" s="13"/>
      <c r="TS220" s="13"/>
      <c r="TT220" s="13"/>
      <c r="TU220" s="13"/>
      <c r="TV220" s="13"/>
      <c r="TW220" s="13"/>
      <c r="TX220" s="13"/>
      <c r="TY220" s="13"/>
      <c r="TZ220" s="13"/>
      <c r="UA220" s="13"/>
      <c r="UB220" s="13"/>
      <c r="UC220" s="13"/>
      <c r="UD220" s="13"/>
      <c r="UE220" s="13"/>
      <c r="UF220" s="13"/>
      <c r="UG220" s="13"/>
      <c r="UH220" s="13"/>
      <c r="UI220" s="13"/>
      <c r="UJ220" s="13"/>
      <c r="UK220" s="13"/>
      <c r="UL220" s="13"/>
      <c r="UM220" s="13"/>
      <c r="UN220" s="13"/>
      <c r="UO220" s="13"/>
      <c r="UP220" s="13"/>
      <c r="UQ220" s="13"/>
      <c r="UR220" s="13"/>
      <c r="US220" s="13"/>
      <c r="UT220" s="13"/>
      <c r="UU220" s="13"/>
      <c r="UV220" s="13"/>
      <c r="UW220" s="13"/>
      <c r="UX220" s="13"/>
      <c r="UY220" s="13"/>
      <c r="UZ220" s="13"/>
      <c r="VA220" s="13"/>
      <c r="VB220" s="13"/>
      <c r="VC220" s="13"/>
      <c r="VD220" s="13"/>
      <c r="VE220" s="13"/>
      <c r="VF220" s="13"/>
      <c r="VG220" s="13"/>
      <c r="VH220" s="13"/>
      <c r="VI220" s="13"/>
      <c r="VJ220" s="13"/>
      <c r="VK220" s="13"/>
      <c r="VL220" s="13"/>
      <c r="VM220" s="13"/>
      <c r="VN220" s="13"/>
      <c r="VO220" s="13"/>
      <c r="VP220" s="13"/>
      <c r="VQ220" s="13"/>
      <c r="VR220" s="13"/>
      <c r="VS220" s="13"/>
      <c r="VT220" s="13"/>
      <c r="VU220" s="13"/>
      <c r="VV220" s="13"/>
      <c r="VW220" s="13"/>
      <c r="VX220" s="13"/>
      <c r="VY220" s="13"/>
      <c r="VZ220" s="13"/>
      <c r="WA220" s="13"/>
      <c r="WB220" s="13"/>
      <c r="WC220" s="13"/>
      <c r="WD220" s="13"/>
      <c r="WE220" s="13"/>
      <c r="WF220" s="13"/>
      <c r="WG220" s="13"/>
      <c r="WH220" s="13"/>
      <c r="WI220" s="13"/>
      <c r="WJ220" s="13"/>
      <c r="WK220" s="13"/>
      <c r="WL220" s="13"/>
      <c r="WM220" s="13"/>
      <c r="WN220" s="13"/>
      <c r="WO220" s="13"/>
      <c r="WP220" s="13"/>
      <c r="WQ220" s="13"/>
      <c r="WR220" s="13"/>
      <c r="WS220" s="13"/>
      <c r="WT220" s="13"/>
      <c r="WU220" s="13"/>
      <c r="WV220" s="13"/>
      <c r="WW220" s="13"/>
      <c r="WX220" s="13"/>
      <c r="WY220" s="13"/>
      <c r="WZ220" s="13"/>
      <c r="XA220" s="13"/>
      <c r="XB220" s="13"/>
      <c r="XC220" s="13"/>
      <c r="XD220" s="13"/>
      <c r="XE220" s="13"/>
      <c r="XF220" s="13"/>
      <c r="XG220" s="13"/>
      <c r="XH220" s="13"/>
      <c r="XI220" s="13"/>
      <c r="XJ220" s="13"/>
      <c r="XK220" s="13"/>
      <c r="XL220" s="13"/>
      <c r="XM220" s="13"/>
      <c r="XN220" s="13"/>
      <c r="XO220" s="13"/>
      <c r="XP220" s="13"/>
      <c r="XQ220" s="13"/>
      <c r="XR220" s="13"/>
      <c r="XS220" s="13"/>
      <c r="XT220" s="13"/>
      <c r="XU220" s="13"/>
      <c r="XV220" s="13"/>
      <c r="XW220" s="13"/>
      <c r="XX220" s="13"/>
      <c r="XY220" s="13"/>
      <c r="XZ220" s="13"/>
      <c r="YA220" s="13"/>
      <c r="YB220" s="13"/>
      <c r="YC220" s="13"/>
      <c r="YD220" s="13"/>
      <c r="YE220" s="13"/>
      <c r="YF220" s="13"/>
      <c r="YG220" s="13"/>
      <c r="YH220" s="13"/>
      <c r="YI220" s="13"/>
      <c r="YJ220" s="13"/>
      <c r="YK220" s="13"/>
      <c r="YL220" s="13"/>
      <c r="YM220" s="13"/>
      <c r="YN220" s="13"/>
      <c r="YO220" s="13"/>
      <c r="YP220" s="13"/>
      <c r="YQ220" s="13"/>
      <c r="YR220" s="13"/>
      <c r="YS220" s="13"/>
      <c r="YT220" s="13"/>
      <c r="YU220" s="13"/>
      <c r="YV220" s="13"/>
      <c r="YW220" s="13"/>
      <c r="YX220" s="13"/>
      <c r="YY220" s="13"/>
      <c r="YZ220" s="13"/>
      <c r="ZA220" s="13"/>
      <c r="ZB220" s="13"/>
      <c r="ZC220" s="13"/>
      <c r="ZD220" s="13"/>
      <c r="ZE220" s="13"/>
      <c r="ZF220" s="13"/>
      <c r="ZG220" s="13"/>
      <c r="ZH220" s="13"/>
      <c r="ZI220" s="13"/>
      <c r="ZJ220" s="13"/>
      <c r="ZK220" s="13"/>
      <c r="ZL220" s="13"/>
      <c r="ZM220" s="13"/>
      <c r="ZN220" s="13"/>
      <c r="ZO220" s="13"/>
      <c r="ZP220" s="13"/>
      <c r="ZQ220" s="13"/>
      <c r="ZR220" s="13"/>
      <c r="ZS220" s="13"/>
      <c r="ZT220" s="13"/>
      <c r="ZU220" s="13"/>
      <c r="ZV220" s="13"/>
      <c r="ZW220" s="13"/>
      <c r="ZX220" s="13"/>
      <c r="ZY220" s="13"/>
      <c r="ZZ220" s="13"/>
      <c r="AAA220" s="13"/>
      <c r="AAB220" s="13"/>
      <c r="AAC220" s="13"/>
      <c r="AAD220" s="13"/>
      <c r="AAE220" s="13"/>
      <c r="AAF220" s="13"/>
      <c r="AAG220" s="13"/>
      <c r="AAH220" s="13"/>
      <c r="AAI220" s="13"/>
      <c r="AAJ220" s="13"/>
      <c r="AAK220" s="13"/>
      <c r="AAL220" s="13"/>
      <c r="AAM220" s="13"/>
      <c r="AAN220" s="13"/>
      <c r="AAO220" s="13"/>
      <c r="AAP220" s="13"/>
      <c r="AAQ220" s="13"/>
      <c r="AAR220" s="13"/>
      <c r="AAS220" s="13"/>
      <c r="AAT220" s="13"/>
      <c r="AAU220" s="13"/>
      <c r="AAV220" s="13"/>
      <c r="AAW220" s="13"/>
      <c r="AAX220" s="13"/>
      <c r="AAY220" s="13"/>
      <c r="AAZ220" s="13"/>
      <c r="ABA220" s="13"/>
      <c r="ABB220" s="13"/>
      <c r="ABC220" s="13"/>
      <c r="ABD220" s="13"/>
      <c r="ABE220" s="13"/>
      <c r="ABF220" s="13"/>
      <c r="ABG220" s="13"/>
      <c r="ABH220" s="13"/>
      <c r="ABI220" s="13"/>
      <c r="ABJ220" s="13"/>
      <c r="ABK220" s="13"/>
      <c r="ABL220" s="13"/>
      <c r="ABM220" s="13"/>
      <c r="ABN220" s="13"/>
      <c r="ABO220" s="13"/>
      <c r="ABP220" s="13"/>
      <c r="ABQ220" s="13"/>
      <c r="ABR220" s="13"/>
      <c r="ABS220" s="13"/>
      <c r="ABT220" s="13"/>
      <c r="ABU220" s="13"/>
      <c r="ABV220" s="13"/>
      <c r="ABW220" s="13"/>
      <c r="ABX220" s="13"/>
      <c r="ABY220" s="13"/>
      <c r="ABZ220" s="13"/>
      <c r="ACA220" s="13"/>
      <c r="ACB220" s="13"/>
      <c r="ACC220" s="13"/>
      <c r="ACD220" s="13"/>
      <c r="ACE220" s="13"/>
      <c r="ACF220" s="13"/>
      <c r="ACG220" s="13"/>
      <c r="ACH220" s="13"/>
      <c r="ACI220" s="13"/>
      <c r="ACJ220" s="13"/>
      <c r="ACK220" s="13"/>
      <c r="ACL220" s="13"/>
      <c r="ACM220" s="13"/>
      <c r="ACN220" s="13"/>
      <c r="ACO220" s="13"/>
      <c r="ACP220" s="13"/>
      <c r="ACQ220" s="13"/>
      <c r="ACR220" s="13"/>
      <c r="ACS220" s="13"/>
      <c r="ACT220" s="13"/>
      <c r="ACU220" s="13"/>
      <c r="ACV220" s="13"/>
      <c r="ACW220" s="13"/>
      <c r="ACX220" s="13"/>
      <c r="ACY220" s="13"/>
      <c r="ACZ220" s="13"/>
      <c r="ADA220" s="13"/>
      <c r="ADB220" s="13"/>
      <c r="ADC220" s="13"/>
      <c r="ADD220" s="13"/>
      <c r="ADE220" s="13"/>
      <c r="ADF220" s="13"/>
      <c r="ADG220" s="13"/>
      <c r="ADH220" s="13"/>
      <c r="ADI220" s="13"/>
      <c r="ADJ220" s="13"/>
      <c r="ADK220" s="13"/>
      <c r="ADL220" s="13"/>
      <c r="ADM220" s="13"/>
      <c r="ADN220" s="13"/>
      <c r="ADO220" s="13"/>
      <c r="ADP220" s="13"/>
      <c r="ADQ220" s="13"/>
      <c r="ADR220" s="13"/>
      <c r="ADS220" s="13"/>
      <c r="ADT220" s="13"/>
      <c r="ADU220" s="13"/>
      <c r="ADV220" s="13"/>
      <c r="ADW220" s="13"/>
      <c r="ADX220" s="13"/>
      <c r="ADY220" s="13"/>
      <c r="ADZ220" s="13"/>
      <c r="AEA220" s="13"/>
      <c r="AEB220" s="13"/>
      <c r="AEC220" s="13"/>
      <c r="AED220" s="13"/>
      <c r="AEE220" s="13"/>
      <c r="AEF220" s="13"/>
      <c r="AEG220" s="13"/>
      <c r="AEH220" s="13"/>
      <c r="AEI220" s="13"/>
      <c r="AEJ220" s="13"/>
      <c r="AEK220" s="13"/>
      <c r="AEL220" s="13"/>
      <c r="AEM220" s="13"/>
      <c r="AEN220" s="13"/>
      <c r="AEO220" s="13"/>
      <c r="AEP220" s="13"/>
      <c r="AEQ220" s="13"/>
      <c r="AER220" s="13"/>
      <c r="AES220" s="13"/>
      <c r="AET220" s="13"/>
      <c r="AEU220" s="13"/>
      <c r="AEV220" s="13"/>
      <c r="AEW220" s="13"/>
      <c r="AEX220" s="13"/>
      <c r="AEY220" s="13"/>
      <c r="AEZ220" s="13"/>
      <c r="AFA220" s="13"/>
      <c r="AFB220" s="13"/>
      <c r="AFC220" s="13"/>
      <c r="AFD220" s="13"/>
      <c r="AFE220" s="13"/>
      <c r="AFF220" s="13"/>
      <c r="AFG220" s="13"/>
      <c r="AFH220" s="13"/>
      <c r="AFI220" s="13"/>
      <c r="AFJ220" s="13"/>
      <c r="AFK220" s="13"/>
      <c r="AFL220" s="13"/>
      <c r="AFM220" s="13"/>
      <c r="AFN220" s="13"/>
      <c r="AFO220" s="13"/>
      <c r="AFP220" s="13"/>
      <c r="AFQ220" s="13"/>
      <c r="AFR220" s="13"/>
      <c r="AFS220" s="13"/>
      <c r="AFT220" s="13"/>
      <c r="AFU220" s="13"/>
      <c r="AFV220" s="13"/>
      <c r="AFW220" s="13"/>
      <c r="AFX220" s="13"/>
      <c r="AFY220" s="13"/>
      <c r="AFZ220" s="13"/>
      <c r="AGA220" s="13"/>
      <c r="AGB220" s="13"/>
      <c r="AGC220" s="13"/>
      <c r="AGD220" s="13"/>
      <c r="AGE220" s="13"/>
      <c r="AGF220" s="13"/>
      <c r="AGG220" s="13"/>
      <c r="AGH220" s="13"/>
      <c r="AGI220" s="13"/>
      <c r="AGJ220" s="13"/>
      <c r="AGK220" s="13"/>
      <c r="AGL220" s="13"/>
      <c r="AGM220" s="13"/>
      <c r="AGN220" s="13"/>
      <c r="AGO220" s="13"/>
      <c r="AGP220" s="13"/>
      <c r="AGQ220" s="13"/>
      <c r="AGR220" s="13"/>
      <c r="AGS220" s="13"/>
      <c r="AGT220" s="13"/>
      <c r="AGU220" s="13"/>
      <c r="AGV220" s="13"/>
      <c r="AGW220" s="13"/>
      <c r="AGX220" s="13"/>
      <c r="AGY220" s="13"/>
      <c r="AGZ220" s="13"/>
      <c r="AHA220" s="13"/>
      <c r="AHB220" s="13"/>
      <c r="AHC220" s="13"/>
      <c r="AHD220" s="13"/>
      <c r="AHE220" s="13"/>
      <c r="AHF220" s="13"/>
      <c r="AHG220" s="13"/>
      <c r="AHH220" s="13"/>
      <c r="AHI220" s="13"/>
      <c r="AHJ220" s="13"/>
      <c r="AHK220" s="13"/>
      <c r="AHL220" s="13"/>
      <c r="AHM220" s="13"/>
      <c r="AHN220" s="13"/>
      <c r="AHO220" s="13"/>
      <c r="AHP220" s="13"/>
      <c r="AHQ220" s="13"/>
      <c r="AHR220" s="13"/>
      <c r="AHS220" s="13"/>
      <c r="AHT220" s="13"/>
      <c r="AHU220" s="13"/>
      <c r="AHV220" s="13"/>
      <c r="AHW220" s="13"/>
      <c r="AHX220" s="13"/>
      <c r="AHY220" s="13"/>
      <c r="AHZ220" s="13"/>
      <c r="AIA220" s="13"/>
      <c r="AIB220" s="13"/>
      <c r="AIC220" s="13"/>
      <c r="AID220" s="13"/>
      <c r="AIE220" s="13"/>
      <c r="AIF220" s="13"/>
      <c r="AIG220" s="13"/>
      <c r="AIH220" s="13"/>
      <c r="AII220" s="13"/>
      <c r="AIJ220" s="13"/>
      <c r="AIK220" s="13"/>
      <c r="AIL220" s="13"/>
      <c r="AIM220" s="13"/>
      <c r="AIN220" s="13"/>
      <c r="AIO220" s="13"/>
      <c r="AIP220" s="13"/>
      <c r="AIQ220" s="13"/>
      <c r="AIR220" s="13"/>
      <c r="AIS220" s="13"/>
      <c r="AIT220" s="13"/>
      <c r="AIU220" s="13"/>
      <c r="AIV220" s="13"/>
      <c r="AIW220" s="13"/>
      <c r="AIX220" s="13"/>
      <c r="AIY220" s="13"/>
      <c r="AIZ220" s="13"/>
      <c r="AJA220" s="13"/>
      <c r="AJB220" s="13"/>
      <c r="AJC220" s="13"/>
      <c r="AJD220" s="13"/>
      <c r="AJE220" s="13"/>
      <c r="AJF220" s="13"/>
      <c r="AJG220" s="13"/>
      <c r="AJH220" s="13"/>
      <c r="AJI220" s="13"/>
      <c r="AJJ220" s="13"/>
      <c r="AJK220" s="13"/>
      <c r="AJL220" s="13"/>
      <c r="AJM220" s="13"/>
      <c r="AJN220" s="13"/>
      <c r="AJO220" s="13"/>
      <c r="AJP220" s="13"/>
      <c r="AJQ220" s="13"/>
      <c r="AJR220" s="13"/>
      <c r="AJS220" s="13"/>
      <c r="AJT220" s="13"/>
      <c r="AJU220" s="13"/>
      <c r="AJV220" s="13"/>
      <c r="AJW220" s="13"/>
      <c r="AJX220" s="13"/>
      <c r="AJY220" s="13"/>
      <c r="AJZ220" s="13"/>
      <c r="AKA220" s="13"/>
      <c r="AKB220" s="13"/>
      <c r="AKC220" s="13"/>
      <c r="AKD220" s="13"/>
      <c r="AKE220" s="13"/>
      <c r="AKF220" s="13"/>
      <c r="AKG220" s="13"/>
      <c r="AKH220" s="13"/>
      <c r="AKI220" s="13"/>
      <c r="AKJ220" s="13"/>
      <c r="AKK220" s="13"/>
      <c r="AKL220" s="13"/>
      <c r="AKM220" s="13"/>
      <c r="AKN220" s="13"/>
      <c r="AKO220" s="13"/>
      <c r="AKP220" s="13"/>
      <c r="AKQ220" s="13"/>
      <c r="AKR220" s="13"/>
      <c r="AKS220" s="13"/>
      <c r="AKT220" s="13"/>
      <c r="AKU220" s="13"/>
      <c r="AKV220" s="13"/>
      <c r="AKW220" s="13"/>
      <c r="AKX220" s="13"/>
      <c r="AKY220" s="13"/>
      <c r="AKZ220" s="13"/>
      <c r="ALA220" s="13"/>
      <c r="ALB220" s="13"/>
      <c r="ALC220" s="13"/>
      <c r="ALD220" s="13"/>
      <c r="ALE220" s="13"/>
      <c r="ALF220" s="13"/>
      <c r="ALG220" s="13"/>
      <c r="ALH220" s="13"/>
      <c r="ALI220" s="13"/>
      <c r="ALJ220" s="13"/>
      <c r="ALK220" s="13"/>
      <c r="ALL220" s="13"/>
      <c r="ALM220" s="13"/>
      <c r="ALN220" s="13"/>
    </row>
    <row r="221" spans="1:1002" ht="14" customHeight="1" x14ac:dyDescent="0.35">
      <c r="A221" s="106"/>
      <c r="B221" s="107"/>
      <c r="C221" s="107"/>
      <c r="D221" s="107"/>
      <c r="E221" s="108"/>
      <c r="F221" s="11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c r="IC221" s="13"/>
      <c r="ID221" s="13"/>
      <c r="IE221" s="13"/>
      <c r="IF221" s="13"/>
      <c r="IG221" s="13"/>
      <c r="IH221" s="13"/>
      <c r="II221" s="13"/>
      <c r="IJ221" s="13"/>
      <c r="IK221" s="13"/>
      <c r="IL221" s="13"/>
      <c r="IM221" s="13"/>
      <c r="IN221" s="13"/>
      <c r="IO221" s="13"/>
      <c r="IP221" s="13"/>
      <c r="IQ221" s="13"/>
      <c r="IR221" s="13"/>
      <c r="IS221" s="13"/>
      <c r="IT221" s="13"/>
      <c r="IU221" s="13"/>
      <c r="IV221" s="13"/>
      <c r="IW221" s="13"/>
      <c r="IX221" s="13"/>
      <c r="IY221" s="13"/>
      <c r="IZ221" s="13"/>
      <c r="JA221" s="13"/>
      <c r="JB221" s="13"/>
      <c r="JC221" s="13"/>
      <c r="JD221" s="13"/>
      <c r="JE221" s="13"/>
      <c r="JF221" s="13"/>
      <c r="JG221" s="13"/>
      <c r="JH221" s="13"/>
      <c r="JI221" s="13"/>
      <c r="JJ221" s="13"/>
      <c r="JK221" s="13"/>
      <c r="JL221" s="13"/>
      <c r="JM221" s="13"/>
      <c r="JN221" s="13"/>
      <c r="JO221" s="13"/>
      <c r="JP221" s="13"/>
      <c r="JQ221" s="13"/>
      <c r="JR221" s="13"/>
      <c r="JS221" s="13"/>
      <c r="JT221" s="13"/>
      <c r="JU221" s="13"/>
      <c r="JV221" s="13"/>
      <c r="JW221" s="13"/>
      <c r="JX221" s="13"/>
      <c r="JY221" s="13"/>
      <c r="JZ221" s="13"/>
      <c r="KA221" s="13"/>
      <c r="KB221" s="13"/>
      <c r="KC221" s="13"/>
      <c r="KD221" s="13"/>
      <c r="KE221" s="13"/>
      <c r="KF221" s="13"/>
      <c r="KG221" s="13"/>
      <c r="KH221" s="13"/>
      <c r="KI221" s="13"/>
      <c r="KJ221" s="13"/>
      <c r="KK221" s="13"/>
      <c r="KL221" s="13"/>
      <c r="KM221" s="13"/>
      <c r="KN221" s="13"/>
      <c r="KO221" s="13"/>
      <c r="KP221" s="13"/>
      <c r="KQ221" s="13"/>
      <c r="KR221" s="13"/>
      <c r="KS221" s="13"/>
      <c r="KT221" s="13"/>
      <c r="KU221" s="13"/>
      <c r="KV221" s="13"/>
      <c r="KW221" s="13"/>
      <c r="KX221" s="13"/>
      <c r="KY221" s="13"/>
      <c r="KZ221" s="13"/>
      <c r="LA221" s="13"/>
      <c r="LB221" s="13"/>
      <c r="LC221" s="13"/>
      <c r="LD221" s="13"/>
      <c r="LE221" s="13"/>
      <c r="LF221" s="13"/>
      <c r="LG221" s="13"/>
      <c r="LH221" s="13"/>
      <c r="LI221" s="13"/>
      <c r="LJ221" s="13"/>
      <c r="LK221" s="13"/>
      <c r="LL221" s="13"/>
      <c r="LM221" s="13"/>
      <c r="LN221" s="13"/>
      <c r="LO221" s="13"/>
      <c r="LP221" s="13"/>
      <c r="LQ221" s="13"/>
      <c r="LR221" s="13"/>
      <c r="LS221" s="13"/>
      <c r="LT221" s="13"/>
      <c r="LU221" s="13"/>
      <c r="LV221" s="13"/>
      <c r="LW221" s="13"/>
      <c r="LX221" s="13"/>
      <c r="LY221" s="13"/>
      <c r="LZ221" s="13"/>
      <c r="MA221" s="13"/>
      <c r="MB221" s="13"/>
      <c r="MC221" s="13"/>
      <c r="MD221" s="13"/>
      <c r="ME221" s="13"/>
      <c r="MF221" s="13"/>
      <c r="MG221" s="13"/>
      <c r="MH221" s="13"/>
      <c r="MI221" s="13"/>
      <c r="MJ221" s="13"/>
      <c r="MK221" s="13"/>
      <c r="ML221" s="13"/>
      <c r="MM221" s="13"/>
      <c r="MN221" s="13"/>
      <c r="MO221" s="13"/>
      <c r="MP221" s="13"/>
      <c r="MQ221" s="13"/>
      <c r="MR221" s="13"/>
      <c r="MS221" s="13"/>
      <c r="MT221" s="13"/>
      <c r="MU221" s="13"/>
      <c r="MV221" s="13"/>
      <c r="MW221" s="13"/>
      <c r="MX221" s="13"/>
      <c r="MY221" s="13"/>
      <c r="MZ221" s="13"/>
      <c r="NA221" s="13"/>
      <c r="NB221" s="13"/>
      <c r="NC221" s="13"/>
      <c r="ND221" s="13"/>
      <c r="NE221" s="13"/>
      <c r="NF221" s="13"/>
      <c r="NG221" s="13"/>
      <c r="NH221" s="13"/>
      <c r="NI221" s="13"/>
      <c r="NJ221" s="13"/>
      <c r="NK221" s="13"/>
      <c r="NL221" s="13"/>
      <c r="NM221" s="13"/>
      <c r="NN221" s="13"/>
      <c r="NO221" s="13"/>
      <c r="NP221" s="13"/>
      <c r="NQ221" s="13"/>
      <c r="NR221" s="13"/>
      <c r="NS221" s="13"/>
      <c r="NT221" s="13"/>
      <c r="NU221" s="13"/>
      <c r="NV221" s="13"/>
      <c r="NW221" s="13"/>
      <c r="NX221" s="13"/>
      <c r="NY221" s="13"/>
      <c r="NZ221" s="13"/>
      <c r="OA221" s="13"/>
      <c r="OB221" s="13"/>
      <c r="OC221" s="13"/>
      <c r="OD221" s="13"/>
      <c r="OE221" s="13"/>
      <c r="OF221" s="13"/>
      <c r="OG221" s="13"/>
      <c r="OH221" s="13"/>
      <c r="OI221" s="13"/>
      <c r="OJ221" s="13"/>
      <c r="OK221" s="13"/>
      <c r="OL221" s="13"/>
      <c r="OM221" s="13"/>
      <c r="ON221" s="13"/>
      <c r="OO221" s="13"/>
      <c r="OP221" s="13"/>
      <c r="OQ221" s="13"/>
      <c r="OR221" s="13"/>
      <c r="OS221" s="13"/>
      <c r="OT221" s="13"/>
      <c r="OU221" s="13"/>
      <c r="OV221" s="13"/>
      <c r="OW221" s="13"/>
      <c r="OX221" s="13"/>
      <c r="OY221" s="13"/>
      <c r="OZ221" s="13"/>
      <c r="PA221" s="13"/>
      <c r="PB221" s="13"/>
      <c r="PC221" s="13"/>
      <c r="PD221" s="13"/>
      <c r="PE221" s="13"/>
      <c r="PF221" s="13"/>
      <c r="PG221" s="13"/>
      <c r="PH221" s="13"/>
      <c r="PI221" s="13"/>
      <c r="PJ221" s="13"/>
      <c r="PK221" s="13"/>
      <c r="PL221" s="13"/>
      <c r="PM221" s="13"/>
      <c r="PN221" s="13"/>
      <c r="PO221" s="13"/>
      <c r="PP221" s="13"/>
      <c r="PQ221" s="13"/>
      <c r="PR221" s="13"/>
      <c r="PS221" s="13"/>
      <c r="PT221" s="13"/>
      <c r="PU221" s="13"/>
      <c r="PV221" s="13"/>
      <c r="PW221" s="13"/>
      <c r="PX221" s="13"/>
      <c r="PY221" s="13"/>
      <c r="PZ221" s="13"/>
      <c r="QA221" s="13"/>
      <c r="QB221" s="13"/>
      <c r="QC221" s="13"/>
      <c r="QD221" s="13"/>
      <c r="QE221" s="13"/>
      <c r="QF221" s="13"/>
      <c r="QG221" s="13"/>
      <c r="QH221" s="13"/>
      <c r="QI221" s="13"/>
      <c r="QJ221" s="13"/>
      <c r="QK221" s="13"/>
      <c r="QL221" s="13"/>
      <c r="QM221" s="13"/>
      <c r="QN221" s="13"/>
      <c r="QO221" s="13"/>
      <c r="QP221" s="13"/>
      <c r="QQ221" s="13"/>
      <c r="QR221" s="13"/>
      <c r="QS221" s="13"/>
      <c r="QT221" s="13"/>
      <c r="QU221" s="13"/>
      <c r="QV221" s="13"/>
      <c r="QW221" s="13"/>
      <c r="QX221" s="13"/>
      <c r="QY221" s="13"/>
      <c r="QZ221" s="13"/>
      <c r="RA221" s="13"/>
      <c r="RB221" s="13"/>
      <c r="RC221" s="13"/>
      <c r="RD221" s="13"/>
      <c r="RE221" s="13"/>
      <c r="RF221" s="13"/>
      <c r="RG221" s="13"/>
      <c r="RH221" s="13"/>
      <c r="RI221" s="13"/>
      <c r="RJ221" s="13"/>
      <c r="RK221" s="13"/>
      <c r="RL221" s="13"/>
      <c r="RM221" s="13"/>
      <c r="RN221" s="13"/>
      <c r="RO221" s="13"/>
      <c r="RP221" s="13"/>
      <c r="RQ221" s="13"/>
      <c r="RR221" s="13"/>
      <c r="RS221" s="13"/>
      <c r="RT221" s="13"/>
      <c r="RU221" s="13"/>
      <c r="RV221" s="13"/>
      <c r="RW221" s="13"/>
      <c r="RX221" s="13"/>
      <c r="RY221" s="13"/>
      <c r="RZ221" s="13"/>
      <c r="SA221" s="13"/>
      <c r="SB221" s="13"/>
      <c r="SC221" s="13"/>
      <c r="SD221" s="13"/>
      <c r="SE221" s="13"/>
      <c r="SF221" s="13"/>
      <c r="SG221" s="13"/>
      <c r="SH221" s="13"/>
      <c r="SI221" s="13"/>
      <c r="SJ221" s="13"/>
      <c r="SK221" s="13"/>
      <c r="SL221" s="13"/>
      <c r="SM221" s="13"/>
      <c r="SN221" s="13"/>
      <c r="SO221" s="13"/>
      <c r="SP221" s="13"/>
      <c r="SQ221" s="13"/>
      <c r="SR221" s="13"/>
      <c r="SS221" s="13"/>
      <c r="ST221" s="13"/>
      <c r="SU221" s="13"/>
      <c r="SV221" s="13"/>
      <c r="SW221" s="13"/>
      <c r="SX221" s="13"/>
      <c r="SY221" s="13"/>
      <c r="SZ221" s="13"/>
      <c r="TA221" s="13"/>
      <c r="TB221" s="13"/>
      <c r="TC221" s="13"/>
      <c r="TD221" s="13"/>
      <c r="TE221" s="13"/>
      <c r="TF221" s="13"/>
      <c r="TG221" s="13"/>
      <c r="TH221" s="13"/>
      <c r="TI221" s="13"/>
      <c r="TJ221" s="13"/>
      <c r="TK221" s="13"/>
      <c r="TL221" s="13"/>
      <c r="TM221" s="13"/>
      <c r="TN221" s="13"/>
      <c r="TO221" s="13"/>
      <c r="TP221" s="13"/>
      <c r="TQ221" s="13"/>
      <c r="TR221" s="13"/>
      <c r="TS221" s="13"/>
      <c r="TT221" s="13"/>
      <c r="TU221" s="13"/>
      <c r="TV221" s="13"/>
      <c r="TW221" s="13"/>
      <c r="TX221" s="13"/>
      <c r="TY221" s="13"/>
      <c r="TZ221" s="13"/>
      <c r="UA221" s="13"/>
      <c r="UB221" s="13"/>
      <c r="UC221" s="13"/>
      <c r="UD221" s="13"/>
      <c r="UE221" s="13"/>
      <c r="UF221" s="13"/>
      <c r="UG221" s="13"/>
      <c r="UH221" s="13"/>
      <c r="UI221" s="13"/>
      <c r="UJ221" s="13"/>
      <c r="UK221" s="13"/>
      <c r="UL221" s="13"/>
      <c r="UM221" s="13"/>
      <c r="UN221" s="13"/>
      <c r="UO221" s="13"/>
      <c r="UP221" s="13"/>
      <c r="UQ221" s="13"/>
      <c r="UR221" s="13"/>
      <c r="US221" s="13"/>
      <c r="UT221" s="13"/>
      <c r="UU221" s="13"/>
      <c r="UV221" s="13"/>
      <c r="UW221" s="13"/>
      <c r="UX221" s="13"/>
      <c r="UY221" s="13"/>
      <c r="UZ221" s="13"/>
      <c r="VA221" s="13"/>
      <c r="VB221" s="13"/>
      <c r="VC221" s="13"/>
      <c r="VD221" s="13"/>
      <c r="VE221" s="13"/>
      <c r="VF221" s="13"/>
      <c r="VG221" s="13"/>
      <c r="VH221" s="13"/>
      <c r="VI221" s="13"/>
      <c r="VJ221" s="13"/>
      <c r="VK221" s="13"/>
      <c r="VL221" s="13"/>
      <c r="VM221" s="13"/>
      <c r="VN221" s="13"/>
      <c r="VO221" s="13"/>
      <c r="VP221" s="13"/>
      <c r="VQ221" s="13"/>
      <c r="VR221" s="13"/>
      <c r="VS221" s="13"/>
      <c r="VT221" s="13"/>
      <c r="VU221" s="13"/>
      <c r="VV221" s="13"/>
      <c r="VW221" s="13"/>
      <c r="VX221" s="13"/>
      <c r="VY221" s="13"/>
      <c r="VZ221" s="13"/>
      <c r="WA221" s="13"/>
      <c r="WB221" s="13"/>
      <c r="WC221" s="13"/>
      <c r="WD221" s="13"/>
      <c r="WE221" s="13"/>
      <c r="WF221" s="13"/>
      <c r="WG221" s="13"/>
      <c r="WH221" s="13"/>
      <c r="WI221" s="13"/>
      <c r="WJ221" s="13"/>
      <c r="WK221" s="13"/>
      <c r="WL221" s="13"/>
      <c r="WM221" s="13"/>
      <c r="WN221" s="13"/>
      <c r="WO221" s="13"/>
      <c r="WP221" s="13"/>
      <c r="WQ221" s="13"/>
      <c r="WR221" s="13"/>
      <c r="WS221" s="13"/>
      <c r="WT221" s="13"/>
      <c r="WU221" s="13"/>
      <c r="WV221" s="13"/>
      <c r="WW221" s="13"/>
      <c r="WX221" s="13"/>
      <c r="WY221" s="13"/>
      <c r="WZ221" s="13"/>
      <c r="XA221" s="13"/>
      <c r="XB221" s="13"/>
      <c r="XC221" s="13"/>
      <c r="XD221" s="13"/>
      <c r="XE221" s="13"/>
      <c r="XF221" s="13"/>
      <c r="XG221" s="13"/>
      <c r="XH221" s="13"/>
      <c r="XI221" s="13"/>
      <c r="XJ221" s="13"/>
      <c r="XK221" s="13"/>
      <c r="XL221" s="13"/>
      <c r="XM221" s="13"/>
      <c r="XN221" s="13"/>
      <c r="XO221" s="13"/>
      <c r="XP221" s="13"/>
      <c r="XQ221" s="13"/>
      <c r="XR221" s="13"/>
      <c r="XS221" s="13"/>
      <c r="XT221" s="13"/>
      <c r="XU221" s="13"/>
      <c r="XV221" s="13"/>
      <c r="XW221" s="13"/>
      <c r="XX221" s="13"/>
      <c r="XY221" s="13"/>
      <c r="XZ221" s="13"/>
      <c r="YA221" s="13"/>
      <c r="YB221" s="13"/>
      <c r="YC221" s="13"/>
      <c r="YD221" s="13"/>
      <c r="YE221" s="13"/>
      <c r="YF221" s="13"/>
      <c r="YG221" s="13"/>
      <c r="YH221" s="13"/>
      <c r="YI221" s="13"/>
      <c r="YJ221" s="13"/>
      <c r="YK221" s="13"/>
      <c r="YL221" s="13"/>
      <c r="YM221" s="13"/>
      <c r="YN221" s="13"/>
      <c r="YO221" s="13"/>
      <c r="YP221" s="13"/>
      <c r="YQ221" s="13"/>
      <c r="YR221" s="13"/>
      <c r="YS221" s="13"/>
      <c r="YT221" s="13"/>
      <c r="YU221" s="13"/>
      <c r="YV221" s="13"/>
      <c r="YW221" s="13"/>
      <c r="YX221" s="13"/>
      <c r="YY221" s="13"/>
      <c r="YZ221" s="13"/>
      <c r="ZA221" s="13"/>
      <c r="ZB221" s="13"/>
      <c r="ZC221" s="13"/>
      <c r="ZD221" s="13"/>
      <c r="ZE221" s="13"/>
      <c r="ZF221" s="13"/>
      <c r="ZG221" s="13"/>
      <c r="ZH221" s="13"/>
      <c r="ZI221" s="13"/>
      <c r="ZJ221" s="13"/>
      <c r="ZK221" s="13"/>
      <c r="ZL221" s="13"/>
      <c r="ZM221" s="13"/>
      <c r="ZN221" s="13"/>
      <c r="ZO221" s="13"/>
      <c r="ZP221" s="13"/>
      <c r="ZQ221" s="13"/>
      <c r="ZR221" s="13"/>
      <c r="ZS221" s="13"/>
      <c r="ZT221" s="13"/>
      <c r="ZU221" s="13"/>
      <c r="ZV221" s="13"/>
      <c r="ZW221" s="13"/>
      <c r="ZX221" s="13"/>
      <c r="ZY221" s="13"/>
      <c r="ZZ221" s="13"/>
      <c r="AAA221" s="13"/>
      <c r="AAB221" s="13"/>
      <c r="AAC221" s="13"/>
      <c r="AAD221" s="13"/>
      <c r="AAE221" s="13"/>
      <c r="AAF221" s="13"/>
      <c r="AAG221" s="13"/>
      <c r="AAH221" s="13"/>
      <c r="AAI221" s="13"/>
      <c r="AAJ221" s="13"/>
      <c r="AAK221" s="13"/>
      <c r="AAL221" s="13"/>
      <c r="AAM221" s="13"/>
      <c r="AAN221" s="13"/>
      <c r="AAO221" s="13"/>
      <c r="AAP221" s="13"/>
      <c r="AAQ221" s="13"/>
      <c r="AAR221" s="13"/>
      <c r="AAS221" s="13"/>
      <c r="AAT221" s="13"/>
      <c r="AAU221" s="13"/>
      <c r="AAV221" s="13"/>
      <c r="AAW221" s="13"/>
      <c r="AAX221" s="13"/>
      <c r="AAY221" s="13"/>
      <c r="AAZ221" s="13"/>
      <c r="ABA221" s="13"/>
      <c r="ABB221" s="13"/>
      <c r="ABC221" s="13"/>
      <c r="ABD221" s="13"/>
      <c r="ABE221" s="13"/>
      <c r="ABF221" s="13"/>
      <c r="ABG221" s="13"/>
      <c r="ABH221" s="13"/>
      <c r="ABI221" s="13"/>
      <c r="ABJ221" s="13"/>
      <c r="ABK221" s="13"/>
      <c r="ABL221" s="13"/>
      <c r="ABM221" s="13"/>
      <c r="ABN221" s="13"/>
      <c r="ABO221" s="13"/>
      <c r="ABP221" s="13"/>
      <c r="ABQ221" s="13"/>
      <c r="ABR221" s="13"/>
      <c r="ABS221" s="13"/>
      <c r="ABT221" s="13"/>
      <c r="ABU221" s="13"/>
      <c r="ABV221" s="13"/>
      <c r="ABW221" s="13"/>
      <c r="ABX221" s="13"/>
      <c r="ABY221" s="13"/>
      <c r="ABZ221" s="13"/>
      <c r="ACA221" s="13"/>
      <c r="ACB221" s="13"/>
      <c r="ACC221" s="13"/>
      <c r="ACD221" s="13"/>
      <c r="ACE221" s="13"/>
      <c r="ACF221" s="13"/>
      <c r="ACG221" s="13"/>
      <c r="ACH221" s="13"/>
      <c r="ACI221" s="13"/>
      <c r="ACJ221" s="13"/>
      <c r="ACK221" s="13"/>
      <c r="ACL221" s="13"/>
      <c r="ACM221" s="13"/>
      <c r="ACN221" s="13"/>
      <c r="ACO221" s="13"/>
      <c r="ACP221" s="13"/>
      <c r="ACQ221" s="13"/>
      <c r="ACR221" s="13"/>
      <c r="ACS221" s="13"/>
      <c r="ACT221" s="13"/>
      <c r="ACU221" s="13"/>
      <c r="ACV221" s="13"/>
      <c r="ACW221" s="13"/>
      <c r="ACX221" s="13"/>
      <c r="ACY221" s="13"/>
      <c r="ACZ221" s="13"/>
      <c r="ADA221" s="13"/>
      <c r="ADB221" s="13"/>
      <c r="ADC221" s="13"/>
      <c r="ADD221" s="13"/>
      <c r="ADE221" s="13"/>
      <c r="ADF221" s="13"/>
      <c r="ADG221" s="13"/>
      <c r="ADH221" s="13"/>
      <c r="ADI221" s="13"/>
      <c r="ADJ221" s="13"/>
      <c r="ADK221" s="13"/>
      <c r="ADL221" s="13"/>
      <c r="ADM221" s="13"/>
      <c r="ADN221" s="13"/>
      <c r="ADO221" s="13"/>
      <c r="ADP221" s="13"/>
      <c r="ADQ221" s="13"/>
      <c r="ADR221" s="13"/>
      <c r="ADS221" s="13"/>
      <c r="ADT221" s="13"/>
      <c r="ADU221" s="13"/>
      <c r="ADV221" s="13"/>
      <c r="ADW221" s="13"/>
      <c r="ADX221" s="13"/>
      <c r="ADY221" s="13"/>
      <c r="ADZ221" s="13"/>
      <c r="AEA221" s="13"/>
      <c r="AEB221" s="13"/>
      <c r="AEC221" s="13"/>
      <c r="AED221" s="13"/>
      <c r="AEE221" s="13"/>
      <c r="AEF221" s="13"/>
      <c r="AEG221" s="13"/>
      <c r="AEH221" s="13"/>
      <c r="AEI221" s="13"/>
      <c r="AEJ221" s="13"/>
      <c r="AEK221" s="13"/>
      <c r="AEL221" s="13"/>
      <c r="AEM221" s="13"/>
      <c r="AEN221" s="13"/>
      <c r="AEO221" s="13"/>
      <c r="AEP221" s="13"/>
      <c r="AEQ221" s="13"/>
      <c r="AER221" s="13"/>
      <c r="AES221" s="13"/>
      <c r="AET221" s="13"/>
      <c r="AEU221" s="13"/>
      <c r="AEV221" s="13"/>
      <c r="AEW221" s="13"/>
      <c r="AEX221" s="13"/>
      <c r="AEY221" s="13"/>
      <c r="AEZ221" s="13"/>
      <c r="AFA221" s="13"/>
      <c r="AFB221" s="13"/>
      <c r="AFC221" s="13"/>
      <c r="AFD221" s="13"/>
      <c r="AFE221" s="13"/>
      <c r="AFF221" s="13"/>
      <c r="AFG221" s="13"/>
      <c r="AFH221" s="13"/>
      <c r="AFI221" s="13"/>
      <c r="AFJ221" s="13"/>
      <c r="AFK221" s="13"/>
      <c r="AFL221" s="13"/>
      <c r="AFM221" s="13"/>
      <c r="AFN221" s="13"/>
      <c r="AFO221" s="13"/>
      <c r="AFP221" s="13"/>
      <c r="AFQ221" s="13"/>
      <c r="AFR221" s="13"/>
      <c r="AFS221" s="13"/>
      <c r="AFT221" s="13"/>
      <c r="AFU221" s="13"/>
      <c r="AFV221" s="13"/>
      <c r="AFW221" s="13"/>
      <c r="AFX221" s="13"/>
      <c r="AFY221" s="13"/>
      <c r="AFZ221" s="13"/>
      <c r="AGA221" s="13"/>
      <c r="AGB221" s="13"/>
      <c r="AGC221" s="13"/>
      <c r="AGD221" s="13"/>
      <c r="AGE221" s="13"/>
      <c r="AGF221" s="13"/>
      <c r="AGG221" s="13"/>
      <c r="AGH221" s="13"/>
      <c r="AGI221" s="13"/>
      <c r="AGJ221" s="13"/>
      <c r="AGK221" s="13"/>
      <c r="AGL221" s="13"/>
      <c r="AGM221" s="13"/>
      <c r="AGN221" s="13"/>
      <c r="AGO221" s="13"/>
      <c r="AGP221" s="13"/>
      <c r="AGQ221" s="13"/>
      <c r="AGR221" s="13"/>
      <c r="AGS221" s="13"/>
      <c r="AGT221" s="13"/>
      <c r="AGU221" s="13"/>
      <c r="AGV221" s="13"/>
      <c r="AGW221" s="13"/>
      <c r="AGX221" s="13"/>
      <c r="AGY221" s="13"/>
      <c r="AGZ221" s="13"/>
      <c r="AHA221" s="13"/>
      <c r="AHB221" s="13"/>
      <c r="AHC221" s="13"/>
      <c r="AHD221" s="13"/>
      <c r="AHE221" s="13"/>
      <c r="AHF221" s="13"/>
      <c r="AHG221" s="13"/>
      <c r="AHH221" s="13"/>
      <c r="AHI221" s="13"/>
      <c r="AHJ221" s="13"/>
      <c r="AHK221" s="13"/>
      <c r="AHL221" s="13"/>
      <c r="AHM221" s="13"/>
      <c r="AHN221" s="13"/>
      <c r="AHO221" s="13"/>
      <c r="AHP221" s="13"/>
      <c r="AHQ221" s="13"/>
      <c r="AHR221" s="13"/>
      <c r="AHS221" s="13"/>
      <c r="AHT221" s="13"/>
      <c r="AHU221" s="13"/>
      <c r="AHV221" s="13"/>
      <c r="AHW221" s="13"/>
      <c r="AHX221" s="13"/>
      <c r="AHY221" s="13"/>
      <c r="AHZ221" s="13"/>
      <c r="AIA221" s="13"/>
      <c r="AIB221" s="13"/>
      <c r="AIC221" s="13"/>
      <c r="AID221" s="13"/>
      <c r="AIE221" s="13"/>
      <c r="AIF221" s="13"/>
      <c r="AIG221" s="13"/>
      <c r="AIH221" s="13"/>
      <c r="AII221" s="13"/>
      <c r="AIJ221" s="13"/>
      <c r="AIK221" s="13"/>
      <c r="AIL221" s="13"/>
      <c r="AIM221" s="13"/>
      <c r="AIN221" s="13"/>
      <c r="AIO221" s="13"/>
      <c r="AIP221" s="13"/>
      <c r="AIQ221" s="13"/>
      <c r="AIR221" s="13"/>
      <c r="AIS221" s="13"/>
      <c r="AIT221" s="13"/>
      <c r="AIU221" s="13"/>
      <c r="AIV221" s="13"/>
      <c r="AIW221" s="13"/>
      <c r="AIX221" s="13"/>
      <c r="AIY221" s="13"/>
      <c r="AIZ221" s="13"/>
      <c r="AJA221" s="13"/>
      <c r="AJB221" s="13"/>
      <c r="AJC221" s="13"/>
      <c r="AJD221" s="13"/>
      <c r="AJE221" s="13"/>
      <c r="AJF221" s="13"/>
      <c r="AJG221" s="13"/>
      <c r="AJH221" s="13"/>
      <c r="AJI221" s="13"/>
      <c r="AJJ221" s="13"/>
      <c r="AJK221" s="13"/>
      <c r="AJL221" s="13"/>
      <c r="AJM221" s="13"/>
      <c r="AJN221" s="13"/>
      <c r="AJO221" s="13"/>
      <c r="AJP221" s="13"/>
      <c r="AJQ221" s="13"/>
      <c r="AJR221" s="13"/>
      <c r="AJS221" s="13"/>
      <c r="AJT221" s="13"/>
      <c r="AJU221" s="13"/>
      <c r="AJV221" s="13"/>
      <c r="AJW221" s="13"/>
      <c r="AJX221" s="13"/>
      <c r="AJY221" s="13"/>
      <c r="AJZ221" s="13"/>
      <c r="AKA221" s="13"/>
      <c r="AKB221" s="13"/>
      <c r="AKC221" s="13"/>
      <c r="AKD221" s="13"/>
      <c r="AKE221" s="13"/>
      <c r="AKF221" s="13"/>
      <c r="AKG221" s="13"/>
      <c r="AKH221" s="13"/>
      <c r="AKI221" s="13"/>
      <c r="AKJ221" s="13"/>
      <c r="AKK221" s="13"/>
      <c r="AKL221" s="13"/>
      <c r="AKM221" s="13"/>
      <c r="AKN221" s="13"/>
      <c r="AKO221" s="13"/>
      <c r="AKP221" s="13"/>
      <c r="AKQ221" s="13"/>
      <c r="AKR221" s="13"/>
      <c r="AKS221" s="13"/>
      <c r="AKT221" s="13"/>
      <c r="AKU221" s="13"/>
      <c r="AKV221" s="13"/>
      <c r="AKW221" s="13"/>
      <c r="AKX221" s="13"/>
      <c r="AKY221" s="13"/>
      <c r="AKZ221" s="13"/>
      <c r="ALA221" s="13"/>
      <c r="ALB221" s="13"/>
      <c r="ALC221" s="13"/>
      <c r="ALD221" s="13"/>
      <c r="ALE221" s="13"/>
      <c r="ALF221" s="13"/>
      <c r="ALG221" s="13"/>
      <c r="ALH221" s="13"/>
      <c r="ALI221" s="13"/>
      <c r="ALJ221" s="13"/>
      <c r="ALK221" s="13"/>
      <c r="ALL221" s="13"/>
      <c r="ALM221" s="13"/>
      <c r="ALN221" s="13"/>
    </row>
    <row r="222" spans="1:1002" ht="14" customHeight="1" x14ac:dyDescent="0.35">
      <c r="A222" s="145" t="s">
        <v>453</v>
      </c>
      <c r="B222" s="146"/>
      <c r="C222" s="146"/>
      <c r="D222" s="146"/>
      <c r="E222" s="147"/>
      <c r="F222" s="11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c r="IG222" s="13"/>
      <c r="IH222" s="13"/>
      <c r="II222" s="13"/>
      <c r="IJ222" s="13"/>
      <c r="IK222" s="13"/>
      <c r="IL222" s="13"/>
      <c r="IM222" s="13"/>
      <c r="IN222" s="13"/>
      <c r="IO222" s="13"/>
      <c r="IP222" s="13"/>
      <c r="IQ222" s="13"/>
      <c r="IR222" s="13"/>
      <c r="IS222" s="13"/>
      <c r="IT222" s="13"/>
      <c r="IU222" s="13"/>
      <c r="IV222" s="13"/>
      <c r="IW222" s="13"/>
      <c r="IX222" s="13"/>
      <c r="IY222" s="13"/>
      <c r="IZ222" s="13"/>
      <c r="JA222" s="13"/>
      <c r="JB222" s="13"/>
      <c r="JC222" s="13"/>
      <c r="JD222" s="13"/>
      <c r="JE222" s="13"/>
      <c r="JF222" s="13"/>
      <c r="JG222" s="13"/>
      <c r="JH222" s="13"/>
      <c r="JI222" s="13"/>
      <c r="JJ222" s="13"/>
      <c r="JK222" s="13"/>
      <c r="JL222" s="13"/>
      <c r="JM222" s="13"/>
      <c r="JN222" s="13"/>
      <c r="JO222" s="13"/>
      <c r="JP222" s="13"/>
      <c r="JQ222" s="13"/>
      <c r="JR222" s="13"/>
      <c r="JS222" s="13"/>
      <c r="JT222" s="13"/>
      <c r="JU222" s="13"/>
      <c r="JV222" s="13"/>
      <c r="JW222" s="13"/>
      <c r="JX222" s="13"/>
      <c r="JY222" s="13"/>
      <c r="JZ222" s="13"/>
      <c r="KA222" s="13"/>
      <c r="KB222" s="13"/>
      <c r="KC222" s="13"/>
      <c r="KD222" s="13"/>
      <c r="KE222" s="13"/>
      <c r="KF222" s="13"/>
      <c r="KG222" s="13"/>
      <c r="KH222" s="13"/>
      <c r="KI222" s="13"/>
      <c r="KJ222" s="13"/>
      <c r="KK222" s="13"/>
      <c r="KL222" s="13"/>
      <c r="KM222" s="13"/>
      <c r="KN222" s="13"/>
      <c r="KO222" s="13"/>
      <c r="KP222" s="13"/>
      <c r="KQ222" s="13"/>
      <c r="KR222" s="13"/>
      <c r="KS222" s="13"/>
      <c r="KT222" s="13"/>
      <c r="KU222" s="13"/>
      <c r="KV222" s="13"/>
      <c r="KW222" s="13"/>
      <c r="KX222" s="13"/>
      <c r="KY222" s="13"/>
      <c r="KZ222" s="13"/>
      <c r="LA222" s="13"/>
      <c r="LB222" s="13"/>
      <c r="LC222" s="13"/>
      <c r="LD222" s="13"/>
      <c r="LE222" s="13"/>
      <c r="LF222" s="13"/>
      <c r="LG222" s="13"/>
      <c r="LH222" s="13"/>
      <c r="LI222" s="13"/>
      <c r="LJ222" s="13"/>
      <c r="LK222" s="13"/>
      <c r="LL222" s="13"/>
      <c r="LM222" s="13"/>
      <c r="LN222" s="13"/>
      <c r="LO222" s="13"/>
      <c r="LP222" s="13"/>
      <c r="LQ222" s="13"/>
      <c r="LR222" s="13"/>
      <c r="LS222" s="13"/>
      <c r="LT222" s="13"/>
      <c r="LU222" s="13"/>
      <c r="LV222" s="13"/>
      <c r="LW222" s="13"/>
      <c r="LX222" s="13"/>
      <c r="LY222" s="13"/>
      <c r="LZ222" s="13"/>
      <c r="MA222" s="13"/>
      <c r="MB222" s="13"/>
      <c r="MC222" s="13"/>
      <c r="MD222" s="13"/>
      <c r="ME222" s="13"/>
      <c r="MF222" s="13"/>
      <c r="MG222" s="13"/>
      <c r="MH222" s="13"/>
      <c r="MI222" s="13"/>
      <c r="MJ222" s="13"/>
      <c r="MK222" s="13"/>
      <c r="ML222" s="13"/>
      <c r="MM222" s="13"/>
      <c r="MN222" s="13"/>
      <c r="MO222" s="13"/>
      <c r="MP222" s="13"/>
      <c r="MQ222" s="13"/>
      <c r="MR222" s="13"/>
      <c r="MS222" s="13"/>
      <c r="MT222" s="13"/>
      <c r="MU222" s="13"/>
      <c r="MV222" s="13"/>
      <c r="MW222" s="13"/>
      <c r="MX222" s="13"/>
      <c r="MY222" s="13"/>
      <c r="MZ222" s="13"/>
      <c r="NA222" s="13"/>
      <c r="NB222" s="13"/>
      <c r="NC222" s="13"/>
      <c r="ND222" s="13"/>
      <c r="NE222" s="13"/>
      <c r="NF222" s="13"/>
      <c r="NG222" s="13"/>
      <c r="NH222" s="13"/>
      <c r="NI222" s="13"/>
      <c r="NJ222" s="13"/>
      <c r="NK222" s="13"/>
      <c r="NL222" s="13"/>
      <c r="NM222" s="13"/>
      <c r="NN222" s="13"/>
      <c r="NO222" s="13"/>
      <c r="NP222" s="13"/>
      <c r="NQ222" s="13"/>
      <c r="NR222" s="13"/>
      <c r="NS222" s="13"/>
      <c r="NT222" s="13"/>
      <c r="NU222" s="13"/>
      <c r="NV222" s="13"/>
      <c r="NW222" s="13"/>
      <c r="NX222" s="13"/>
      <c r="NY222" s="13"/>
      <c r="NZ222" s="13"/>
      <c r="OA222" s="13"/>
      <c r="OB222" s="13"/>
      <c r="OC222" s="13"/>
      <c r="OD222" s="13"/>
      <c r="OE222" s="13"/>
      <c r="OF222" s="13"/>
      <c r="OG222" s="13"/>
      <c r="OH222" s="13"/>
      <c r="OI222" s="13"/>
      <c r="OJ222" s="13"/>
      <c r="OK222" s="13"/>
      <c r="OL222" s="13"/>
      <c r="OM222" s="13"/>
      <c r="ON222" s="13"/>
      <c r="OO222" s="13"/>
      <c r="OP222" s="13"/>
      <c r="OQ222" s="13"/>
      <c r="OR222" s="13"/>
      <c r="OS222" s="13"/>
      <c r="OT222" s="13"/>
      <c r="OU222" s="13"/>
      <c r="OV222" s="13"/>
      <c r="OW222" s="13"/>
      <c r="OX222" s="13"/>
      <c r="OY222" s="13"/>
      <c r="OZ222" s="13"/>
      <c r="PA222" s="13"/>
      <c r="PB222" s="13"/>
      <c r="PC222" s="13"/>
      <c r="PD222" s="13"/>
      <c r="PE222" s="13"/>
      <c r="PF222" s="13"/>
      <c r="PG222" s="13"/>
      <c r="PH222" s="13"/>
      <c r="PI222" s="13"/>
      <c r="PJ222" s="13"/>
      <c r="PK222" s="13"/>
      <c r="PL222" s="13"/>
      <c r="PM222" s="13"/>
      <c r="PN222" s="13"/>
      <c r="PO222" s="13"/>
      <c r="PP222" s="13"/>
      <c r="PQ222" s="13"/>
      <c r="PR222" s="13"/>
      <c r="PS222" s="13"/>
      <c r="PT222" s="13"/>
      <c r="PU222" s="13"/>
      <c r="PV222" s="13"/>
      <c r="PW222" s="13"/>
      <c r="PX222" s="13"/>
      <c r="PY222" s="13"/>
      <c r="PZ222" s="13"/>
      <c r="QA222" s="13"/>
      <c r="QB222" s="13"/>
      <c r="QC222" s="13"/>
      <c r="QD222" s="13"/>
      <c r="QE222" s="13"/>
      <c r="QF222" s="13"/>
      <c r="QG222" s="13"/>
      <c r="QH222" s="13"/>
      <c r="QI222" s="13"/>
      <c r="QJ222" s="13"/>
      <c r="QK222" s="13"/>
      <c r="QL222" s="13"/>
      <c r="QM222" s="13"/>
      <c r="QN222" s="13"/>
      <c r="QO222" s="13"/>
      <c r="QP222" s="13"/>
      <c r="QQ222" s="13"/>
      <c r="QR222" s="13"/>
      <c r="QS222" s="13"/>
      <c r="QT222" s="13"/>
      <c r="QU222" s="13"/>
      <c r="QV222" s="13"/>
      <c r="QW222" s="13"/>
      <c r="QX222" s="13"/>
      <c r="QY222" s="13"/>
      <c r="QZ222" s="13"/>
      <c r="RA222" s="13"/>
      <c r="RB222" s="13"/>
      <c r="RC222" s="13"/>
      <c r="RD222" s="13"/>
      <c r="RE222" s="13"/>
      <c r="RF222" s="13"/>
      <c r="RG222" s="13"/>
      <c r="RH222" s="13"/>
      <c r="RI222" s="13"/>
      <c r="RJ222" s="13"/>
      <c r="RK222" s="13"/>
      <c r="RL222" s="13"/>
      <c r="RM222" s="13"/>
      <c r="RN222" s="13"/>
      <c r="RO222" s="13"/>
      <c r="RP222" s="13"/>
      <c r="RQ222" s="13"/>
      <c r="RR222" s="13"/>
      <c r="RS222" s="13"/>
      <c r="RT222" s="13"/>
      <c r="RU222" s="13"/>
      <c r="RV222" s="13"/>
      <c r="RW222" s="13"/>
      <c r="RX222" s="13"/>
      <c r="RY222" s="13"/>
      <c r="RZ222" s="13"/>
      <c r="SA222" s="13"/>
      <c r="SB222" s="13"/>
      <c r="SC222" s="13"/>
      <c r="SD222" s="13"/>
      <c r="SE222" s="13"/>
      <c r="SF222" s="13"/>
      <c r="SG222" s="13"/>
      <c r="SH222" s="13"/>
      <c r="SI222" s="13"/>
      <c r="SJ222" s="13"/>
      <c r="SK222" s="13"/>
      <c r="SL222" s="13"/>
      <c r="SM222" s="13"/>
      <c r="SN222" s="13"/>
      <c r="SO222" s="13"/>
      <c r="SP222" s="13"/>
      <c r="SQ222" s="13"/>
      <c r="SR222" s="13"/>
      <c r="SS222" s="13"/>
      <c r="ST222" s="13"/>
      <c r="SU222" s="13"/>
      <c r="SV222" s="13"/>
      <c r="SW222" s="13"/>
      <c r="SX222" s="13"/>
      <c r="SY222" s="13"/>
      <c r="SZ222" s="13"/>
      <c r="TA222" s="13"/>
      <c r="TB222" s="13"/>
      <c r="TC222" s="13"/>
      <c r="TD222" s="13"/>
      <c r="TE222" s="13"/>
      <c r="TF222" s="13"/>
      <c r="TG222" s="13"/>
      <c r="TH222" s="13"/>
      <c r="TI222" s="13"/>
      <c r="TJ222" s="13"/>
      <c r="TK222" s="13"/>
      <c r="TL222" s="13"/>
      <c r="TM222" s="13"/>
      <c r="TN222" s="13"/>
      <c r="TO222" s="13"/>
      <c r="TP222" s="13"/>
      <c r="TQ222" s="13"/>
      <c r="TR222" s="13"/>
      <c r="TS222" s="13"/>
      <c r="TT222" s="13"/>
      <c r="TU222" s="13"/>
      <c r="TV222" s="13"/>
      <c r="TW222" s="13"/>
      <c r="TX222" s="13"/>
      <c r="TY222" s="13"/>
      <c r="TZ222" s="13"/>
      <c r="UA222" s="13"/>
      <c r="UB222" s="13"/>
      <c r="UC222" s="13"/>
      <c r="UD222" s="13"/>
      <c r="UE222" s="13"/>
      <c r="UF222" s="13"/>
      <c r="UG222" s="13"/>
      <c r="UH222" s="13"/>
      <c r="UI222" s="13"/>
      <c r="UJ222" s="13"/>
      <c r="UK222" s="13"/>
      <c r="UL222" s="13"/>
      <c r="UM222" s="13"/>
      <c r="UN222" s="13"/>
      <c r="UO222" s="13"/>
      <c r="UP222" s="13"/>
      <c r="UQ222" s="13"/>
      <c r="UR222" s="13"/>
      <c r="US222" s="13"/>
      <c r="UT222" s="13"/>
      <c r="UU222" s="13"/>
      <c r="UV222" s="13"/>
      <c r="UW222" s="13"/>
      <c r="UX222" s="13"/>
      <c r="UY222" s="13"/>
      <c r="UZ222" s="13"/>
      <c r="VA222" s="13"/>
      <c r="VB222" s="13"/>
      <c r="VC222" s="13"/>
      <c r="VD222" s="13"/>
      <c r="VE222" s="13"/>
      <c r="VF222" s="13"/>
      <c r="VG222" s="13"/>
      <c r="VH222" s="13"/>
      <c r="VI222" s="13"/>
      <c r="VJ222" s="13"/>
      <c r="VK222" s="13"/>
      <c r="VL222" s="13"/>
      <c r="VM222" s="13"/>
      <c r="VN222" s="13"/>
      <c r="VO222" s="13"/>
      <c r="VP222" s="13"/>
      <c r="VQ222" s="13"/>
      <c r="VR222" s="13"/>
      <c r="VS222" s="13"/>
      <c r="VT222" s="13"/>
      <c r="VU222" s="13"/>
      <c r="VV222" s="13"/>
      <c r="VW222" s="13"/>
      <c r="VX222" s="13"/>
      <c r="VY222" s="13"/>
      <c r="VZ222" s="13"/>
      <c r="WA222" s="13"/>
      <c r="WB222" s="13"/>
      <c r="WC222" s="13"/>
      <c r="WD222" s="13"/>
      <c r="WE222" s="13"/>
      <c r="WF222" s="13"/>
      <c r="WG222" s="13"/>
      <c r="WH222" s="13"/>
      <c r="WI222" s="13"/>
      <c r="WJ222" s="13"/>
      <c r="WK222" s="13"/>
      <c r="WL222" s="13"/>
      <c r="WM222" s="13"/>
      <c r="WN222" s="13"/>
      <c r="WO222" s="13"/>
      <c r="WP222" s="13"/>
      <c r="WQ222" s="13"/>
      <c r="WR222" s="13"/>
      <c r="WS222" s="13"/>
      <c r="WT222" s="13"/>
      <c r="WU222" s="13"/>
      <c r="WV222" s="13"/>
      <c r="WW222" s="13"/>
      <c r="WX222" s="13"/>
      <c r="WY222" s="13"/>
      <c r="WZ222" s="13"/>
      <c r="XA222" s="13"/>
      <c r="XB222" s="13"/>
      <c r="XC222" s="13"/>
      <c r="XD222" s="13"/>
      <c r="XE222" s="13"/>
      <c r="XF222" s="13"/>
      <c r="XG222" s="13"/>
      <c r="XH222" s="13"/>
      <c r="XI222" s="13"/>
      <c r="XJ222" s="13"/>
      <c r="XK222" s="13"/>
      <c r="XL222" s="13"/>
      <c r="XM222" s="13"/>
      <c r="XN222" s="13"/>
      <c r="XO222" s="13"/>
      <c r="XP222" s="13"/>
      <c r="XQ222" s="13"/>
      <c r="XR222" s="13"/>
      <c r="XS222" s="13"/>
      <c r="XT222" s="13"/>
      <c r="XU222" s="13"/>
      <c r="XV222" s="13"/>
      <c r="XW222" s="13"/>
      <c r="XX222" s="13"/>
      <c r="XY222" s="13"/>
      <c r="XZ222" s="13"/>
      <c r="YA222" s="13"/>
      <c r="YB222" s="13"/>
      <c r="YC222" s="13"/>
      <c r="YD222" s="13"/>
      <c r="YE222" s="13"/>
      <c r="YF222" s="13"/>
      <c r="YG222" s="13"/>
      <c r="YH222" s="13"/>
      <c r="YI222" s="13"/>
      <c r="YJ222" s="13"/>
      <c r="YK222" s="13"/>
      <c r="YL222" s="13"/>
      <c r="YM222" s="13"/>
      <c r="YN222" s="13"/>
      <c r="YO222" s="13"/>
      <c r="YP222" s="13"/>
      <c r="YQ222" s="13"/>
      <c r="YR222" s="13"/>
      <c r="YS222" s="13"/>
      <c r="YT222" s="13"/>
      <c r="YU222" s="13"/>
      <c r="YV222" s="13"/>
      <c r="YW222" s="13"/>
      <c r="YX222" s="13"/>
      <c r="YY222" s="13"/>
      <c r="YZ222" s="13"/>
      <c r="ZA222" s="13"/>
      <c r="ZB222" s="13"/>
      <c r="ZC222" s="13"/>
      <c r="ZD222" s="13"/>
      <c r="ZE222" s="13"/>
      <c r="ZF222" s="13"/>
      <c r="ZG222" s="13"/>
      <c r="ZH222" s="13"/>
      <c r="ZI222" s="13"/>
      <c r="ZJ222" s="13"/>
      <c r="ZK222" s="13"/>
      <c r="ZL222" s="13"/>
      <c r="ZM222" s="13"/>
      <c r="ZN222" s="13"/>
      <c r="ZO222" s="13"/>
      <c r="ZP222" s="13"/>
      <c r="ZQ222" s="13"/>
      <c r="ZR222" s="13"/>
      <c r="ZS222" s="13"/>
      <c r="ZT222" s="13"/>
      <c r="ZU222" s="13"/>
      <c r="ZV222" s="13"/>
      <c r="ZW222" s="13"/>
      <c r="ZX222" s="13"/>
      <c r="ZY222" s="13"/>
      <c r="ZZ222" s="13"/>
      <c r="AAA222" s="13"/>
      <c r="AAB222" s="13"/>
      <c r="AAC222" s="13"/>
      <c r="AAD222" s="13"/>
      <c r="AAE222" s="13"/>
      <c r="AAF222" s="13"/>
      <c r="AAG222" s="13"/>
      <c r="AAH222" s="13"/>
      <c r="AAI222" s="13"/>
      <c r="AAJ222" s="13"/>
      <c r="AAK222" s="13"/>
      <c r="AAL222" s="13"/>
      <c r="AAM222" s="13"/>
      <c r="AAN222" s="13"/>
      <c r="AAO222" s="13"/>
      <c r="AAP222" s="13"/>
      <c r="AAQ222" s="13"/>
      <c r="AAR222" s="13"/>
      <c r="AAS222" s="13"/>
      <c r="AAT222" s="13"/>
      <c r="AAU222" s="13"/>
      <c r="AAV222" s="13"/>
      <c r="AAW222" s="13"/>
      <c r="AAX222" s="13"/>
      <c r="AAY222" s="13"/>
      <c r="AAZ222" s="13"/>
      <c r="ABA222" s="13"/>
      <c r="ABB222" s="13"/>
      <c r="ABC222" s="13"/>
      <c r="ABD222" s="13"/>
      <c r="ABE222" s="13"/>
      <c r="ABF222" s="13"/>
      <c r="ABG222" s="13"/>
      <c r="ABH222" s="13"/>
      <c r="ABI222" s="13"/>
      <c r="ABJ222" s="13"/>
      <c r="ABK222" s="13"/>
      <c r="ABL222" s="13"/>
      <c r="ABM222" s="13"/>
      <c r="ABN222" s="13"/>
      <c r="ABO222" s="13"/>
      <c r="ABP222" s="13"/>
      <c r="ABQ222" s="13"/>
      <c r="ABR222" s="13"/>
      <c r="ABS222" s="13"/>
      <c r="ABT222" s="13"/>
      <c r="ABU222" s="13"/>
      <c r="ABV222" s="13"/>
      <c r="ABW222" s="13"/>
      <c r="ABX222" s="13"/>
      <c r="ABY222" s="13"/>
      <c r="ABZ222" s="13"/>
      <c r="ACA222" s="13"/>
      <c r="ACB222" s="13"/>
      <c r="ACC222" s="13"/>
      <c r="ACD222" s="13"/>
      <c r="ACE222" s="13"/>
      <c r="ACF222" s="13"/>
      <c r="ACG222" s="13"/>
      <c r="ACH222" s="13"/>
      <c r="ACI222" s="13"/>
      <c r="ACJ222" s="13"/>
      <c r="ACK222" s="13"/>
      <c r="ACL222" s="13"/>
      <c r="ACM222" s="13"/>
      <c r="ACN222" s="13"/>
      <c r="ACO222" s="13"/>
      <c r="ACP222" s="13"/>
      <c r="ACQ222" s="13"/>
      <c r="ACR222" s="13"/>
      <c r="ACS222" s="13"/>
      <c r="ACT222" s="13"/>
      <c r="ACU222" s="13"/>
      <c r="ACV222" s="13"/>
      <c r="ACW222" s="13"/>
      <c r="ACX222" s="13"/>
      <c r="ACY222" s="13"/>
      <c r="ACZ222" s="13"/>
      <c r="ADA222" s="13"/>
      <c r="ADB222" s="13"/>
      <c r="ADC222" s="13"/>
      <c r="ADD222" s="13"/>
      <c r="ADE222" s="13"/>
      <c r="ADF222" s="13"/>
      <c r="ADG222" s="13"/>
      <c r="ADH222" s="13"/>
      <c r="ADI222" s="13"/>
      <c r="ADJ222" s="13"/>
      <c r="ADK222" s="13"/>
      <c r="ADL222" s="13"/>
      <c r="ADM222" s="13"/>
      <c r="ADN222" s="13"/>
      <c r="ADO222" s="13"/>
      <c r="ADP222" s="13"/>
      <c r="ADQ222" s="13"/>
      <c r="ADR222" s="13"/>
      <c r="ADS222" s="13"/>
      <c r="ADT222" s="13"/>
      <c r="ADU222" s="13"/>
      <c r="ADV222" s="13"/>
      <c r="ADW222" s="13"/>
      <c r="ADX222" s="13"/>
      <c r="ADY222" s="13"/>
      <c r="ADZ222" s="13"/>
      <c r="AEA222" s="13"/>
      <c r="AEB222" s="13"/>
      <c r="AEC222" s="13"/>
      <c r="AED222" s="13"/>
      <c r="AEE222" s="13"/>
      <c r="AEF222" s="13"/>
      <c r="AEG222" s="13"/>
      <c r="AEH222" s="13"/>
      <c r="AEI222" s="13"/>
      <c r="AEJ222" s="13"/>
      <c r="AEK222" s="13"/>
      <c r="AEL222" s="13"/>
      <c r="AEM222" s="13"/>
      <c r="AEN222" s="13"/>
      <c r="AEO222" s="13"/>
      <c r="AEP222" s="13"/>
      <c r="AEQ222" s="13"/>
      <c r="AER222" s="13"/>
      <c r="AES222" s="13"/>
      <c r="AET222" s="13"/>
      <c r="AEU222" s="13"/>
      <c r="AEV222" s="13"/>
      <c r="AEW222" s="13"/>
      <c r="AEX222" s="13"/>
      <c r="AEY222" s="13"/>
      <c r="AEZ222" s="13"/>
      <c r="AFA222" s="13"/>
      <c r="AFB222" s="13"/>
      <c r="AFC222" s="13"/>
      <c r="AFD222" s="13"/>
      <c r="AFE222" s="13"/>
      <c r="AFF222" s="13"/>
      <c r="AFG222" s="13"/>
      <c r="AFH222" s="13"/>
      <c r="AFI222" s="13"/>
      <c r="AFJ222" s="13"/>
      <c r="AFK222" s="13"/>
      <c r="AFL222" s="13"/>
      <c r="AFM222" s="13"/>
      <c r="AFN222" s="13"/>
      <c r="AFO222" s="13"/>
      <c r="AFP222" s="13"/>
      <c r="AFQ222" s="13"/>
      <c r="AFR222" s="13"/>
      <c r="AFS222" s="13"/>
      <c r="AFT222" s="13"/>
      <c r="AFU222" s="13"/>
      <c r="AFV222" s="13"/>
      <c r="AFW222" s="13"/>
      <c r="AFX222" s="13"/>
      <c r="AFY222" s="13"/>
      <c r="AFZ222" s="13"/>
      <c r="AGA222" s="13"/>
      <c r="AGB222" s="13"/>
      <c r="AGC222" s="13"/>
      <c r="AGD222" s="13"/>
      <c r="AGE222" s="13"/>
      <c r="AGF222" s="13"/>
      <c r="AGG222" s="13"/>
      <c r="AGH222" s="13"/>
      <c r="AGI222" s="13"/>
      <c r="AGJ222" s="13"/>
      <c r="AGK222" s="13"/>
      <c r="AGL222" s="13"/>
      <c r="AGM222" s="13"/>
      <c r="AGN222" s="13"/>
      <c r="AGO222" s="13"/>
      <c r="AGP222" s="13"/>
      <c r="AGQ222" s="13"/>
      <c r="AGR222" s="13"/>
      <c r="AGS222" s="13"/>
      <c r="AGT222" s="13"/>
      <c r="AGU222" s="13"/>
      <c r="AGV222" s="13"/>
      <c r="AGW222" s="13"/>
      <c r="AGX222" s="13"/>
      <c r="AGY222" s="13"/>
      <c r="AGZ222" s="13"/>
      <c r="AHA222" s="13"/>
      <c r="AHB222" s="13"/>
      <c r="AHC222" s="13"/>
      <c r="AHD222" s="13"/>
      <c r="AHE222" s="13"/>
      <c r="AHF222" s="13"/>
      <c r="AHG222" s="13"/>
      <c r="AHH222" s="13"/>
      <c r="AHI222" s="13"/>
      <c r="AHJ222" s="13"/>
      <c r="AHK222" s="13"/>
      <c r="AHL222" s="13"/>
      <c r="AHM222" s="13"/>
      <c r="AHN222" s="13"/>
      <c r="AHO222" s="13"/>
      <c r="AHP222" s="13"/>
      <c r="AHQ222" s="13"/>
      <c r="AHR222" s="13"/>
      <c r="AHS222" s="13"/>
      <c r="AHT222" s="13"/>
      <c r="AHU222" s="13"/>
      <c r="AHV222" s="13"/>
      <c r="AHW222" s="13"/>
      <c r="AHX222" s="13"/>
      <c r="AHY222" s="13"/>
      <c r="AHZ222" s="13"/>
      <c r="AIA222" s="13"/>
      <c r="AIB222" s="13"/>
      <c r="AIC222" s="13"/>
      <c r="AID222" s="13"/>
      <c r="AIE222" s="13"/>
      <c r="AIF222" s="13"/>
      <c r="AIG222" s="13"/>
      <c r="AIH222" s="13"/>
      <c r="AII222" s="13"/>
      <c r="AIJ222" s="13"/>
      <c r="AIK222" s="13"/>
      <c r="AIL222" s="13"/>
      <c r="AIM222" s="13"/>
      <c r="AIN222" s="13"/>
      <c r="AIO222" s="13"/>
      <c r="AIP222" s="13"/>
      <c r="AIQ222" s="13"/>
      <c r="AIR222" s="13"/>
      <c r="AIS222" s="13"/>
      <c r="AIT222" s="13"/>
      <c r="AIU222" s="13"/>
      <c r="AIV222" s="13"/>
      <c r="AIW222" s="13"/>
      <c r="AIX222" s="13"/>
      <c r="AIY222" s="13"/>
      <c r="AIZ222" s="13"/>
      <c r="AJA222" s="13"/>
      <c r="AJB222" s="13"/>
      <c r="AJC222" s="13"/>
      <c r="AJD222" s="13"/>
      <c r="AJE222" s="13"/>
      <c r="AJF222" s="13"/>
      <c r="AJG222" s="13"/>
      <c r="AJH222" s="13"/>
      <c r="AJI222" s="13"/>
      <c r="AJJ222" s="13"/>
      <c r="AJK222" s="13"/>
      <c r="AJL222" s="13"/>
      <c r="AJM222" s="13"/>
      <c r="AJN222" s="13"/>
      <c r="AJO222" s="13"/>
      <c r="AJP222" s="13"/>
      <c r="AJQ222" s="13"/>
      <c r="AJR222" s="13"/>
      <c r="AJS222" s="13"/>
      <c r="AJT222" s="13"/>
      <c r="AJU222" s="13"/>
      <c r="AJV222" s="13"/>
      <c r="AJW222" s="13"/>
      <c r="AJX222" s="13"/>
      <c r="AJY222" s="13"/>
      <c r="AJZ222" s="13"/>
      <c r="AKA222" s="13"/>
      <c r="AKB222" s="13"/>
      <c r="AKC222" s="13"/>
      <c r="AKD222" s="13"/>
      <c r="AKE222" s="13"/>
      <c r="AKF222" s="13"/>
      <c r="AKG222" s="13"/>
      <c r="AKH222" s="13"/>
      <c r="AKI222" s="13"/>
      <c r="AKJ222" s="13"/>
      <c r="AKK222" s="13"/>
      <c r="AKL222" s="13"/>
      <c r="AKM222" s="13"/>
      <c r="AKN222" s="13"/>
      <c r="AKO222" s="13"/>
      <c r="AKP222" s="13"/>
      <c r="AKQ222" s="13"/>
      <c r="AKR222" s="13"/>
      <c r="AKS222" s="13"/>
      <c r="AKT222" s="13"/>
      <c r="AKU222" s="13"/>
      <c r="AKV222" s="13"/>
      <c r="AKW222" s="13"/>
      <c r="AKX222" s="13"/>
      <c r="AKY222" s="13"/>
      <c r="AKZ222" s="13"/>
      <c r="ALA222" s="13"/>
      <c r="ALB222" s="13"/>
      <c r="ALC222" s="13"/>
      <c r="ALD222" s="13"/>
      <c r="ALE222" s="13"/>
      <c r="ALF222" s="13"/>
      <c r="ALG222" s="13"/>
      <c r="ALH222" s="13"/>
      <c r="ALI222" s="13"/>
      <c r="ALJ222" s="13"/>
      <c r="ALK222" s="13"/>
      <c r="ALL222" s="13"/>
      <c r="ALM222" s="13"/>
      <c r="ALN222" s="13"/>
    </row>
    <row r="223" spans="1:1002" ht="14" customHeight="1" x14ac:dyDescent="0.35">
      <c r="A223" s="84" t="s">
        <v>453</v>
      </c>
      <c r="B223" s="85" t="s">
        <v>455</v>
      </c>
      <c r="C223" s="87">
        <v>22</v>
      </c>
      <c r="D223" s="5" t="s">
        <v>294</v>
      </c>
      <c r="E223" s="86" t="s">
        <v>454</v>
      </c>
      <c r="F223" s="11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c r="IS223" s="13"/>
      <c r="IT223" s="13"/>
      <c r="IU223" s="13"/>
      <c r="IV223" s="13"/>
      <c r="IW223" s="13"/>
      <c r="IX223" s="13"/>
      <c r="IY223" s="13"/>
      <c r="IZ223" s="13"/>
      <c r="JA223" s="13"/>
      <c r="JB223" s="13"/>
      <c r="JC223" s="13"/>
      <c r="JD223" s="13"/>
      <c r="JE223" s="13"/>
      <c r="JF223" s="13"/>
      <c r="JG223" s="13"/>
      <c r="JH223" s="13"/>
      <c r="JI223" s="13"/>
      <c r="JJ223" s="13"/>
      <c r="JK223" s="13"/>
      <c r="JL223" s="13"/>
      <c r="JM223" s="13"/>
      <c r="JN223" s="13"/>
      <c r="JO223" s="13"/>
      <c r="JP223" s="13"/>
      <c r="JQ223" s="13"/>
      <c r="JR223" s="13"/>
      <c r="JS223" s="13"/>
      <c r="JT223" s="13"/>
      <c r="JU223" s="13"/>
      <c r="JV223" s="13"/>
      <c r="JW223" s="13"/>
      <c r="JX223" s="13"/>
      <c r="JY223" s="13"/>
      <c r="JZ223" s="13"/>
      <c r="KA223" s="13"/>
      <c r="KB223" s="13"/>
      <c r="KC223" s="13"/>
      <c r="KD223" s="13"/>
      <c r="KE223" s="13"/>
      <c r="KF223" s="13"/>
      <c r="KG223" s="13"/>
      <c r="KH223" s="13"/>
      <c r="KI223" s="13"/>
      <c r="KJ223" s="13"/>
      <c r="KK223" s="13"/>
      <c r="KL223" s="13"/>
      <c r="KM223" s="13"/>
      <c r="KN223" s="13"/>
      <c r="KO223" s="13"/>
      <c r="KP223" s="13"/>
      <c r="KQ223" s="13"/>
      <c r="KR223" s="13"/>
      <c r="KS223" s="13"/>
      <c r="KT223" s="13"/>
      <c r="KU223" s="13"/>
      <c r="KV223" s="13"/>
      <c r="KW223" s="13"/>
      <c r="KX223" s="13"/>
      <c r="KY223" s="13"/>
      <c r="KZ223" s="13"/>
      <c r="LA223" s="13"/>
      <c r="LB223" s="13"/>
      <c r="LC223" s="13"/>
      <c r="LD223" s="13"/>
      <c r="LE223" s="13"/>
      <c r="LF223" s="13"/>
      <c r="LG223" s="13"/>
      <c r="LH223" s="13"/>
      <c r="LI223" s="13"/>
      <c r="LJ223" s="13"/>
      <c r="LK223" s="13"/>
      <c r="LL223" s="13"/>
      <c r="LM223" s="13"/>
      <c r="LN223" s="13"/>
      <c r="LO223" s="13"/>
      <c r="LP223" s="13"/>
      <c r="LQ223" s="13"/>
      <c r="LR223" s="13"/>
      <c r="LS223" s="13"/>
      <c r="LT223" s="13"/>
      <c r="LU223" s="13"/>
      <c r="LV223" s="13"/>
      <c r="LW223" s="13"/>
      <c r="LX223" s="13"/>
      <c r="LY223" s="13"/>
      <c r="LZ223" s="13"/>
      <c r="MA223" s="13"/>
      <c r="MB223" s="13"/>
      <c r="MC223" s="13"/>
      <c r="MD223" s="13"/>
      <c r="ME223" s="13"/>
      <c r="MF223" s="13"/>
      <c r="MG223" s="13"/>
      <c r="MH223" s="13"/>
      <c r="MI223" s="13"/>
      <c r="MJ223" s="13"/>
      <c r="MK223" s="13"/>
      <c r="ML223" s="13"/>
      <c r="MM223" s="13"/>
      <c r="MN223" s="13"/>
      <c r="MO223" s="13"/>
      <c r="MP223" s="13"/>
      <c r="MQ223" s="13"/>
      <c r="MR223" s="13"/>
      <c r="MS223" s="13"/>
      <c r="MT223" s="13"/>
      <c r="MU223" s="13"/>
      <c r="MV223" s="13"/>
      <c r="MW223" s="13"/>
      <c r="MX223" s="13"/>
      <c r="MY223" s="13"/>
      <c r="MZ223" s="13"/>
      <c r="NA223" s="13"/>
      <c r="NB223" s="13"/>
      <c r="NC223" s="13"/>
      <c r="ND223" s="13"/>
      <c r="NE223" s="13"/>
      <c r="NF223" s="13"/>
      <c r="NG223" s="13"/>
      <c r="NH223" s="13"/>
      <c r="NI223" s="13"/>
      <c r="NJ223" s="13"/>
      <c r="NK223" s="13"/>
      <c r="NL223" s="13"/>
      <c r="NM223" s="13"/>
      <c r="NN223" s="13"/>
      <c r="NO223" s="13"/>
      <c r="NP223" s="13"/>
      <c r="NQ223" s="13"/>
      <c r="NR223" s="13"/>
      <c r="NS223" s="13"/>
      <c r="NT223" s="13"/>
      <c r="NU223" s="13"/>
      <c r="NV223" s="13"/>
      <c r="NW223" s="13"/>
      <c r="NX223" s="13"/>
      <c r="NY223" s="13"/>
      <c r="NZ223" s="13"/>
      <c r="OA223" s="13"/>
      <c r="OB223" s="13"/>
      <c r="OC223" s="13"/>
      <c r="OD223" s="13"/>
      <c r="OE223" s="13"/>
      <c r="OF223" s="13"/>
      <c r="OG223" s="13"/>
      <c r="OH223" s="13"/>
      <c r="OI223" s="13"/>
      <c r="OJ223" s="13"/>
      <c r="OK223" s="13"/>
      <c r="OL223" s="13"/>
      <c r="OM223" s="13"/>
      <c r="ON223" s="13"/>
      <c r="OO223" s="13"/>
      <c r="OP223" s="13"/>
      <c r="OQ223" s="13"/>
      <c r="OR223" s="13"/>
      <c r="OS223" s="13"/>
      <c r="OT223" s="13"/>
      <c r="OU223" s="13"/>
      <c r="OV223" s="13"/>
      <c r="OW223" s="13"/>
      <c r="OX223" s="13"/>
      <c r="OY223" s="13"/>
      <c r="OZ223" s="13"/>
      <c r="PA223" s="13"/>
      <c r="PB223" s="13"/>
      <c r="PC223" s="13"/>
      <c r="PD223" s="13"/>
      <c r="PE223" s="13"/>
      <c r="PF223" s="13"/>
      <c r="PG223" s="13"/>
      <c r="PH223" s="13"/>
      <c r="PI223" s="13"/>
      <c r="PJ223" s="13"/>
      <c r="PK223" s="13"/>
      <c r="PL223" s="13"/>
      <c r="PM223" s="13"/>
      <c r="PN223" s="13"/>
      <c r="PO223" s="13"/>
      <c r="PP223" s="13"/>
      <c r="PQ223" s="13"/>
      <c r="PR223" s="13"/>
      <c r="PS223" s="13"/>
      <c r="PT223" s="13"/>
      <c r="PU223" s="13"/>
      <c r="PV223" s="13"/>
      <c r="PW223" s="13"/>
      <c r="PX223" s="13"/>
      <c r="PY223" s="13"/>
      <c r="PZ223" s="13"/>
      <c r="QA223" s="13"/>
      <c r="QB223" s="13"/>
      <c r="QC223" s="13"/>
      <c r="QD223" s="13"/>
      <c r="QE223" s="13"/>
      <c r="QF223" s="13"/>
      <c r="QG223" s="13"/>
      <c r="QH223" s="13"/>
      <c r="QI223" s="13"/>
      <c r="QJ223" s="13"/>
      <c r="QK223" s="13"/>
      <c r="QL223" s="13"/>
      <c r="QM223" s="13"/>
      <c r="QN223" s="13"/>
      <c r="QO223" s="13"/>
      <c r="QP223" s="13"/>
      <c r="QQ223" s="13"/>
      <c r="QR223" s="13"/>
      <c r="QS223" s="13"/>
      <c r="QT223" s="13"/>
      <c r="QU223" s="13"/>
      <c r="QV223" s="13"/>
      <c r="QW223" s="13"/>
      <c r="QX223" s="13"/>
      <c r="QY223" s="13"/>
      <c r="QZ223" s="13"/>
      <c r="RA223" s="13"/>
      <c r="RB223" s="13"/>
      <c r="RC223" s="13"/>
      <c r="RD223" s="13"/>
      <c r="RE223" s="13"/>
      <c r="RF223" s="13"/>
      <c r="RG223" s="13"/>
      <c r="RH223" s="13"/>
      <c r="RI223" s="13"/>
      <c r="RJ223" s="13"/>
      <c r="RK223" s="13"/>
      <c r="RL223" s="13"/>
      <c r="RM223" s="13"/>
      <c r="RN223" s="13"/>
      <c r="RO223" s="13"/>
      <c r="RP223" s="13"/>
      <c r="RQ223" s="13"/>
      <c r="RR223" s="13"/>
      <c r="RS223" s="13"/>
      <c r="RT223" s="13"/>
      <c r="RU223" s="13"/>
      <c r="RV223" s="13"/>
      <c r="RW223" s="13"/>
      <c r="RX223" s="13"/>
      <c r="RY223" s="13"/>
      <c r="RZ223" s="13"/>
      <c r="SA223" s="13"/>
      <c r="SB223" s="13"/>
      <c r="SC223" s="13"/>
      <c r="SD223" s="13"/>
      <c r="SE223" s="13"/>
      <c r="SF223" s="13"/>
      <c r="SG223" s="13"/>
      <c r="SH223" s="13"/>
      <c r="SI223" s="13"/>
      <c r="SJ223" s="13"/>
      <c r="SK223" s="13"/>
      <c r="SL223" s="13"/>
      <c r="SM223" s="13"/>
      <c r="SN223" s="13"/>
      <c r="SO223" s="13"/>
      <c r="SP223" s="13"/>
      <c r="SQ223" s="13"/>
      <c r="SR223" s="13"/>
      <c r="SS223" s="13"/>
      <c r="ST223" s="13"/>
      <c r="SU223" s="13"/>
      <c r="SV223" s="13"/>
      <c r="SW223" s="13"/>
      <c r="SX223" s="13"/>
      <c r="SY223" s="13"/>
      <c r="SZ223" s="13"/>
      <c r="TA223" s="13"/>
      <c r="TB223" s="13"/>
      <c r="TC223" s="13"/>
      <c r="TD223" s="13"/>
      <c r="TE223" s="13"/>
      <c r="TF223" s="13"/>
      <c r="TG223" s="13"/>
      <c r="TH223" s="13"/>
      <c r="TI223" s="13"/>
      <c r="TJ223" s="13"/>
      <c r="TK223" s="13"/>
      <c r="TL223" s="13"/>
      <c r="TM223" s="13"/>
      <c r="TN223" s="13"/>
      <c r="TO223" s="13"/>
      <c r="TP223" s="13"/>
      <c r="TQ223" s="13"/>
      <c r="TR223" s="13"/>
      <c r="TS223" s="13"/>
      <c r="TT223" s="13"/>
      <c r="TU223" s="13"/>
      <c r="TV223" s="13"/>
      <c r="TW223" s="13"/>
      <c r="TX223" s="13"/>
      <c r="TY223" s="13"/>
      <c r="TZ223" s="13"/>
      <c r="UA223" s="13"/>
      <c r="UB223" s="13"/>
      <c r="UC223" s="13"/>
      <c r="UD223" s="13"/>
      <c r="UE223" s="13"/>
      <c r="UF223" s="13"/>
      <c r="UG223" s="13"/>
      <c r="UH223" s="13"/>
      <c r="UI223" s="13"/>
      <c r="UJ223" s="13"/>
      <c r="UK223" s="13"/>
      <c r="UL223" s="13"/>
      <c r="UM223" s="13"/>
      <c r="UN223" s="13"/>
      <c r="UO223" s="13"/>
      <c r="UP223" s="13"/>
      <c r="UQ223" s="13"/>
      <c r="UR223" s="13"/>
      <c r="US223" s="13"/>
      <c r="UT223" s="13"/>
      <c r="UU223" s="13"/>
      <c r="UV223" s="13"/>
      <c r="UW223" s="13"/>
      <c r="UX223" s="13"/>
      <c r="UY223" s="13"/>
      <c r="UZ223" s="13"/>
      <c r="VA223" s="13"/>
      <c r="VB223" s="13"/>
      <c r="VC223" s="13"/>
      <c r="VD223" s="13"/>
      <c r="VE223" s="13"/>
      <c r="VF223" s="13"/>
      <c r="VG223" s="13"/>
      <c r="VH223" s="13"/>
      <c r="VI223" s="13"/>
      <c r="VJ223" s="13"/>
      <c r="VK223" s="13"/>
      <c r="VL223" s="13"/>
      <c r="VM223" s="13"/>
      <c r="VN223" s="13"/>
      <c r="VO223" s="13"/>
      <c r="VP223" s="13"/>
      <c r="VQ223" s="13"/>
      <c r="VR223" s="13"/>
      <c r="VS223" s="13"/>
      <c r="VT223" s="13"/>
      <c r="VU223" s="13"/>
      <c r="VV223" s="13"/>
      <c r="VW223" s="13"/>
      <c r="VX223" s="13"/>
      <c r="VY223" s="13"/>
      <c r="VZ223" s="13"/>
      <c r="WA223" s="13"/>
      <c r="WB223" s="13"/>
      <c r="WC223" s="13"/>
      <c r="WD223" s="13"/>
      <c r="WE223" s="13"/>
      <c r="WF223" s="13"/>
      <c r="WG223" s="13"/>
      <c r="WH223" s="13"/>
      <c r="WI223" s="13"/>
      <c r="WJ223" s="13"/>
      <c r="WK223" s="13"/>
      <c r="WL223" s="13"/>
      <c r="WM223" s="13"/>
      <c r="WN223" s="13"/>
      <c r="WO223" s="13"/>
      <c r="WP223" s="13"/>
      <c r="WQ223" s="13"/>
      <c r="WR223" s="13"/>
      <c r="WS223" s="13"/>
      <c r="WT223" s="13"/>
      <c r="WU223" s="13"/>
      <c r="WV223" s="13"/>
      <c r="WW223" s="13"/>
      <c r="WX223" s="13"/>
      <c r="WY223" s="13"/>
      <c r="WZ223" s="13"/>
      <c r="XA223" s="13"/>
      <c r="XB223" s="13"/>
      <c r="XC223" s="13"/>
      <c r="XD223" s="13"/>
      <c r="XE223" s="13"/>
      <c r="XF223" s="13"/>
      <c r="XG223" s="13"/>
      <c r="XH223" s="13"/>
      <c r="XI223" s="13"/>
      <c r="XJ223" s="13"/>
      <c r="XK223" s="13"/>
      <c r="XL223" s="13"/>
      <c r="XM223" s="13"/>
      <c r="XN223" s="13"/>
      <c r="XO223" s="13"/>
      <c r="XP223" s="13"/>
      <c r="XQ223" s="13"/>
      <c r="XR223" s="13"/>
      <c r="XS223" s="13"/>
      <c r="XT223" s="13"/>
      <c r="XU223" s="13"/>
      <c r="XV223" s="13"/>
      <c r="XW223" s="13"/>
      <c r="XX223" s="13"/>
      <c r="XY223" s="13"/>
      <c r="XZ223" s="13"/>
      <c r="YA223" s="13"/>
      <c r="YB223" s="13"/>
      <c r="YC223" s="13"/>
      <c r="YD223" s="13"/>
      <c r="YE223" s="13"/>
      <c r="YF223" s="13"/>
      <c r="YG223" s="13"/>
      <c r="YH223" s="13"/>
      <c r="YI223" s="13"/>
      <c r="YJ223" s="13"/>
      <c r="YK223" s="13"/>
      <c r="YL223" s="13"/>
      <c r="YM223" s="13"/>
      <c r="YN223" s="13"/>
      <c r="YO223" s="13"/>
      <c r="YP223" s="13"/>
      <c r="YQ223" s="13"/>
      <c r="YR223" s="13"/>
      <c r="YS223" s="13"/>
      <c r="YT223" s="13"/>
      <c r="YU223" s="13"/>
      <c r="YV223" s="13"/>
      <c r="YW223" s="13"/>
      <c r="YX223" s="13"/>
      <c r="YY223" s="13"/>
      <c r="YZ223" s="13"/>
      <c r="ZA223" s="13"/>
      <c r="ZB223" s="13"/>
      <c r="ZC223" s="13"/>
      <c r="ZD223" s="13"/>
      <c r="ZE223" s="13"/>
      <c r="ZF223" s="13"/>
      <c r="ZG223" s="13"/>
      <c r="ZH223" s="13"/>
      <c r="ZI223" s="13"/>
      <c r="ZJ223" s="13"/>
      <c r="ZK223" s="13"/>
      <c r="ZL223" s="13"/>
      <c r="ZM223" s="13"/>
      <c r="ZN223" s="13"/>
      <c r="ZO223" s="13"/>
      <c r="ZP223" s="13"/>
      <c r="ZQ223" s="13"/>
      <c r="ZR223" s="13"/>
      <c r="ZS223" s="13"/>
      <c r="ZT223" s="13"/>
      <c r="ZU223" s="13"/>
      <c r="ZV223" s="13"/>
      <c r="ZW223" s="13"/>
      <c r="ZX223" s="13"/>
      <c r="ZY223" s="13"/>
      <c r="ZZ223" s="13"/>
      <c r="AAA223" s="13"/>
      <c r="AAB223" s="13"/>
      <c r="AAC223" s="13"/>
      <c r="AAD223" s="13"/>
      <c r="AAE223" s="13"/>
      <c r="AAF223" s="13"/>
      <c r="AAG223" s="13"/>
      <c r="AAH223" s="13"/>
      <c r="AAI223" s="13"/>
      <c r="AAJ223" s="13"/>
      <c r="AAK223" s="13"/>
      <c r="AAL223" s="13"/>
      <c r="AAM223" s="13"/>
      <c r="AAN223" s="13"/>
      <c r="AAO223" s="13"/>
      <c r="AAP223" s="13"/>
      <c r="AAQ223" s="13"/>
      <c r="AAR223" s="13"/>
      <c r="AAS223" s="13"/>
      <c r="AAT223" s="13"/>
      <c r="AAU223" s="13"/>
      <c r="AAV223" s="13"/>
      <c r="AAW223" s="13"/>
      <c r="AAX223" s="13"/>
      <c r="AAY223" s="13"/>
      <c r="AAZ223" s="13"/>
      <c r="ABA223" s="13"/>
      <c r="ABB223" s="13"/>
      <c r="ABC223" s="13"/>
      <c r="ABD223" s="13"/>
      <c r="ABE223" s="13"/>
      <c r="ABF223" s="13"/>
      <c r="ABG223" s="13"/>
      <c r="ABH223" s="13"/>
      <c r="ABI223" s="13"/>
      <c r="ABJ223" s="13"/>
      <c r="ABK223" s="13"/>
      <c r="ABL223" s="13"/>
      <c r="ABM223" s="13"/>
      <c r="ABN223" s="13"/>
      <c r="ABO223" s="13"/>
      <c r="ABP223" s="13"/>
      <c r="ABQ223" s="13"/>
      <c r="ABR223" s="13"/>
      <c r="ABS223" s="13"/>
      <c r="ABT223" s="13"/>
      <c r="ABU223" s="13"/>
      <c r="ABV223" s="13"/>
      <c r="ABW223" s="13"/>
      <c r="ABX223" s="13"/>
      <c r="ABY223" s="13"/>
      <c r="ABZ223" s="13"/>
      <c r="ACA223" s="13"/>
      <c r="ACB223" s="13"/>
      <c r="ACC223" s="13"/>
      <c r="ACD223" s="13"/>
      <c r="ACE223" s="13"/>
      <c r="ACF223" s="13"/>
      <c r="ACG223" s="13"/>
      <c r="ACH223" s="13"/>
      <c r="ACI223" s="13"/>
      <c r="ACJ223" s="13"/>
      <c r="ACK223" s="13"/>
      <c r="ACL223" s="13"/>
      <c r="ACM223" s="13"/>
      <c r="ACN223" s="13"/>
      <c r="ACO223" s="13"/>
      <c r="ACP223" s="13"/>
      <c r="ACQ223" s="13"/>
      <c r="ACR223" s="13"/>
      <c r="ACS223" s="13"/>
      <c r="ACT223" s="13"/>
      <c r="ACU223" s="13"/>
      <c r="ACV223" s="13"/>
      <c r="ACW223" s="13"/>
      <c r="ACX223" s="13"/>
      <c r="ACY223" s="13"/>
      <c r="ACZ223" s="13"/>
      <c r="ADA223" s="13"/>
      <c r="ADB223" s="13"/>
      <c r="ADC223" s="13"/>
      <c r="ADD223" s="13"/>
      <c r="ADE223" s="13"/>
      <c r="ADF223" s="13"/>
      <c r="ADG223" s="13"/>
      <c r="ADH223" s="13"/>
      <c r="ADI223" s="13"/>
      <c r="ADJ223" s="13"/>
      <c r="ADK223" s="13"/>
      <c r="ADL223" s="13"/>
      <c r="ADM223" s="13"/>
      <c r="ADN223" s="13"/>
      <c r="ADO223" s="13"/>
      <c r="ADP223" s="13"/>
      <c r="ADQ223" s="13"/>
      <c r="ADR223" s="13"/>
      <c r="ADS223" s="13"/>
      <c r="ADT223" s="13"/>
      <c r="ADU223" s="13"/>
      <c r="ADV223" s="13"/>
      <c r="ADW223" s="13"/>
      <c r="ADX223" s="13"/>
      <c r="ADY223" s="13"/>
      <c r="ADZ223" s="13"/>
      <c r="AEA223" s="13"/>
      <c r="AEB223" s="13"/>
      <c r="AEC223" s="13"/>
      <c r="AED223" s="13"/>
      <c r="AEE223" s="13"/>
      <c r="AEF223" s="13"/>
      <c r="AEG223" s="13"/>
      <c r="AEH223" s="13"/>
      <c r="AEI223" s="13"/>
      <c r="AEJ223" s="13"/>
      <c r="AEK223" s="13"/>
      <c r="AEL223" s="13"/>
      <c r="AEM223" s="13"/>
      <c r="AEN223" s="13"/>
      <c r="AEO223" s="13"/>
      <c r="AEP223" s="13"/>
      <c r="AEQ223" s="13"/>
      <c r="AER223" s="13"/>
      <c r="AES223" s="13"/>
      <c r="AET223" s="13"/>
      <c r="AEU223" s="13"/>
      <c r="AEV223" s="13"/>
      <c r="AEW223" s="13"/>
      <c r="AEX223" s="13"/>
      <c r="AEY223" s="13"/>
      <c r="AEZ223" s="13"/>
      <c r="AFA223" s="13"/>
      <c r="AFB223" s="13"/>
      <c r="AFC223" s="13"/>
      <c r="AFD223" s="13"/>
      <c r="AFE223" s="13"/>
      <c r="AFF223" s="13"/>
      <c r="AFG223" s="13"/>
      <c r="AFH223" s="13"/>
      <c r="AFI223" s="13"/>
      <c r="AFJ223" s="13"/>
      <c r="AFK223" s="13"/>
      <c r="AFL223" s="13"/>
      <c r="AFM223" s="13"/>
      <c r="AFN223" s="13"/>
      <c r="AFO223" s="13"/>
      <c r="AFP223" s="13"/>
      <c r="AFQ223" s="13"/>
      <c r="AFR223" s="13"/>
      <c r="AFS223" s="13"/>
      <c r="AFT223" s="13"/>
      <c r="AFU223" s="13"/>
      <c r="AFV223" s="13"/>
      <c r="AFW223" s="13"/>
      <c r="AFX223" s="13"/>
      <c r="AFY223" s="13"/>
      <c r="AFZ223" s="13"/>
      <c r="AGA223" s="13"/>
      <c r="AGB223" s="13"/>
      <c r="AGC223" s="13"/>
      <c r="AGD223" s="13"/>
      <c r="AGE223" s="13"/>
      <c r="AGF223" s="13"/>
      <c r="AGG223" s="13"/>
      <c r="AGH223" s="13"/>
      <c r="AGI223" s="13"/>
      <c r="AGJ223" s="13"/>
      <c r="AGK223" s="13"/>
      <c r="AGL223" s="13"/>
      <c r="AGM223" s="13"/>
      <c r="AGN223" s="13"/>
      <c r="AGO223" s="13"/>
      <c r="AGP223" s="13"/>
      <c r="AGQ223" s="13"/>
      <c r="AGR223" s="13"/>
      <c r="AGS223" s="13"/>
      <c r="AGT223" s="13"/>
      <c r="AGU223" s="13"/>
      <c r="AGV223" s="13"/>
      <c r="AGW223" s="13"/>
      <c r="AGX223" s="13"/>
      <c r="AGY223" s="13"/>
      <c r="AGZ223" s="13"/>
      <c r="AHA223" s="13"/>
      <c r="AHB223" s="13"/>
      <c r="AHC223" s="13"/>
      <c r="AHD223" s="13"/>
      <c r="AHE223" s="13"/>
      <c r="AHF223" s="13"/>
      <c r="AHG223" s="13"/>
      <c r="AHH223" s="13"/>
      <c r="AHI223" s="13"/>
      <c r="AHJ223" s="13"/>
      <c r="AHK223" s="13"/>
      <c r="AHL223" s="13"/>
      <c r="AHM223" s="13"/>
      <c r="AHN223" s="13"/>
      <c r="AHO223" s="13"/>
      <c r="AHP223" s="13"/>
      <c r="AHQ223" s="13"/>
      <c r="AHR223" s="13"/>
      <c r="AHS223" s="13"/>
      <c r="AHT223" s="13"/>
      <c r="AHU223" s="13"/>
      <c r="AHV223" s="13"/>
      <c r="AHW223" s="13"/>
      <c r="AHX223" s="13"/>
      <c r="AHY223" s="13"/>
      <c r="AHZ223" s="13"/>
      <c r="AIA223" s="13"/>
      <c r="AIB223" s="13"/>
      <c r="AIC223" s="13"/>
      <c r="AID223" s="13"/>
      <c r="AIE223" s="13"/>
      <c r="AIF223" s="13"/>
      <c r="AIG223" s="13"/>
      <c r="AIH223" s="13"/>
      <c r="AII223" s="13"/>
      <c r="AIJ223" s="13"/>
      <c r="AIK223" s="13"/>
      <c r="AIL223" s="13"/>
      <c r="AIM223" s="13"/>
      <c r="AIN223" s="13"/>
      <c r="AIO223" s="13"/>
      <c r="AIP223" s="13"/>
      <c r="AIQ223" s="13"/>
      <c r="AIR223" s="13"/>
      <c r="AIS223" s="13"/>
      <c r="AIT223" s="13"/>
      <c r="AIU223" s="13"/>
      <c r="AIV223" s="13"/>
      <c r="AIW223" s="13"/>
      <c r="AIX223" s="13"/>
      <c r="AIY223" s="13"/>
      <c r="AIZ223" s="13"/>
      <c r="AJA223" s="13"/>
      <c r="AJB223" s="13"/>
      <c r="AJC223" s="13"/>
      <c r="AJD223" s="13"/>
      <c r="AJE223" s="13"/>
      <c r="AJF223" s="13"/>
      <c r="AJG223" s="13"/>
      <c r="AJH223" s="13"/>
      <c r="AJI223" s="13"/>
      <c r="AJJ223" s="13"/>
      <c r="AJK223" s="13"/>
      <c r="AJL223" s="13"/>
      <c r="AJM223" s="13"/>
      <c r="AJN223" s="13"/>
      <c r="AJO223" s="13"/>
      <c r="AJP223" s="13"/>
      <c r="AJQ223" s="13"/>
      <c r="AJR223" s="13"/>
      <c r="AJS223" s="13"/>
      <c r="AJT223" s="13"/>
      <c r="AJU223" s="13"/>
      <c r="AJV223" s="13"/>
      <c r="AJW223" s="13"/>
      <c r="AJX223" s="13"/>
      <c r="AJY223" s="13"/>
      <c r="AJZ223" s="13"/>
      <c r="AKA223" s="13"/>
      <c r="AKB223" s="13"/>
      <c r="AKC223" s="13"/>
      <c r="AKD223" s="13"/>
      <c r="AKE223" s="13"/>
      <c r="AKF223" s="13"/>
      <c r="AKG223" s="13"/>
      <c r="AKH223" s="13"/>
      <c r="AKI223" s="13"/>
      <c r="AKJ223" s="13"/>
      <c r="AKK223" s="13"/>
      <c r="AKL223" s="13"/>
      <c r="AKM223" s="13"/>
      <c r="AKN223" s="13"/>
      <c r="AKO223" s="13"/>
      <c r="AKP223" s="13"/>
      <c r="AKQ223" s="13"/>
      <c r="AKR223" s="13"/>
      <c r="AKS223" s="13"/>
      <c r="AKT223" s="13"/>
      <c r="AKU223" s="13"/>
      <c r="AKV223" s="13"/>
      <c r="AKW223" s="13"/>
      <c r="AKX223" s="13"/>
      <c r="AKY223" s="13"/>
      <c r="AKZ223" s="13"/>
      <c r="ALA223" s="13"/>
      <c r="ALB223" s="13"/>
      <c r="ALC223" s="13"/>
      <c r="ALD223" s="13"/>
      <c r="ALE223" s="13"/>
      <c r="ALF223" s="13"/>
      <c r="ALG223" s="13"/>
      <c r="ALH223" s="13"/>
      <c r="ALI223" s="13"/>
      <c r="ALJ223" s="13"/>
      <c r="ALK223" s="13"/>
      <c r="ALL223" s="13"/>
      <c r="ALM223" s="13"/>
      <c r="ALN223" s="13"/>
    </row>
    <row r="224" spans="1:1002" ht="14" customHeight="1" thickBot="1" x14ac:dyDescent="0.4">
      <c r="A224" s="46"/>
      <c r="B224" s="64"/>
      <c r="C224" s="64"/>
      <c r="D224" s="64"/>
      <c r="E224" s="81"/>
      <c r="F224" s="11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c r="IC224" s="13"/>
      <c r="ID224" s="13"/>
      <c r="IE224" s="13"/>
      <c r="IF224" s="13"/>
      <c r="IG224" s="13"/>
      <c r="IH224" s="13"/>
      <c r="II224" s="13"/>
      <c r="IJ224" s="13"/>
      <c r="IK224" s="13"/>
      <c r="IL224" s="13"/>
      <c r="IM224" s="13"/>
      <c r="IN224" s="13"/>
      <c r="IO224" s="13"/>
      <c r="IP224" s="13"/>
      <c r="IQ224" s="13"/>
      <c r="IR224" s="13"/>
      <c r="IS224" s="13"/>
      <c r="IT224" s="13"/>
      <c r="IU224" s="13"/>
      <c r="IV224" s="13"/>
      <c r="IW224" s="13"/>
      <c r="IX224" s="13"/>
      <c r="IY224" s="13"/>
      <c r="IZ224" s="13"/>
      <c r="JA224" s="13"/>
      <c r="JB224" s="13"/>
      <c r="JC224" s="13"/>
      <c r="JD224" s="13"/>
      <c r="JE224" s="13"/>
      <c r="JF224" s="13"/>
      <c r="JG224" s="13"/>
      <c r="JH224" s="13"/>
      <c r="JI224" s="13"/>
      <c r="JJ224" s="13"/>
      <c r="JK224" s="13"/>
      <c r="JL224" s="13"/>
      <c r="JM224" s="13"/>
      <c r="JN224" s="13"/>
      <c r="JO224" s="13"/>
      <c r="JP224" s="13"/>
      <c r="JQ224" s="13"/>
      <c r="JR224" s="13"/>
      <c r="JS224" s="13"/>
      <c r="JT224" s="13"/>
      <c r="JU224" s="13"/>
      <c r="JV224" s="13"/>
      <c r="JW224" s="13"/>
      <c r="JX224" s="13"/>
      <c r="JY224" s="13"/>
      <c r="JZ224" s="13"/>
      <c r="KA224" s="13"/>
      <c r="KB224" s="13"/>
      <c r="KC224" s="13"/>
      <c r="KD224" s="13"/>
      <c r="KE224" s="13"/>
      <c r="KF224" s="13"/>
      <c r="KG224" s="13"/>
      <c r="KH224" s="13"/>
      <c r="KI224" s="13"/>
      <c r="KJ224" s="13"/>
      <c r="KK224" s="13"/>
      <c r="KL224" s="13"/>
      <c r="KM224" s="13"/>
      <c r="KN224" s="13"/>
      <c r="KO224" s="13"/>
      <c r="KP224" s="13"/>
      <c r="KQ224" s="13"/>
      <c r="KR224" s="13"/>
      <c r="KS224" s="13"/>
      <c r="KT224" s="13"/>
      <c r="KU224" s="13"/>
      <c r="KV224" s="13"/>
      <c r="KW224" s="13"/>
      <c r="KX224" s="13"/>
      <c r="KY224" s="13"/>
      <c r="KZ224" s="13"/>
      <c r="LA224" s="13"/>
      <c r="LB224" s="13"/>
      <c r="LC224" s="13"/>
      <c r="LD224" s="13"/>
      <c r="LE224" s="13"/>
      <c r="LF224" s="13"/>
      <c r="LG224" s="13"/>
      <c r="LH224" s="13"/>
      <c r="LI224" s="13"/>
      <c r="LJ224" s="13"/>
      <c r="LK224" s="13"/>
      <c r="LL224" s="13"/>
      <c r="LM224" s="13"/>
      <c r="LN224" s="13"/>
      <c r="LO224" s="13"/>
      <c r="LP224" s="13"/>
      <c r="LQ224" s="13"/>
      <c r="LR224" s="13"/>
      <c r="LS224" s="13"/>
      <c r="LT224" s="13"/>
      <c r="LU224" s="13"/>
      <c r="LV224" s="13"/>
      <c r="LW224" s="13"/>
      <c r="LX224" s="13"/>
      <c r="LY224" s="13"/>
      <c r="LZ224" s="13"/>
      <c r="MA224" s="13"/>
      <c r="MB224" s="13"/>
      <c r="MC224" s="13"/>
      <c r="MD224" s="13"/>
      <c r="ME224" s="13"/>
      <c r="MF224" s="13"/>
      <c r="MG224" s="13"/>
      <c r="MH224" s="13"/>
      <c r="MI224" s="13"/>
      <c r="MJ224" s="13"/>
      <c r="MK224" s="13"/>
      <c r="ML224" s="13"/>
      <c r="MM224" s="13"/>
      <c r="MN224" s="13"/>
      <c r="MO224" s="13"/>
      <c r="MP224" s="13"/>
      <c r="MQ224" s="13"/>
      <c r="MR224" s="13"/>
      <c r="MS224" s="13"/>
      <c r="MT224" s="13"/>
      <c r="MU224" s="13"/>
      <c r="MV224" s="13"/>
      <c r="MW224" s="13"/>
      <c r="MX224" s="13"/>
      <c r="MY224" s="13"/>
      <c r="MZ224" s="13"/>
      <c r="NA224" s="13"/>
      <c r="NB224" s="13"/>
      <c r="NC224" s="13"/>
      <c r="ND224" s="13"/>
      <c r="NE224" s="13"/>
      <c r="NF224" s="13"/>
      <c r="NG224" s="13"/>
      <c r="NH224" s="13"/>
      <c r="NI224" s="13"/>
      <c r="NJ224" s="13"/>
      <c r="NK224" s="13"/>
      <c r="NL224" s="13"/>
      <c r="NM224" s="13"/>
      <c r="NN224" s="13"/>
      <c r="NO224" s="13"/>
      <c r="NP224" s="13"/>
      <c r="NQ224" s="13"/>
      <c r="NR224" s="13"/>
      <c r="NS224" s="13"/>
      <c r="NT224" s="13"/>
      <c r="NU224" s="13"/>
      <c r="NV224" s="13"/>
      <c r="NW224" s="13"/>
      <c r="NX224" s="13"/>
      <c r="NY224" s="13"/>
      <c r="NZ224" s="13"/>
      <c r="OA224" s="13"/>
      <c r="OB224" s="13"/>
      <c r="OC224" s="13"/>
      <c r="OD224" s="13"/>
      <c r="OE224" s="13"/>
      <c r="OF224" s="13"/>
      <c r="OG224" s="13"/>
      <c r="OH224" s="13"/>
      <c r="OI224" s="13"/>
      <c r="OJ224" s="13"/>
      <c r="OK224" s="13"/>
      <c r="OL224" s="13"/>
      <c r="OM224" s="13"/>
      <c r="ON224" s="13"/>
      <c r="OO224" s="13"/>
      <c r="OP224" s="13"/>
      <c r="OQ224" s="13"/>
      <c r="OR224" s="13"/>
      <c r="OS224" s="13"/>
      <c r="OT224" s="13"/>
      <c r="OU224" s="13"/>
      <c r="OV224" s="13"/>
      <c r="OW224" s="13"/>
      <c r="OX224" s="13"/>
      <c r="OY224" s="13"/>
      <c r="OZ224" s="13"/>
      <c r="PA224" s="13"/>
      <c r="PB224" s="13"/>
      <c r="PC224" s="13"/>
      <c r="PD224" s="13"/>
      <c r="PE224" s="13"/>
      <c r="PF224" s="13"/>
      <c r="PG224" s="13"/>
      <c r="PH224" s="13"/>
      <c r="PI224" s="13"/>
      <c r="PJ224" s="13"/>
      <c r="PK224" s="13"/>
      <c r="PL224" s="13"/>
      <c r="PM224" s="13"/>
      <c r="PN224" s="13"/>
      <c r="PO224" s="13"/>
      <c r="PP224" s="13"/>
      <c r="PQ224" s="13"/>
      <c r="PR224" s="13"/>
      <c r="PS224" s="13"/>
      <c r="PT224" s="13"/>
      <c r="PU224" s="13"/>
      <c r="PV224" s="13"/>
      <c r="PW224" s="13"/>
      <c r="PX224" s="13"/>
      <c r="PY224" s="13"/>
      <c r="PZ224" s="13"/>
      <c r="QA224" s="13"/>
      <c r="QB224" s="13"/>
      <c r="QC224" s="13"/>
      <c r="QD224" s="13"/>
      <c r="QE224" s="13"/>
      <c r="QF224" s="13"/>
      <c r="QG224" s="13"/>
      <c r="QH224" s="13"/>
      <c r="QI224" s="13"/>
      <c r="QJ224" s="13"/>
      <c r="QK224" s="13"/>
      <c r="QL224" s="13"/>
      <c r="QM224" s="13"/>
      <c r="QN224" s="13"/>
      <c r="QO224" s="13"/>
      <c r="QP224" s="13"/>
      <c r="QQ224" s="13"/>
      <c r="QR224" s="13"/>
      <c r="QS224" s="13"/>
      <c r="QT224" s="13"/>
      <c r="QU224" s="13"/>
      <c r="QV224" s="13"/>
      <c r="QW224" s="13"/>
      <c r="QX224" s="13"/>
      <c r="QY224" s="13"/>
      <c r="QZ224" s="13"/>
      <c r="RA224" s="13"/>
      <c r="RB224" s="13"/>
      <c r="RC224" s="13"/>
      <c r="RD224" s="13"/>
      <c r="RE224" s="13"/>
      <c r="RF224" s="13"/>
      <c r="RG224" s="13"/>
      <c r="RH224" s="13"/>
      <c r="RI224" s="13"/>
      <c r="RJ224" s="13"/>
      <c r="RK224" s="13"/>
      <c r="RL224" s="13"/>
      <c r="RM224" s="13"/>
      <c r="RN224" s="13"/>
      <c r="RO224" s="13"/>
      <c r="RP224" s="13"/>
      <c r="RQ224" s="13"/>
      <c r="RR224" s="13"/>
      <c r="RS224" s="13"/>
      <c r="RT224" s="13"/>
      <c r="RU224" s="13"/>
      <c r="RV224" s="13"/>
      <c r="RW224" s="13"/>
      <c r="RX224" s="13"/>
      <c r="RY224" s="13"/>
      <c r="RZ224" s="13"/>
      <c r="SA224" s="13"/>
      <c r="SB224" s="13"/>
      <c r="SC224" s="13"/>
      <c r="SD224" s="13"/>
      <c r="SE224" s="13"/>
      <c r="SF224" s="13"/>
      <c r="SG224" s="13"/>
      <c r="SH224" s="13"/>
      <c r="SI224" s="13"/>
      <c r="SJ224" s="13"/>
      <c r="SK224" s="13"/>
      <c r="SL224" s="13"/>
      <c r="SM224" s="13"/>
      <c r="SN224" s="13"/>
      <c r="SO224" s="13"/>
      <c r="SP224" s="13"/>
      <c r="SQ224" s="13"/>
      <c r="SR224" s="13"/>
      <c r="SS224" s="13"/>
      <c r="ST224" s="13"/>
      <c r="SU224" s="13"/>
      <c r="SV224" s="13"/>
      <c r="SW224" s="13"/>
      <c r="SX224" s="13"/>
      <c r="SY224" s="13"/>
      <c r="SZ224" s="13"/>
      <c r="TA224" s="13"/>
      <c r="TB224" s="13"/>
      <c r="TC224" s="13"/>
      <c r="TD224" s="13"/>
      <c r="TE224" s="13"/>
      <c r="TF224" s="13"/>
      <c r="TG224" s="13"/>
      <c r="TH224" s="13"/>
      <c r="TI224" s="13"/>
      <c r="TJ224" s="13"/>
      <c r="TK224" s="13"/>
      <c r="TL224" s="13"/>
      <c r="TM224" s="13"/>
      <c r="TN224" s="13"/>
      <c r="TO224" s="13"/>
      <c r="TP224" s="13"/>
      <c r="TQ224" s="13"/>
      <c r="TR224" s="13"/>
      <c r="TS224" s="13"/>
      <c r="TT224" s="13"/>
      <c r="TU224" s="13"/>
      <c r="TV224" s="13"/>
      <c r="TW224" s="13"/>
      <c r="TX224" s="13"/>
      <c r="TY224" s="13"/>
      <c r="TZ224" s="13"/>
      <c r="UA224" s="13"/>
      <c r="UB224" s="13"/>
      <c r="UC224" s="13"/>
      <c r="UD224" s="13"/>
      <c r="UE224" s="13"/>
      <c r="UF224" s="13"/>
      <c r="UG224" s="13"/>
      <c r="UH224" s="13"/>
      <c r="UI224" s="13"/>
      <c r="UJ224" s="13"/>
      <c r="UK224" s="13"/>
      <c r="UL224" s="13"/>
      <c r="UM224" s="13"/>
      <c r="UN224" s="13"/>
      <c r="UO224" s="13"/>
      <c r="UP224" s="13"/>
      <c r="UQ224" s="13"/>
      <c r="UR224" s="13"/>
      <c r="US224" s="13"/>
      <c r="UT224" s="13"/>
      <c r="UU224" s="13"/>
      <c r="UV224" s="13"/>
      <c r="UW224" s="13"/>
      <c r="UX224" s="13"/>
      <c r="UY224" s="13"/>
      <c r="UZ224" s="13"/>
      <c r="VA224" s="13"/>
      <c r="VB224" s="13"/>
      <c r="VC224" s="13"/>
      <c r="VD224" s="13"/>
      <c r="VE224" s="13"/>
      <c r="VF224" s="13"/>
      <c r="VG224" s="13"/>
      <c r="VH224" s="13"/>
      <c r="VI224" s="13"/>
      <c r="VJ224" s="13"/>
      <c r="VK224" s="13"/>
      <c r="VL224" s="13"/>
      <c r="VM224" s="13"/>
      <c r="VN224" s="13"/>
      <c r="VO224" s="13"/>
      <c r="VP224" s="13"/>
      <c r="VQ224" s="13"/>
      <c r="VR224" s="13"/>
      <c r="VS224" s="13"/>
      <c r="VT224" s="13"/>
      <c r="VU224" s="13"/>
      <c r="VV224" s="13"/>
      <c r="VW224" s="13"/>
      <c r="VX224" s="13"/>
      <c r="VY224" s="13"/>
      <c r="VZ224" s="13"/>
      <c r="WA224" s="13"/>
      <c r="WB224" s="13"/>
      <c r="WC224" s="13"/>
      <c r="WD224" s="13"/>
      <c r="WE224" s="13"/>
      <c r="WF224" s="13"/>
      <c r="WG224" s="13"/>
      <c r="WH224" s="13"/>
      <c r="WI224" s="13"/>
      <c r="WJ224" s="13"/>
      <c r="WK224" s="13"/>
      <c r="WL224" s="13"/>
      <c r="WM224" s="13"/>
      <c r="WN224" s="13"/>
      <c r="WO224" s="13"/>
      <c r="WP224" s="13"/>
      <c r="WQ224" s="13"/>
      <c r="WR224" s="13"/>
      <c r="WS224" s="13"/>
      <c r="WT224" s="13"/>
      <c r="WU224" s="13"/>
      <c r="WV224" s="13"/>
      <c r="WW224" s="13"/>
      <c r="WX224" s="13"/>
      <c r="WY224" s="13"/>
      <c r="WZ224" s="13"/>
      <c r="XA224" s="13"/>
      <c r="XB224" s="13"/>
      <c r="XC224" s="13"/>
      <c r="XD224" s="13"/>
      <c r="XE224" s="13"/>
      <c r="XF224" s="13"/>
      <c r="XG224" s="13"/>
      <c r="XH224" s="13"/>
      <c r="XI224" s="13"/>
      <c r="XJ224" s="13"/>
      <c r="XK224" s="13"/>
      <c r="XL224" s="13"/>
      <c r="XM224" s="13"/>
      <c r="XN224" s="13"/>
      <c r="XO224" s="13"/>
      <c r="XP224" s="13"/>
      <c r="XQ224" s="13"/>
      <c r="XR224" s="13"/>
      <c r="XS224" s="13"/>
      <c r="XT224" s="13"/>
      <c r="XU224" s="13"/>
      <c r="XV224" s="13"/>
      <c r="XW224" s="13"/>
      <c r="XX224" s="13"/>
      <c r="XY224" s="13"/>
      <c r="XZ224" s="13"/>
      <c r="YA224" s="13"/>
      <c r="YB224" s="13"/>
      <c r="YC224" s="13"/>
      <c r="YD224" s="13"/>
      <c r="YE224" s="13"/>
      <c r="YF224" s="13"/>
      <c r="YG224" s="13"/>
      <c r="YH224" s="13"/>
      <c r="YI224" s="13"/>
      <c r="YJ224" s="13"/>
      <c r="YK224" s="13"/>
      <c r="YL224" s="13"/>
      <c r="YM224" s="13"/>
      <c r="YN224" s="13"/>
      <c r="YO224" s="13"/>
      <c r="YP224" s="13"/>
      <c r="YQ224" s="13"/>
      <c r="YR224" s="13"/>
      <c r="YS224" s="13"/>
      <c r="YT224" s="13"/>
      <c r="YU224" s="13"/>
      <c r="YV224" s="13"/>
      <c r="YW224" s="13"/>
      <c r="YX224" s="13"/>
      <c r="YY224" s="13"/>
      <c r="YZ224" s="13"/>
      <c r="ZA224" s="13"/>
      <c r="ZB224" s="13"/>
      <c r="ZC224" s="13"/>
      <c r="ZD224" s="13"/>
      <c r="ZE224" s="13"/>
      <c r="ZF224" s="13"/>
      <c r="ZG224" s="13"/>
      <c r="ZH224" s="13"/>
      <c r="ZI224" s="13"/>
      <c r="ZJ224" s="13"/>
      <c r="ZK224" s="13"/>
      <c r="ZL224" s="13"/>
      <c r="ZM224" s="13"/>
      <c r="ZN224" s="13"/>
      <c r="ZO224" s="13"/>
      <c r="ZP224" s="13"/>
      <c r="ZQ224" s="13"/>
      <c r="ZR224" s="13"/>
      <c r="ZS224" s="13"/>
      <c r="ZT224" s="13"/>
      <c r="ZU224" s="13"/>
      <c r="ZV224" s="13"/>
      <c r="ZW224" s="13"/>
      <c r="ZX224" s="13"/>
      <c r="ZY224" s="13"/>
      <c r="ZZ224" s="13"/>
      <c r="AAA224" s="13"/>
      <c r="AAB224" s="13"/>
      <c r="AAC224" s="13"/>
      <c r="AAD224" s="13"/>
      <c r="AAE224" s="13"/>
      <c r="AAF224" s="13"/>
      <c r="AAG224" s="13"/>
      <c r="AAH224" s="13"/>
      <c r="AAI224" s="13"/>
      <c r="AAJ224" s="13"/>
      <c r="AAK224" s="13"/>
      <c r="AAL224" s="13"/>
      <c r="AAM224" s="13"/>
      <c r="AAN224" s="13"/>
      <c r="AAO224" s="13"/>
      <c r="AAP224" s="13"/>
      <c r="AAQ224" s="13"/>
      <c r="AAR224" s="13"/>
      <c r="AAS224" s="13"/>
      <c r="AAT224" s="13"/>
      <c r="AAU224" s="13"/>
      <c r="AAV224" s="13"/>
      <c r="AAW224" s="13"/>
      <c r="AAX224" s="13"/>
      <c r="AAY224" s="13"/>
      <c r="AAZ224" s="13"/>
      <c r="ABA224" s="13"/>
      <c r="ABB224" s="13"/>
      <c r="ABC224" s="13"/>
      <c r="ABD224" s="13"/>
      <c r="ABE224" s="13"/>
      <c r="ABF224" s="13"/>
      <c r="ABG224" s="13"/>
      <c r="ABH224" s="13"/>
      <c r="ABI224" s="13"/>
      <c r="ABJ224" s="13"/>
      <c r="ABK224" s="13"/>
      <c r="ABL224" s="13"/>
      <c r="ABM224" s="13"/>
      <c r="ABN224" s="13"/>
      <c r="ABO224" s="13"/>
      <c r="ABP224" s="13"/>
      <c r="ABQ224" s="13"/>
      <c r="ABR224" s="13"/>
      <c r="ABS224" s="13"/>
      <c r="ABT224" s="13"/>
      <c r="ABU224" s="13"/>
      <c r="ABV224" s="13"/>
      <c r="ABW224" s="13"/>
      <c r="ABX224" s="13"/>
      <c r="ABY224" s="13"/>
      <c r="ABZ224" s="13"/>
      <c r="ACA224" s="13"/>
      <c r="ACB224" s="13"/>
      <c r="ACC224" s="13"/>
      <c r="ACD224" s="13"/>
      <c r="ACE224" s="13"/>
      <c r="ACF224" s="13"/>
      <c r="ACG224" s="13"/>
      <c r="ACH224" s="13"/>
      <c r="ACI224" s="13"/>
      <c r="ACJ224" s="13"/>
      <c r="ACK224" s="13"/>
      <c r="ACL224" s="13"/>
      <c r="ACM224" s="13"/>
      <c r="ACN224" s="13"/>
      <c r="ACO224" s="13"/>
      <c r="ACP224" s="13"/>
      <c r="ACQ224" s="13"/>
      <c r="ACR224" s="13"/>
      <c r="ACS224" s="13"/>
      <c r="ACT224" s="13"/>
      <c r="ACU224" s="13"/>
      <c r="ACV224" s="13"/>
      <c r="ACW224" s="13"/>
      <c r="ACX224" s="13"/>
      <c r="ACY224" s="13"/>
      <c r="ACZ224" s="13"/>
      <c r="ADA224" s="13"/>
      <c r="ADB224" s="13"/>
      <c r="ADC224" s="13"/>
      <c r="ADD224" s="13"/>
      <c r="ADE224" s="13"/>
      <c r="ADF224" s="13"/>
      <c r="ADG224" s="13"/>
      <c r="ADH224" s="13"/>
      <c r="ADI224" s="13"/>
      <c r="ADJ224" s="13"/>
      <c r="ADK224" s="13"/>
      <c r="ADL224" s="13"/>
      <c r="ADM224" s="13"/>
      <c r="ADN224" s="13"/>
      <c r="ADO224" s="13"/>
      <c r="ADP224" s="13"/>
      <c r="ADQ224" s="13"/>
      <c r="ADR224" s="13"/>
      <c r="ADS224" s="13"/>
      <c r="ADT224" s="13"/>
      <c r="ADU224" s="13"/>
      <c r="ADV224" s="13"/>
      <c r="ADW224" s="13"/>
      <c r="ADX224" s="13"/>
      <c r="ADY224" s="13"/>
      <c r="ADZ224" s="13"/>
      <c r="AEA224" s="13"/>
      <c r="AEB224" s="13"/>
      <c r="AEC224" s="13"/>
      <c r="AED224" s="13"/>
      <c r="AEE224" s="13"/>
      <c r="AEF224" s="13"/>
      <c r="AEG224" s="13"/>
      <c r="AEH224" s="13"/>
      <c r="AEI224" s="13"/>
      <c r="AEJ224" s="13"/>
      <c r="AEK224" s="13"/>
      <c r="AEL224" s="13"/>
      <c r="AEM224" s="13"/>
      <c r="AEN224" s="13"/>
      <c r="AEO224" s="13"/>
      <c r="AEP224" s="13"/>
      <c r="AEQ224" s="13"/>
      <c r="AER224" s="13"/>
      <c r="AES224" s="13"/>
      <c r="AET224" s="13"/>
      <c r="AEU224" s="13"/>
      <c r="AEV224" s="13"/>
      <c r="AEW224" s="13"/>
      <c r="AEX224" s="13"/>
      <c r="AEY224" s="13"/>
      <c r="AEZ224" s="13"/>
      <c r="AFA224" s="13"/>
      <c r="AFB224" s="13"/>
      <c r="AFC224" s="13"/>
      <c r="AFD224" s="13"/>
      <c r="AFE224" s="13"/>
      <c r="AFF224" s="13"/>
      <c r="AFG224" s="13"/>
      <c r="AFH224" s="13"/>
      <c r="AFI224" s="13"/>
      <c r="AFJ224" s="13"/>
      <c r="AFK224" s="13"/>
      <c r="AFL224" s="13"/>
      <c r="AFM224" s="13"/>
      <c r="AFN224" s="13"/>
      <c r="AFO224" s="13"/>
      <c r="AFP224" s="13"/>
      <c r="AFQ224" s="13"/>
      <c r="AFR224" s="13"/>
      <c r="AFS224" s="13"/>
      <c r="AFT224" s="13"/>
      <c r="AFU224" s="13"/>
      <c r="AFV224" s="13"/>
      <c r="AFW224" s="13"/>
      <c r="AFX224" s="13"/>
      <c r="AFY224" s="13"/>
      <c r="AFZ224" s="13"/>
      <c r="AGA224" s="13"/>
      <c r="AGB224" s="13"/>
      <c r="AGC224" s="13"/>
      <c r="AGD224" s="13"/>
      <c r="AGE224" s="13"/>
      <c r="AGF224" s="13"/>
      <c r="AGG224" s="13"/>
      <c r="AGH224" s="13"/>
      <c r="AGI224" s="13"/>
      <c r="AGJ224" s="13"/>
      <c r="AGK224" s="13"/>
      <c r="AGL224" s="13"/>
      <c r="AGM224" s="13"/>
      <c r="AGN224" s="13"/>
      <c r="AGO224" s="13"/>
      <c r="AGP224" s="13"/>
      <c r="AGQ224" s="13"/>
      <c r="AGR224" s="13"/>
      <c r="AGS224" s="13"/>
      <c r="AGT224" s="13"/>
      <c r="AGU224" s="13"/>
      <c r="AGV224" s="13"/>
      <c r="AGW224" s="13"/>
      <c r="AGX224" s="13"/>
      <c r="AGY224" s="13"/>
      <c r="AGZ224" s="13"/>
      <c r="AHA224" s="13"/>
      <c r="AHB224" s="13"/>
      <c r="AHC224" s="13"/>
      <c r="AHD224" s="13"/>
      <c r="AHE224" s="13"/>
      <c r="AHF224" s="13"/>
      <c r="AHG224" s="13"/>
      <c r="AHH224" s="13"/>
      <c r="AHI224" s="13"/>
      <c r="AHJ224" s="13"/>
      <c r="AHK224" s="13"/>
      <c r="AHL224" s="13"/>
      <c r="AHM224" s="13"/>
      <c r="AHN224" s="13"/>
      <c r="AHO224" s="13"/>
      <c r="AHP224" s="13"/>
      <c r="AHQ224" s="13"/>
      <c r="AHR224" s="13"/>
      <c r="AHS224" s="13"/>
      <c r="AHT224" s="13"/>
      <c r="AHU224" s="13"/>
      <c r="AHV224" s="13"/>
      <c r="AHW224" s="13"/>
      <c r="AHX224" s="13"/>
      <c r="AHY224" s="13"/>
      <c r="AHZ224" s="13"/>
      <c r="AIA224" s="13"/>
      <c r="AIB224" s="13"/>
      <c r="AIC224" s="13"/>
      <c r="AID224" s="13"/>
      <c r="AIE224" s="13"/>
      <c r="AIF224" s="13"/>
      <c r="AIG224" s="13"/>
      <c r="AIH224" s="13"/>
      <c r="AII224" s="13"/>
      <c r="AIJ224" s="13"/>
      <c r="AIK224" s="13"/>
      <c r="AIL224" s="13"/>
      <c r="AIM224" s="13"/>
      <c r="AIN224" s="13"/>
      <c r="AIO224" s="13"/>
      <c r="AIP224" s="13"/>
      <c r="AIQ224" s="13"/>
      <c r="AIR224" s="13"/>
      <c r="AIS224" s="13"/>
      <c r="AIT224" s="13"/>
      <c r="AIU224" s="13"/>
      <c r="AIV224" s="13"/>
      <c r="AIW224" s="13"/>
      <c r="AIX224" s="13"/>
      <c r="AIY224" s="13"/>
      <c r="AIZ224" s="13"/>
      <c r="AJA224" s="13"/>
      <c r="AJB224" s="13"/>
      <c r="AJC224" s="13"/>
      <c r="AJD224" s="13"/>
      <c r="AJE224" s="13"/>
      <c r="AJF224" s="13"/>
      <c r="AJG224" s="13"/>
      <c r="AJH224" s="13"/>
      <c r="AJI224" s="13"/>
      <c r="AJJ224" s="13"/>
      <c r="AJK224" s="13"/>
      <c r="AJL224" s="13"/>
      <c r="AJM224" s="13"/>
      <c r="AJN224" s="13"/>
      <c r="AJO224" s="13"/>
      <c r="AJP224" s="13"/>
      <c r="AJQ224" s="13"/>
      <c r="AJR224" s="13"/>
      <c r="AJS224" s="13"/>
      <c r="AJT224" s="13"/>
      <c r="AJU224" s="13"/>
      <c r="AJV224" s="13"/>
      <c r="AJW224" s="13"/>
      <c r="AJX224" s="13"/>
      <c r="AJY224" s="13"/>
      <c r="AJZ224" s="13"/>
      <c r="AKA224" s="13"/>
      <c r="AKB224" s="13"/>
      <c r="AKC224" s="13"/>
      <c r="AKD224" s="13"/>
      <c r="AKE224" s="13"/>
      <c r="AKF224" s="13"/>
      <c r="AKG224" s="13"/>
      <c r="AKH224" s="13"/>
      <c r="AKI224" s="13"/>
      <c r="AKJ224" s="13"/>
      <c r="AKK224" s="13"/>
      <c r="AKL224" s="13"/>
      <c r="AKM224" s="13"/>
      <c r="AKN224" s="13"/>
      <c r="AKO224" s="13"/>
      <c r="AKP224" s="13"/>
      <c r="AKQ224" s="13"/>
      <c r="AKR224" s="13"/>
      <c r="AKS224" s="13"/>
      <c r="AKT224" s="13"/>
      <c r="AKU224" s="13"/>
      <c r="AKV224" s="13"/>
      <c r="AKW224" s="13"/>
      <c r="AKX224" s="13"/>
      <c r="AKY224" s="13"/>
      <c r="AKZ224" s="13"/>
      <c r="ALA224" s="13"/>
      <c r="ALB224" s="13"/>
      <c r="ALC224" s="13"/>
      <c r="ALD224" s="13"/>
      <c r="ALE224" s="13"/>
      <c r="ALF224" s="13"/>
      <c r="ALG224" s="13"/>
      <c r="ALH224" s="13"/>
      <c r="ALI224" s="13"/>
      <c r="ALJ224" s="13"/>
      <c r="ALK224" s="13"/>
      <c r="ALL224" s="13"/>
      <c r="ALM224" s="13"/>
      <c r="ALN224" s="13"/>
    </row>
    <row r="225" spans="1:1002" ht="14" customHeight="1" thickBot="1" x14ac:dyDescent="0.4">
      <c r="A225" s="126"/>
      <c r="B225" s="126"/>
      <c r="C225" s="126"/>
      <c r="D225" s="126"/>
      <c r="E225" s="126"/>
      <c r="F225" s="11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c r="HR225" s="13"/>
      <c r="HS225" s="13"/>
      <c r="HT225" s="13"/>
      <c r="HU225" s="13"/>
      <c r="HV225" s="13"/>
      <c r="HW225" s="13"/>
      <c r="HX225" s="13"/>
      <c r="HY225" s="13"/>
      <c r="HZ225" s="13"/>
      <c r="IA225" s="13"/>
      <c r="IB225" s="13"/>
      <c r="IC225" s="13"/>
      <c r="ID225" s="13"/>
      <c r="IE225" s="13"/>
      <c r="IF225" s="13"/>
      <c r="IG225" s="13"/>
      <c r="IH225" s="13"/>
      <c r="II225" s="13"/>
      <c r="IJ225" s="13"/>
      <c r="IK225" s="13"/>
      <c r="IL225" s="13"/>
      <c r="IM225" s="13"/>
      <c r="IN225" s="13"/>
      <c r="IO225" s="13"/>
      <c r="IP225" s="13"/>
      <c r="IQ225" s="13"/>
      <c r="IR225" s="13"/>
      <c r="IS225" s="13"/>
      <c r="IT225" s="13"/>
      <c r="IU225" s="13"/>
      <c r="IV225" s="13"/>
      <c r="IW225" s="13"/>
      <c r="IX225" s="13"/>
      <c r="IY225" s="13"/>
      <c r="IZ225" s="13"/>
      <c r="JA225" s="13"/>
      <c r="JB225" s="13"/>
      <c r="JC225" s="13"/>
      <c r="JD225" s="13"/>
      <c r="JE225" s="13"/>
      <c r="JF225" s="13"/>
      <c r="JG225" s="13"/>
      <c r="JH225" s="13"/>
      <c r="JI225" s="13"/>
      <c r="JJ225" s="13"/>
      <c r="JK225" s="13"/>
      <c r="JL225" s="13"/>
      <c r="JM225" s="13"/>
      <c r="JN225" s="13"/>
      <c r="JO225" s="13"/>
      <c r="JP225" s="13"/>
      <c r="JQ225" s="13"/>
      <c r="JR225" s="13"/>
      <c r="JS225" s="13"/>
      <c r="JT225" s="13"/>
      <c r="JU225" s="13"/>
      <c r="JV225" s="13"/>
      <c r="JW225" s="13"/>
      <c r="JX225" s="13"/>
      <c r="JY225" s="13"/>
      <c r="JZ225" s="13"/>
      <c r="KA225" s="13"/>
      <c r="KB225" s="13"/>
      <c r="KC225" s="13"/>
      <c r="KD225" s="13"/>
      <c r="KE225" s="13"/>
      <c r="KF225" s="13"/>
      <c r="KG225" s="13"/>
      <c r="KH225" s="13"/>
      <c r="KI225" s="13"/>
      <c r="KJ225" s="13"/>
      <c r="KK225" s="13"/>
      <c r="KL225" s="13"/>
      <c r="KM225" s="13"/>
      <c r="KN225" s="13"/>
      <c r="KO225" s="13"/>
      <c r="KP225" s="13"/>
      <c r="KQ225" s="13"/>
      <c r="KR225" s="13"/>
      <c r="KS225" s="13"/>
      <c r="KT225" s="13"/>
      <c r="KU225" s="13"/>
      <c r="KV225" s="13"/>
      <c r="KW225" s="13"/>
      <c r="KX225" s="13"/>
      <c r="KY225" s="13"/>
      <c r="KZ225" s="13"/>
      <c r="LA225" s="13"/>
      <c r="LB225" s="13"/>
      <c r="LC225" s="13"/>
      <c r="LD225" s="13"/>
      <c r="LE225" s="13"/>
      <c r="LF225" s="13"/>
      <c r="LG225" s="13"/>
      <c r="LH225" s="13"/>
      <c r="LI225" s="13"/>
      <c r="LJ225" s="13"/>
      <c r="LK225" s="13"/>
      <c r="LL225" s="13"/>
      <c r="LM225" s="13"/>
      <c r="LN225" s="13"/>
      <c r="LO225" s="13"/>
      <c r="LP225" s="13"/>
      <c r="LQ225" s="13"/>
      <c r="LR225" s="13"/>
      <c r="LS225" s="13"/>
      <c r="LT225" s="13"/>
      <c r="LU225" s="13"/>
      <c r="LV225" s="13"/>
      <c r="LW225" s="13"/>
      <c r="LX225" s="13"/>
      <c r="LY225" s="13"/>
      <c r="LZ225" s="13"/>
      <c r="MA225" s="13"/>
      <c r="MB225" s="13"/>
      <c r="MC225" s="13"/>
      <c r="MD225" s="13"/>
      <c r="ME225" s="13"/>
      <c r="MF225" s="13"/>
      <c r="MG225" s="13"/>
      <c r="MH225" s="13"/>
      <c r="MI225" s="13"/>
      <c r="MJ225" s="13"/>
      <c r="MK225" s="13"/>
      <c r="ML225" s="13"/>
      <c r="MM225" s="13"/>
      <c r="MN225" s="13"/>
      <c r="MO225" s="13"/>
      <c r="MP225" s="13"/>
      <c r="MQ225" s="13"/>
      <c r="MR225" s="13"/>
      <c r="MS225" s="13"/>
      <c r="MT225" s="13"/>
      <c r="MU225" s="13"/>
      <c r="MV225" s="13"/>
      <c r="MW225" s="13"/>
      <c r="MX225" s="13"/>
      <c r="MY225" s="13"/>
      <c r="MZ225" s="13"/>
      <c r="NA225" s="13"/>
      <c r="NB225" s="13"/>
      <c r="NC225" s="13"/>
      <c r="ND225" s="13"/>
      <c r="NE225" s="13"/>
      <c r="NF225" s="13"/>
      <c r="NG225" s="13"/>
      <c r="NH225" s="13"/>
      <c r="NI225" s="13"/>
      <c r="NJ225" s="13"/>
      <c r="NK225" s="13"/>
      <c r="NL225" s="13"/>
      <c r="NM225" s="13"/>
      <c r="NN225" s="13"/>
      <c r="NO225" s="13"/>
      <c r="NP225" s="13"/>
      <c r="NQ225" s="13"/>
      <c r="NR225" s="13"/>
      <c r="NS225" s="13"/>
      <c r="NT225" s="13"/>
      <c r="NU225" s="13"/>
      <c r="NV225" s="13"/>
      <c r="NW225" s="13"/>
      <c r="NX225" s="13"/>
      <c r="NY225" s="13"/>
      <c r="NZ225" s="13"/>
      <c r="OA225" s="13"/>
      <c r="OB225" s="13"/>
      <c r="OC225" s="13"/>
      <c r="OD225" s="13"/>
      <c r="OE225" s="13"/>
      <c r="OF225" s="13"/>
      <c r="OG225" s="13"/>
      <c r="OH225" s="13"/>
      <c r="OI225" s="13"/>
      <c r="OJ225" s="13"/>
      <c r="OK225" s="13"/>
      <c r="OL225" s="13"/>
      <c r="OM225" s="13"/>
      <c r="ON225" s="13"/>
      <c r="OO225" s="13"/>
      <c r="OP225" s="13"/>
      <c r="OQ225" s="13"/>
      <c r="OR225" s="13"/>
      <c r="OS225" s="13"/>
      <c r="OT225" s="13"/>
      <c r="OU225" s="13"/>
      <c r="OV225" s="13"/>
      <c r="OW225" s="13"/>
      <c r="OX225" s="13"/>
      <c r="OY225" s="13"/>
      <c r="OZ225" s="13"/>
      <c r="PA225" s="13"/>
      <c r="PB225" s="13"/>
      <c r="PC225" s="13"/>
      <c r="PD225" s="13"/>
      <c r="PE225" s="13"/>
      <c r="PF225" s="13"/>
      <c r="PG225" s="13"/>
      <c r="PH225" s="13"/>
      <c r="PI225" s="13"/>
      <c r="PJ225" s="13"/>
      <c r="PK225" s="13"/>
      <c r="PL225" s="13"/>
      <c r="PM225" s="13"/>
      <c r="PN225" s="13"/>
      <c r="PO225" s="13"/>
      <c r="PP225" s="13"/>
      <c r="PQ225" s="13"/>
      <c r="PR225" s="13"/>
      <c r="PS225" s="13"/>
      <c r="PT225" s="13"/>
      <c r="PU225" s="13"/>
      <c r="PV225" s="13"/>
      <c r="PW225" s="13"/>
      <c r="PX225" s="13"/>
      <c r="PY225" s="13"/>
      <c r="PZ225" s="13"/>
      <c r="QA225" s="13"/>
      <c r="QB225" s="13"/>
      <c r="QC225" s="13"/>
      <c r="QD225" s="13"/>
      <c r="QE225" s="13"/>
      <c r="QF225" s="13"/>
      <c r="QG225" s="13"/>
      <c r="QH225" s="13"/>
      <c r="QI225" s="13"/>
      <c r="QJ225" s="13"/>
      <c r="QK225" s="13"/>
      <c r="QL225" s="13"/>
      <c r="QM225" s="13"/>
      <c r="QN225" s="13"/>
      <c r="QO225" s="13"/>
      <c r="QP225" s="13"/>
      <c r="QQ225" s="13"/>
      <c r="QR225" s="13"/>
      <c r="QS225" s="13"/>
      <c r="QT225" s="13"/>
      <c r="QU225" s="13"/>
      <c r="QV225" s="13"/>
      <c r="QW225" s="13"/>
      <c r="QX225" s="13"/>
      <c r="QY225" s="13"/>
      <c r="QZ225" s="13"/>
      <c r="RA225" s="13"/>
      <c r="RB225" s="13"/>
      <c r="RC225" s="13"/>
      <c r="RD225" s="13"/>
      <c r="RE225" s="13"/>
      <c r="RF225" s="13"/>
      <c r="RG225" s="13"/>
      <c r="RH225" s="13"/>
      <c r="RI225" s="13"/>
      <c r="RJ225" s="13"/>
      <c r="RK225" s="13"/>
      <c r="RL225" s="13"/>
      <c r="RM225" s="13"/>
      <c r="RN225" s="13"/>
      <c r="RO225" s="13"/>
      <c r="RP225" s="13"/>
      <c r="RQ225" s="13"/>
      <c r="RR225" s="13"/>
      <c r="RS225" s="13"/>
      <c r="RT225" s="13"/>
      <c r="RU225" s="13"/>
      <c r="RV225" s="13"/>
      <c r="RW225" s="13"/>
      <c r="RX225" s="13"/>
      <c r="RY225" s="13"/>
      <c r="RZ225" s="13"/>
      <c r="SA225" s="13"/>
      <c r="SB225" s="13"/>
      <c r="SC225" s="13"/>
      <c r="SD225" s="13"/>
      <c r="SE225" s="13"/>
      <c r="SF225" s="13"/>
      <c r="SG225" s="13"/>
      <c r="SH225" s="13"/>
      <c r="SI225" s="13"/>
      <c r="SJ225" s="13"/>
      <c r="SK225" s="13"/>
      <c r="SL225" s="13"/>
      <c r="SM225" s="13"/>
      <c r="SN225" s="13"/>
      <c r="SO225" s="13"/>
      <c r="SP225" s="13"/>
      <c r="SQ225" s="13"/>
      <c r="SR225" s="13"/>
      <c r="SS225" s="13"/>
      <c r="ST225" s="13"/>
      <c r="SU225" s="13"/>
      <c r="SV225" s="13"/>
      <c r="SW225" s="13"/>
      <c r="SX225" s="13"/>
      <c r="SY225" s="13"/>
      <c r="SZ225" s="13"/>
      <c r="TA225" s="13"/>
      <c r="TB225" s="13"/>
      <c r="TC225" s="13"/>
      <c r="TD225" s="13"/>
      <c r="TE225" s="13"/>
      <c r="TF225" s="13"/>
      <c r="TG225" s="13"/>
      <c r="TH225" s="13"/>
      <c r="TI225" s="13"/>
      <c r="TJ225" s="13"/>
      <c r="TK225" s="13"/>
      <c r="TL225" s="13"/>
      <c r="TM225" s="13"/>
      <c r="TN225" s="13"/>
      <c r="TO225" s="13"/>
      <c r="TP225" s="13"/>
      <c r="TQ225" s="13"/>
      <c r="TR225" s="13"/>
      <c r="TS225" s="13"/>
      <c r="TT225" s="13"/>
      <c r="TU225" s="13"/>
      <c r="TV225" s="13"/>
      <c r="TW225" s="13"/>
      <c r="TX225" s="13"/>
      <c r="TY225" s="13"/>
      <c r="TZ225" s="13"/>
      <c r="UA225" s="13"/>
      <c r="UB225" s="13"/>
      <c r="UC225" s="13"/>
      <c r="UD225" s="13"/>
      <c r="UE225" s="13"/>
      <c r="UF225" s="13"/>
      <c r="UG225" s="13"/>
      <c r="UH225" s="13"/>
      <c r="UI225" s="13"/>
      <c r="UJ225" s="13"/>
      <c r="UK225" s="13"/>
      <c r="UL225" s="13"/>
      <c r="UM225" s="13"/>
      <c r="UN225" s="13"/>
      <c r="UO225" s="13"/>
      <c r="UP225" s="13"/>
      <c r="UQ225" s="13"/>
      <c r="UR225" s="13"/>
      <c r="US225" s="13"/>
      <c r="UT225" s="13"/>
      <c r="UU225" s="13"/>
      <c r="UV225" s="13"/>
      <c r="UW225" s="13"/>
      <c r="UX225" s="13"/>
      <c r="UY225" s="13"/>
      <c r="UZ225" s="13"/>
      <c r="VA225" s="13"/>
      <c r="VB225" s="13"/>
      <c r="VC225" s="13"/>
      <c r="VD225" s="13"/>
      <c r="VE225" s="13"/>
      <c r="VF225" s="13"/>
      <c r="VG225" s="13"/>
      <c r="VH225" s="13"/>
      <c r="VI225" s="13"/>
      <c r="VJ225" s="13"/>
      <c r="VK225" s="13"/>
      <c r="VL225" s="13"/>
      <c r="VM225" s="13"/>
      <c r="VN225" s="13"/>
      <c r="VO225" s="13"/>
      <c r="VP225" s="13"/>
      <c r="VQ225" s="13"/>
      <c r="VR225" s="13"/>
      <c r="VS225" s="13"/>
      <c r="VT225" s="13"/>
      <c r="VU225" s="13"/>
      <c r="VV225" s="13"/>
      <c r="VW225" s="13"/>
      <c r="VX225" s="13"/>
      <c r="VY225" s="13"/>
      <c r="VZ225" s="13"/>
      <c r="WA225" s="13"/>
      <c r="WB225" s="13"/>
      <c r="WC225" s="13"/>
      <c r="WD225" s="13"/>
      <c r="WE225" s="13"/>
      <c r="WF225" s="13"/>
      <c r="WG225" s="13"/>
      <c r="WH225" s="13"/>
      <c r="WI225" s="13"/>
      <c r="WJ225" s="13"/>
      <c r="WK225" s="13"/>
      <c r="WL225" s="13"/>
      <c r="WM225" s="13"/>
      <c r="WN225" s="13"/>
      <c r="WO225" s="13"/>
      <c r="WP225" s="13"/>
      <c r="WQ225" s="13"/>
      <c r="WR225" s="13"/>
      <c r="WS225" s="13"/>
      <c r="WT225" s="13"/>
      <c r="WU225" s="13"/>
      <c r="WV225" s="13"/>
      <c r="WW225" s="13"/>
      <c r="WX225" s="13"/>
      <c r="WY225" s="13"/>
      <c r="WZ225" s="13"/>
      <c r="XA225" s="13"/>
      <c r="XB225" s="13"/>
      <c r="XC225" s="13"/>
      <c r="XD225" s="13"/>
      <c r="XE225" s="13"/>
      <c r="XF225" s="13"/>
      <c r="XG225" s="13"/>
      <c r="XH225" s="13"/>
      <c r="XI225" s="13"/>
      <c r="XJ225" s="13"/>
      <c r="XK225" s="13"/>
      <c r="XL225" s="13"/>
      <c r="XM225" s="13"/>
      <c r="XN225" s="13"/>
      <c r="XO225" s="13"/>
      <c r="XP225" s="13"/>
      <c r="XQ225" s="13"/>
      <c r="XR225" s="13"/>
      <c r="XS225" s="13"/>
      <c r="XT225" s="13"/>
      <c r="XU225" s="13"/>
      <c r="XV225" s="13"/>
      <c r="XW225" s="13"/>
      <c r="XX225" s="13"/>
      <c r="XY225" s="13"/>
      <c r="XZ225" s="13"/>
      <c r="YA225" s="13"/>
      <c r="YB225" s="13"/>
      <c r="YC225" s="13"/>
      <c r="YD225" s="13"/>
      <c r="YE225" s="13"/>
      <c r="YF225" s="13"/>
      <c r="YG225" s="13"/>
      <c r="YH225" s="13"/>
      <c r="YI225" s="13"/>
      <c r="YJ225" s="13"/>
      <c r="YK225" s="13"/>
      <c r="YL225" s="13"/>
      <c r="YM225" s="13"/>
      <c r="YN225" s="13"/>
      <c r="YO225" s="13"/>
      <c r="YP225" s="13"/>
      <c r="YQ225" s="13"/>
      <c r="YR225" s="13"/>
      <c r="YS225" s="13"/>
      <c r="YT225" s="13"/>
      <c r="YU225" s="13"/>
      <c r="YV225" s="13"/>
      <c r="YW225" s="13"/>
      <c r="YX225" s="13"/>
      <c r="YY225" s="13"/>
      <c r="YZ225" s="13"/>
      <c r="ZA225" s="13"/>
      <c r="ZB225" s="13"/>
      <c r="ZC225" s="13"/>
      <c r="ZD225" s="13"/>
      <c r="ZE225" s="13"/>
      <c r="ZF225" s="13"/>
      <c r="ZG225" s="13"/>
      <c r="ZH225" s="13"/>
      <c r="ZI225" s="13"/>
      <c r="ZJ225" s="13"/>
      <c r="ZK225" s="13"/>
      <c r="ZL225" s="13"/>
      <c r="ZM225" s="13"/>
      <c r="ZN225" s="13"/>
      <c r="ZO225" s="13"/>
      <c r="ZP225" s="13"/>
      <c r="ZQ225" s="13"/>
      <c r="ZR225" s="13"/>
      <c r="ZS225" s="13"/>
      <c r="ZT225" s="13"/>
      <c r="ZU225" s="13"/>
      <c r="ZV225" s="13"/>
      <c r="ZW225" s="13"/>
      <c r="ZX225" s="13"/>
      <c r="ZY225" s="13"/>
      <c r="ZZ225" s="13"/>
      <c r="AAA225" s="13"/>
      <c r="AAB225" s="13"/>
      <c r="AAC225" s="13"/>
      <c r="AAD225" s="13"/>
      <c r="AAE225" s="13"/>
      <c r="AAF225" s="13"/>
      <c r="AAG225" s="13"/>
      <c r="AAH225" s="13"/>
      <c r="AAI225" s="13"/>
      <c r="AAJ225" s="13"/>
      <c r="AAK225" s="13"/>
      <c r="AAL225" s="13"/>
      <c r="AAM225" s="13"/>
      <c r="AAN225" s="13"/>
      <c r="AAO225" s="13"/>
      <c r="AAP225" s="13"/>
      <c r="AAQ225" s="13"/>
      <c r="AAR225" s="13"/>
      <c r="AAS225" s="13"/>
      <c r="AAT225" s="13"/>
      <c r="AAU225" s="13"/>
      <c r="AAV225" s="13"/>
      <c r="AAW225" s="13"/>
      <c r="AAX225" s="13"/>
      <c r="AAY225" s="13"/>
      <c r="AAZ225" s="13"/>
      <c r="ABA225" s="13"/>
      <c r="ABB225" s="13"/>
      <c r="ABC225" s="13"/>
      <c r="ABD225" s="13"/>
      <c r="ABE225" s="13"/>
      <c r="ABF225" s="13"/>
      <c r="ABG225" s="13"/>
      <c r="ABH225" s="13"/>
      <c r="ABI225" s="13"/>
      <c r="ABJ225" s="13"/>
      <c r="ABK225" s="13"/>
      <c r="ABL225" s="13"/>
      <c r="ABM225" s="13"/>
      <c r="ABN225" s="13"/>
      <c r="ABO225" s="13"/>
      <c r="ABP225" s="13"/>
      <c r="ABQ225" s="13"/>
      <c r="ABR225" s="13"/>
      <c r="ABS225" s="13"/>
      <c r="ABT225" s="13"/>
      <c r="ABU225" s="13"/>
      <c r="ABV225" s="13"/>
      <c r="ABW225" s="13"/>
      <c r="ABX225" s="13"/>
      <c r="ABY225" s="13"/>
      <c r="ABZ225" s="13"/>
      <c r="ACA225" s="13"/>
      <c r="ACB225" s="13"/>
      <c r="ACC225" s="13"/>
      <c r="ACD225" s="13"/>
      <c r="ACE225" s="13"/>
      <c r="ACF225" s="13"/>
      <c r="ACG225" s="13"/>
      <c r="ACH225" s="13"/>
      <c r="ACI225" s="13"/>
      <c r="ACJ225" s="13"/>
      <c r="ACK225" s="13"/>
      <c r="ACL225" s="13"/>
      <c r="ACM225" s="13"/>
      <c r="ACN225" s="13"/>
      <c r="ACO225" s="13"/>
      <c r="ACP225" s="13"/>
      <c r="ACQ225" s="13"/>
      <c r="ACR225" s="13"/>
      <c r="ACS225" s="13"/>
      <c r="ACT225" s="13"/>
      <c r="ACU225" s="13"/>
      <c r="ACV225" s="13"/>
      <c r="ACW225" s="13"/>
      <c r="ACX225" s="13"/>
      <c r="ACY225" s="13"/>
      <c r="ACZ225" s="13"/>
      <c r="ADA225" s="13"/>
      <c r="ADB225" s="13"/>
      <c r="ADC225" s="13"/>
      <c r="ADD225" s="13"/>
      <c r="ADE225" s="13"/>
      <c r="ADF225" s="13"/>
      <c r="ADG225" s="13"/>
      <c r="ADH225" s="13"/>
      <c r="ADI225" s="13"/>
      <c r="ADJ225" s="13"/>
      <c r="ADK225" s="13"/>
      <c r="ADL225" s="13"/>
      <c r="ADM225" s="13"/>
      <c r="ADN225" s="13"/>
      <c r="ADO225" s="13"/>
      <c r="ADP225" s="13"/>
      <c r="ADQ225" s="13"/>
      <c r="ADR225" s="13"/>
      <c r="ADS225" s="13"/>
      <c r="ADT225" s="13"/>
      <c r="ADU225" s="13"/>
      <c r="ADV225" s="13"/>
      <c r="ADW225" s="13"/>
      <c r="ADX225" s="13"/>
      <c r="ADY225" s="13"/>
      <c r="ADZ225" s="13"/>
      <c r="AEA225" s="13"/>
      <c r="AEB225" s="13"/>
      <c r="AEC225" s="13"/>
      <c r="AED225" s="13"/>
      <c r="AEE225" s="13"/>
      <c r="AEF225" s="13"/>
      <c r="AEG225" s="13"/>
      <c r="AEH225" s="13"/>
      <c r="AEI225" s="13"/>
      <c r="AEJ225" s="13"/>
      <c r="AEK225" s="13"/>
      <c r="AEL225" s="13"/>
      <c r="AEM225" s="13"/>
      <c r="AEN225" s="13"/>
      <c r="AEO225" s="13"/>
      <c r="AEP225" s="13"/>
      <c r="AEQ225" s="13"/>
      <c r="AER225" s="13"/>
      <c r="AES225" s="13"/>
      <c r="AET225" s="13"/>
      <c r="AEU225" s="13"/>
      <c r="AEV225" s="13"/>
      <c r="AEW225" s="13"/>
      <c r="AEX225" s="13"/>
      <c r="AEY225" s="13"/>
      <c r="AEZ225" s="13"/>
      <c r="AFA225" s="13"/>
      <c r="AFB225" s="13"/>
      <c r="AFC225" s="13"/>
      <c r="AFD225" s="13"/>
      <c r="AFE225" s="13"/>
      <c r="AFF225" s="13"/>
      <c r="AFG225" s="13"/>
      <c r="AFH225" s="13"/>
      <c r="AFI225" s="13"/>
      <c r="AFJ225" s="13"/>
      <c r="AFK225" s="13"/>
      <c r="AFL225" s="13"/>
      <c r="AFM225" s="13"/>
      <c r="AFN225" s="13"/>
      <c r="AFO225" s="13"/>
      <c r="AFP225" s="13"/>
      <c r="AFQ225" s="13"/>
      <c r="AFR225" s="13"/>
      <c r="AFS225" s="13"/>
      <c r="AFT225" s="13"/>
      <c r="AFU225" s="13"/>
      <c r="AFV225" s="13"/>
      <c r="AFW225" s="13"/>
      <c r="AFX225" s="13"/>
      <c r="AFY225" s="13"/>
      <c r="AFZ225" s="13"/>
      <c r="AGA225" s="13"/>
      <c r="AGB225" s="13"/>
      <c r="AGC225" s="13"/>
      <c r="AGD225" s="13"/>
      <c r="AGE225" s="13"/>
      <c r="AGF225" s="13"/>
      <c r="AGG225" s="13"/>
      <c r="AGH225" s="13"/>
      <c r="AGI225" s="13"/>
      <c r="AGJ225" s="13"/>
      <c r="AGK225" s="13"/>
      <c r="AGL225" s="13"/>
      <c r="AGM225" s="13"/>
      <c r="AGN225" s="13"/>
      <c r="AGO225" s="13"/>
      <c r="AGP225" s="13"/>
      <c r="AGQ225" s="13"/>
      <c r="AGR225" s="13"/>
      <c r="AGS225" s="13"/>
      <c r="AGT225" s="13"/>
      <c r="AGU225" s="13"/>
      <c r="AGV225" s="13"/>
      <c r="AGW225" s="13"/>
      <c r="AGX225" s="13"/>
      <c r="AGY225" s="13"/>
      <c r="AGZ225" s="13"/>
      <c r="AHA225" s="13"/>
      <c r="AHB225" s="13"/>
      <c r="AHC225" s="13"/>
      <c r="AHD225" s="13"/>
      <c r="AHE225" s="13"/>
      <c r="AHF225" s="13"/>
      <c r="AHG225" s="13"/>
      <c r="AHH225" s="13"/>
      <c r="AHI225" s="13"/>
      <c r="AHJ225" s="13"/>
      <c r="AHK225" s="13"/>
      <c r="AHL225" s="13"/>
      <c r="AHM225" s="13"/>
      <c r="AHN225" s="13"/>
      <c r="AHO225" s="13"/>
      <c r="AHP225" s="13"/>
      <c r="AHQ225" s="13"/>
      <c r="AHR225" s="13"/>
      <c r="AHS225" s="13"/>
      <c r="AHT225" s="13"/>
      <c r="AHU225" s="13"/>
      <c r="AHV225" s="13"/>
      <c r="AHW225" s="13"/>
      <c r="AHX225" s="13"/>
      <c r="AHY225" s="13"/>
      <c r="AHZ225" s="13"/>
      <c r="AIA225" s="13"/>
      <c r="AIB225" s="13"/>
      <c r="AIC225" s="13"/>
      <c r="AID225" s="13"/>
      <c r="AIE225" s="13"/>
      <c r="AIF225" s="13"/>
      <c r="AIG225" s="13"/>
      <c r="AIH225" s="13"/>
      <c r="AII225" s="13"/>
      <c r="AIJ225" s="13"/>
      <c r="AIK225" s="13"/>
      <c r="AIL225" s="13"/>
      <c r="AIM225" s="13"/>
      <c r="AIN225" s="13"/>
      <c r="AIO225" s="13"/>
      <c r="AIP225" s="13"/>
      <c r="AIQ225" s="13"/>
      <c r="AIR225" s="13"/>
      <c r="AIS225" s="13"/>
      <c r="AIT225" s="13"/>
      <c r="AIU225" s="13"/>
      <c r="AIV225" s="13"/>
      <c r="AIW225" s="13"/>
      <c r="AIX225" s="13"/>
      <c r="AIY225" s="13"/>
      <c r="AIZ225" s="13"/>
      <c r="AJA225" s="13"/>
      <c r="AJB225" s="13"/>
      <c r="AJC225" s="13"/>
      <c r="AJD225" s="13"/>
      <c r="AJE225" s="13"/>
      <c r="AJF225" s="13"/>
      <c r="AJG225" s="13"/>
      <c r="AJH225" s="13"/>
      <c r="AJI225" s="13"/>
      <c r="AJJ225" s="13"/>
      <c r="AJK225" s="13"/>
      <c r="AJL225" s="13"/>
      <c r="AJM225" s="13"/>
      <c r="AJN225" s="13"/>
      <c r="AJO225" s="13"/>
      <c r="AJP225" s="13"/>
      <c r="AJQ225" s="13"/>
      <c r="AJR225" s="13"/>
      <c r="AJS225" s="13"/>
      <c r="AJT225" s="13"/>
      <c r="AJU225" s="13"/>
      <c r="AJV225" s="13"/>
      <c r="AJW225" s="13"/>
      <c r="AJX225" s="13"/>
      <c r="AJY225" s="13"/>
      <c r="AJZ225" s="13"/>
      <c r="AKA225" s="13"/>
      <c r="AKB225" s="13"/>
      <c r="AKC225" s="13"/>
      <c r="AKD225" s="13"/>
      <c r="AKE225" s="13"/>
      <c r="AKF225" s="13"/>
      <c r="AKG225" s="13"/>
      <c r="AKH225" s="13"/>
      <c r="AKI225" s="13"/>
      <c r="AKJ225" s="13"/>
      <c r="AKK225" s="13"/>
      <c r="AKL225" s="13"/>
      <c r="AKM225" s="13"/>
      <c r="AKN225" s="13"/>
      <c r="AKO225" s="13"/>
      <c r="AKP225" s="13"/>
      <c r="AKQ225" s="13"/>
      <c r="AKR225" s="13"/>
      <c r="AKS225" s="13"/>
      <c r="AKT225" s="13"/>
      <c r="AKU225" s="13"/>
      <c r="AKV225" s="13"/>
      <c r="AKW225" s="13"/>
      <c r="AKX225" s="13"/>
      <c r="AKY225" s="13"/>
      <c r="AKZ225" s="13"/>
      <c r="ALA225" s="13"/>
      <c r="ALB225" s="13"/>
      <c r="ALC225" s="13"/>
      <c r="ALD225" s="13"/>
      <c r="ALE225" s="13"/>
      <c r="ALF225" s="13"/>
      <c r="ALG225" s="13"/>
      <c r="ALH225" s="13"/>
      <c r="ALI225" s="13"/>
      <c r="ALJ225" s="13"/>
      <c r="ALK225" s="13"/>
      <c r="ALL225" s="13"/>
      <c r="ALM225" s="13"/>
      <c r="ALN225" s="13"/>
    </row>
    <row r="226" spans="1:1002" ht="14" hidden="1" customHeight="1" x14ac:dyDescent="0.35">
      <c r="A226" s="9"/>
      <c r="B226" s="10"/>
      <c r="C226" s="29"/>
      <c r="D226" s="10"/>
      <c r="F226" s="11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c r="HR226" s="13"/>
      <c r="HS226" s="13"/>
      <c r="HT226" s="13"/>
      <c r="HU226" s="13"/>
      <c r="HV226" s="13"/>
      <c r="HW226" s="13"/>
      <c r="HX226" s="13"/>
      <c r="HY226" s="13"/>
      <c r="HZ226" s="13"/>
      <c r="IA226" s="13"/>
      <c r="IB226" s="13"/>
      <c r="IC226" s="13"/>
      <c r="ID226" s="13"/>
      <c r="IE226" s="13"/>
      <c r="IF226" s="13"/>
      <c r="IG226" s="13"/>
      <c r="IH226" s="13"/>
      <c r="II226" s="13"/>
      <c r="IJ226" s="13"/>
      <c r="IK226" s="13"/>
      <c r="IL226" s="13"/>
      <c r="IM226" s="13"/>
      <c r="IN226" s="13"/>
      <c r="IO226" s="13"/>
      <c r="IP226" s="13"/>
      <c r="IQ226" s="13"/>
      <c r="IR226" s="13"/>
      <c r="IS226" s="13"/>
      <c r="IT226" s="13"/>
      <c r="IU226" s="13"/>
      <c r="IV226" s="13"/>
      <c r="IW226" s="13"/>
      <c r="IX226" s="13"/>
      <c r="IY226" s="13"/>
      <c r="IZ226" s="13"/>
      <c r="JA226" s="13"/>
      <c r="JB226" s="13"/>
      <c r="JC226" s="13"/>
      <c r="JD226" s="13"/>
      <c r="JE226" s="13"/>
      <c r="JF226" s="13"/>
      <c r="JG226" s="13"/>
      <c r="JH226" s="13"/>
      <c r="JI226" s="13"/>
      <c r="JJ226" s="13"/>
      <c r="JK226" s="13"/>
      <c r="JL226" s="13"/>
      <c r="JM226" s="13"/>
      <c r="JN226" s="13"/>
      <c r="JO226" s="13"/>
      <c r="JP226" s="13"/>
      <c r="JQ226" s="13"/>
      <c r="JR226" s="13"/>
      <c r="JS226" s="13"/>
      <c r="JT226" s="13"/>
      <c r="JU226" s="13"/>
      <c r="JV226" s="13"/>
      <c r="JW226" s="13"/>
      <c r="JX226" s="13"/>
      <c r="JY226" s="13"/>
      <c r="JZ226" s="13"/>
      <c r="KA226" s="13"/>
      <c r="KB226" s="13"/>
      <c r="KC226" s="13"/>
      <c r="KD226" s="13"/>
      <c r="KE226" s="13"/>
      <c r="KF226" s="13"/>
      <c r="KG226" s="13"/>
      <c r="KH226" s="13"/>
      <c r="KI226" s="13"/>
      <c r="KJ226" s="13"/>
      <c r="KK226" s="13"/>
      <c r="KL226" s="13"/>
      <c r="KM226" s="13"/>
      <c r="KN226" s="13"/>
      <c r="KO226" s="13"/>
      <c r="KP226" s="13"/>
      <c r="KQ226" s="13"/>
      <c r="KR226" s="13"/>
      <c r="KS226" s="13"/>
      <c r="KT226" s="13"/>
      <c r="KU226" s="13"/>
      <c r="KV226" s="13"/>
      <c r="KW226" s="13"/>
      <c r="KX226" s="13"/>
      <c r="KY226" s="13"/>
      <c r="KZ226" s="13"/>
      <c r="LA226" s="13"/>
      <c r="LB226" s="13"/>
      <c r="LC226" s="13"/>
      <c r="LD226" s="13"/>
      <c r="LE226" s="13"/>
      <c r="LF226" s="13"/>
      <c r="LG226" s="13"/>
      <c r="LH226" s="13"/>
      <c r="LI226" s="13"/>
      <c r="LJ226" s="13"/>
      <c r="LK226" s="13"/>
      <c r="LL226" s="13"/>
      <c r="LM226" s="13"/>
      <c r="LN226" s="13"/>
      <c r="LO226" s="13"/>
      <c r="LP226" s="13"/>
      <c r="LQ226" s="13"/>
      <c r="LR226" s="13"/>
      <c r="LS226" s="13"/>
      <c r="LT226" s="13"/>
      <c r="LU226" s="13"/>
      <c r="LV226" s="13"/>
      <c r="LW226" s="13"/>
      <c r="LX226" s="13"/>
      <c r="LY226" s="13"/>
      <c r="LZ226" s="13"/>
      <c r="MA226" s="13"/>
      <c r="MB226" s="13"/>
      <c r="MC226" s="13"/>
      <c r="MD226" s="13"/>
      <c r="ME226" s="13"/>
      <c r="MF226" s="13"/>
      <c r="MG226" s="13"/>
      <c r="MH226" s="13"/>
      <c r="MI226" s="13"/>
      <c r="MJ226" s="13"/>
      <c r="MK226" s="13"/>
      <c r="ML226" s="13"/>
      <c r="MM226" s="13"/>
      <c r="MN226" s="13"/>
      <c r="MO226" s="13"/>
      <c r="MP226" s="13"/>
      <c r="MQ226" s="13"/>
      <c r="MR226" s="13"/>
      <c r="MS226" s="13"/>
      <c r="MT226" s="13"/>
      <c r="MU226" s="13"/>
      <c r="MV226" s="13"/>
      <c r="MW226" s="13"/>
      <c r="MX226" s="13"/>
      <c r="MY226" s="13"/>
      <c r="MZ226" s="13"/>
      <c r="NA226" s="13"/>
      <c r="NB226" s="13"/>
      <c r="NC226" s="13"/>
      <c r="ND226" s="13"/>
      <c r="NE226" s="13"/>
      <c r="NF226" s="13"/>
      <c r="NG226" s="13"/>
      <c r="NH226" s="13"/>
      <c r="NI226" s="13"/>
      <c r="NJ226" s="13"/>
      <c r="NK226" s="13"/>
      <c r="NL226" s="13"/>
      <c r="NM226" s="13"/>
      <c r="NN226" s="13"/>
      <c r="NO226" s="13"/>
      <c r="NP226" s="13"/>
      <c r="NQ226" s="13"/>
      <c r="NR226" s="13"/>
      <c r="NS226" s="13"/>
      <c r="NT226" s="13"/>
      <c r="NU226" s="13"/>
      <c r="NV226" s="13"/>
      <c r="NW226" s="13"/>
      <c r="NX226" s="13"/>
      <c r="NY226" s="13"/>
      <c r="NZ226" s="13"/>
      <c r="OA226" s="13"/>
      <c r="OB226" s="13"/>
      <c r="OC226" s="13"/>
      <c r="OD226" s="13"/>
      <c r="OE226" s="13"/>
      <c r="OF226" s="13"/>
      <c r="OG226" s="13"/>
      <c r="OH226" s="13"/>
      <c r="OI226" s="13"/>
      <c r="OJ226" s="13"/>
      <c r="OK226" s="13"/>
      <c r="OL226" s="13"/>
      <c r="OM226" s="13"/>
      <c r="ON226" s="13"/>
      <c r="OO226" s="13"/>
      <c r="OP226" s="13"/>
      <c r="OQ226" s="13"/>
      <c r="OR226" s="13"/>
      <c r="OS226" s="13"/>
      <c r="OT226" s="13"/>
      <c r="OU226" s="13"/>
      <c r="OV226" s="13"/>
      <c r="OW226" s="13"/>
      <c r="OX226" s="13"/>
      <c r="OY226" s="13"/>
      <c r="OZ226" s="13"/>
      <c r="PA226" s="13"/>
      <c r="PB226" s="13"/>
      <c r="PC226" s="13"/>
      <c r="PD226" s="13"/>
      <c r="PE226" s="13"/>
      <c r="PF226" s="13"/>
      <c r="PG226" s="13"/>
      <c r="PH226" s="13"/>
      <c r="PI226" s="13"/>
      <c r="PJ226" s="13"/>
      <c r="PK226" s="13"/>
      <c r="PL226" s="13"/>
      <c r="PM226" s="13"/>
      <c r="PN226" s="13"/>
      <c r="PO226" s="13"/>
      <c r="PP226" s="13"/>
      <c r="PQ226" s="13"/>
      <c r="PR226" s="13"/>
      <c r="PS226" s="13"/>
      <c r="PT226" s="13"/>
      <c r="PU226" s="13"/>
      <c r="PV226" s="13"/>
      <c r="PW226" s="13"/>
      <c r="PX226" s="13"/>
      <c r="PY226" s="13"/>
      <c r="PZ226" s="13"/>
      <c r="QA226" s="13"/>
      <c r="QB226" s="13"/>
      <c r="QC226" s="13"/>
      <c r="QD226" s="13"/>
      <c r="QE226" s="13"/>
      <c r="QF226" s="13"/>
      <c r="QG226" s="13"/>
      <c r="QH226" s="13"/>
      <c r="QI226" s="13"/>
      <c r="QJ226" s="13"/>
      <c r="QK226" s="13"/>
      <c r="QL226" s="13"/>
      <c r="QM226" s="13"/>
      <c r="QN226" s="13"/>
      <c r="QO226" s="13"/>
      <c r="QP226" s="13"/>
      <c r="QQ226" s="13"/>
      <c r="QR226" s="13"/>
      <c r="QS226" s="13"/>
      <c r="QT226" s="13"/>
      <c r="QU226" s="13"/>
      <c r="QV226" s="13"/>
      <c r="QW226" s="13"/>
      <c r="QX226" s="13"/>
      <c r="QY226" s="13"/>
      <c r="QZ226" s="13"/>
      <c r="RA226" s="13"/>
      <c r="RB226" s="13"/>
      <c r="RC226" s="13"/>
      <c r="RD226" s="13"/>
      <c r="RE226" s="13"/>
      <c r="RF226" s="13"/>
      <c r="RG226" s="13"/>
      <c r="RH226" s="13"/>
      <c r="RI226" s="13"/>
      <c r="RJ226" s="13"/>
      <c r="RK226" s="13"/>
      <c r="RL226" s="13"/>
      <c r="RM226" s="13"/>
      <c r="RN226" s="13"/>
      <c r="RO226" s="13"/>
      <c r="RP226" s="13"/>
      <c r="RQ226" s="13"/>
      <c r="RR226" s="13"/>
      <c r="RS226" s="13"/>
      <c r="RT226" s="13"/>
      <c r="RU226" s="13"/>
      <c r="RV226" s="13"/>
      <c r="RW226" s="13"/>
      <c r="RX226" s="13"/>
      <c r="RY226" s="13"/>
      <c r="RZ226" s="13"/>
      <c r="SA226" s="13"/>
      <c r="SB226" s="13"/>
      <c r="SC226" s="13"/>
      <c r="SD226" s="13"/>
      <c r="SE226" s="13"/>
      <c r="SF226" s="13"/>
      <c r="SG226" s="13"/>
      <c r="SH226" s="13"/>
      <c r="SI226" s="13"/>
      <c r="SJ226" s="13"/>
      <c r="SK226" s="13"/>
      <c r="SL226" s="13"/>
      <c r="SM226" s="13"/>
      <c r="SN226" s="13"/>
      <c r="SO226" s="13"/>
      <c r="SP226" s="13"/>
      <c r="SQ226" s="13"/>
      <c r="SR226" s="13"/>
      <c r="SS226" s="13"/>
      <c r="ST226" s="13"/>
      <c r="SU226" s="13"/>
      <c r="SV226" s="13"/>
      <c r="SW226" s="13"/>
      <c r="SX226" s="13"/>
      <c r="SY226" s="13"/>
      <c r="SZ226" s="13"/>
      <c r="TA226" s="13"/>
      <c r="TB226" s="13"/>
      <c r="TC226" s="13"/>
      <c r="TD226" s="13"/>
      <c r="TE226" s="13"/>
      <c r="TF226" s="13"/>
      <c r="TG226" s="13"/>
      <c r="TH226" s="13"/>
      <c r="TI226" s="13"/>
      <c r="TJ226" s="13"/>
      <c r="TK226" s="13"/>
      <c r="TL226" s="13"/>
      <c r="TM226" s="13"/>
      <c r="TN226" s="13"/>
      <c r="TO226" s="13"/>
      <c r="TP226" s="13"/>
      <c r="TQ226" s="13"/>
      <c r="TR226" s="13"/>
      <c r="TS226" s="13"/>
      <c r="TT226" s="13"/>
      <c r="TU226" s="13"/>
      <c r="TV226" s="13"/>
      <c r="TW226" s="13"/>
      <c r="TX226" s="13"/>
      <c r="TY226" s="13"/>
      <c r="TZ226" s="13"/>
      <c r="UA226" s="13"/>
      <c r="UB226" s="13"/>
      <c r="UC226" s="13"/>
      <c r="UD226" s="13"/>
      <c r="UE226" s="13"/>
      <c r="UF226" s="13"/>
      <c r="UG226" s="13"/>
      <c r="UH226" s="13"/>
      <c r="UI226" s="13"/>
      <c r="UJ226" s="13"/>
      <c r="UK226" s="13"/>
      <c r="UL226" s="13"/>
      <c r="UM226" s="13"/>
      <c r="UN226" s="13"/>
      <c r="UO226" s="13"/>
      <c r="UP226" s="13"/>
      <c r="UQ226" s="13"/>
      <c r="UR226" s="13"/>
      <c r="US226" s="13"/>
      <c r="UT226" s="13"/>
      <c r="UU226" s="13"/>
      <c r="UV226" s="13"/>
      <c r="UW226" s="13"/>
      <c r="UX226" s="13"/>
      <c r="UY226" s="13"/>
      <c r="UZ226" s="13"/>
      <c r="VA226" s="13"/>
      <c r="VB226" s="13"/>
      <c r="VC226" s="13"/>
      <c r="VD226" s="13"/>
      <c r="VE226" s="13"/>
      <c r="VF226" s="13"/>
      <c r="VG226" s="13"/>
      <c r="VH226" s="13"/>
      <c r="VI226" s="13"/>
      <c r="VJ226" s="13"/>
      <c r="VK226" s="13"/>
      <c r="VL226" s="13"/>
      <c r="VM226" s="13"/>
      <c r="VN226" s="13"/>
      <c r="VO226" s="13"/>
      <c r="VP226" s="13"/>
      <c r="VQ226" s="13"/>
      <c r="VR226" s="13"/>
      <c r="VS226" s="13"/>
      <c r="VT226" s="13"/>
      <c r="VU226" s="13"/>
      <c r="VV226" s="13"/>
      <c r="VW226" s="13"/>
      <c r="VX226" s="13"/>
      <c r="VY226" s="13"/>
      <c r="VZ226" s="13"/>
      <c r="WA226" s="13"/>
      <c r="WB226" s="13"/>
      <c r="WC226" s="13"/>
      <c r="WD226" s="13"/>
      <c r="WE226" s="13"/>
      <c r="WF226" s="13"/>
      <c r="WG226" s="13"/>
      <c r="WH226" s="13"/>
      <c r="WI226" s="13"/>
      <c r="WJ226" s="13"/>
      <c r="WK226" s="13"/>
      <c r="WL226" s="13"/>
      <c r="WM226" s="13"/>
      <c r="WN226" s="13"/>
      <c r="WO226" s="13"/>
      <c r="WP226" s="13"/>
      <c r="WQ226" s="13"/>
      <c r="WR226" s="13"/>
      <c r="WS226" s="13"/>
      <c r="WT226" s="13"/>
      <c r="WU226" s="13"/>
      <c r="WV226" s="13"/>
      <c r="WW226" s="13"/>
      <c r="WX226" s="13"/>
      <c r="WY226" s="13"/>
      <c r="WZ226" s="13"/>
      <c r="XA226" s="13"/>
      <c r="XB226" s="13"/>
      <c r="XC226" s="13"/>
      <c r="XD226" s="13"/>
      <c r="XE226" s="13"/>
      <c r="XF226" s="13"/>
      <c r="XG226" s="13"/>
      <c r="XH226" s="13"/>
      <c r="XI226" s="13"/>
      <c r="XJ226" s="13"/>
      <c r="XK226" s="13"/>
      <c r="XL226" s="13"/>
      <c r="XM226" s="13"/>
      <c r="XN226" s="13"/>
      <c r="XO226" s="13"/>
      <c r="XP226" s="13"/>
      <c r="XQ226" s="13"/>
      <c r="XR226" s="13"/>
      <c r="XS226" s="13"/>
      <c r="XT226" s="13"/>
      <c r="XU226" s="13"/>
      <c r="XV226" s="13"/>
      <c r="XW226" s="13"/>
      <c r="XX226" s="13"/>
      <c r="XY226" s="13"/>
      <c r="XZ226" s="13"/>
      <c r="YA226" s="13"/>
      <c r="YB226" s="13"/>
      <c r="YC226" s="13"/>
      <c r="YD226" s="13"/>
      <c r="YE226" s="13"/>
      <c r="YF226" s="13"/>
      <c r="YG226" s="13"/>
      <c r="YH226" s="13"/>
      <c r="YI226" s="13"/>
      <c r="YJ226" s="13"/>
      <c r="YK226" s="13"/>
      <c r="YL226" s="13"/>
      <c r="YM226" s="13"/>
      <c r="YN226" s="13"/>
      <c r="YO226" s="13"/>
      <c r="YP226" s="13"/>
      <c r="YQ226" s="13"/>
      <c r="YR226" s="13"/>
      <c r="YS226" s="13"/>
      <c r="YT226" s="13"/>
      <c r="YU226" s="13"/>
      <c r="YV226" s="13"/>
      <c r="YW226" s="13"/>
      <c r="YX226" s="13"/>
      <c r="YY226" s="13"/>
      <c r="YZ226" s="13"/>
      <c r="ZA226" s="13"/>
      <c r="ZB226" s="13"/>
      <c r="ZC226" s="13"/>
      <c r="ZD226" s="13"/>
      <c r="ZE226" s="13"/>
      <c r="ZF226" s="13"/>
      <c r="ZG226" s="13"/>
      <c r="ZH226" s="13"/>
      <c r="ZI226" s="13"/>
      <c r="ZJ226" s="13"/>
      <c r="ZK226" s="13"/>
      <c r="ZL226" s="13"/>
      <c r="ZM226" s="13"/>
      <c r="ZN226" s="13"/>
      <c r="ZO226" s="13"/>
      <c r="ZP226" s="13"/>
      <c r="ZQ226" s="13"/>
      <c r="ZR226" s="13"/>
      <c r="ZS226" s="13"/>
      <c r="ZT226" s="13"/>
      <c r="ZU226" s="13"/>
      <c r="ZV226" s="13"/>
      <c r="ZW226" s="13"/>
      <c r="ZX226" s="13"/>
      <c r="ZY226" s="13"/>
      <c r="ZZ226" s="13"/>
      <c r="AAA226" s="13"/>
      <c r="AAB226" s="13"/>
      <c r="AAC226" s="13"/>
      <c r="AAD226" s="13"/>
      <c r="AAE226" s="13"/>
      <c r="AAF226" s="13"/>
      <c r="AAG226" s="13"/>
      <c r="AAH226" s="13"/>
      <c r="AAI226" s="13"/>
      <c r="AAJ226" s="13"/>
      <c r="AAK226" s="13"/>
      <c r="AAL226" s="13"/>
      <c r="AAM226" s="13"/>
      <c r="AAN226" s="13"/>
      <c r="AAO226" s="13"/>
      <c r="AAP226" s="13"/>
      <c r="AAQ226" s="13"/>
      <c r="AAR226" s="13"/>
      <c r="AAS226" s="13"/>
      <c r="AAT226" s="13"/>
      <c r="AAU226" s="13"/>
      <c r="AAV226" s="13"/>
      <c r="AAW226" s="13"/>
      <c r="AAX226" s="13"/>
      <c r="AAY226" s="13"/>
      <c r="AAZ226" s="13"/>
      <c r="ABA226" s="13"/>
      <c r="ABB226" s="13"/>
      <c r="ABC226" s="13"/>
      <c r="ABD226" s="13"/>
      <c r="ABE226" s="13"/>
      <c r="ABF226" s="13"/>
      <c r="ABG226" s="13"/>
      <c r="ABH226" s="13"/>
      <c r="ABI226" s="13"/>
      <c r="ABJ226" s="13"/>
      <c r="ABK226" s="13"/>
      <c r="ABL226" s="13"/>
      <c r="ABM226" s="13"/>
      <c r="ABN226" s="13"/>
      <c r="ABO226" s="13"/>
      <c r="ABP226" s="13"/>
      <c r="ABQ226" s="13"/>
      <c r="ABR226" s="13"/>
      <c r="ABS226" s="13"/>
      <c r="ABT226" s="13"/>
      <c r="ABU226" s="13"/>
      <c r="ABV226" s="13"/>
      <c r="ABW226" s="13"/>
      <c r="ABX226" s="13"/>
      <c r="ABY226" s="13"/>
      <c r="ABZ226" s="13"/>
      <c r="ACA226" s="13"/>
      <c r="ACB226" s="13"/>
      <c r="ACC226" s="13"/>
      <c r="ACD226" s="13"/>
      <c r="ACE226" s="13"/>
      <c r="ACF226" s="13"/>
      <c r="ACG226" s="13"/>
      <c r="ACH226" s="13"/>
      <c r="ACI226" s="13"/>
      <c r="ACJ226" s="13"/>
      <c r="ACK226" s="13"/>
      <c r="ACL226" s="13"/>
      <c r="ACM226" s="13"/>
      <c r="ACN226" s="13"/>
      <c r="ACO226" s="13"/>
      <c r="ACP226" s="13"/>
      <c r="ACQ226" s="13"/>
      <c r="ACR226" s="13"/>
      <c r="ACS226" s="13"/>
      <c r="ACT226" s="13"/>
      <c r="ACU226" s="13"/>
      <c r="ACV226" s="13"/>
      <c r="ACW226" s="13"/>
      <c r="ACX226" s="13"/>
      <c r="ACY226" s="13"/>
      <c r="ACZ226" s="13"/>
      <c r="ADA226" s="13"/>
      <c r="ADB226" s="13"/>
      <c r="ADC226" s="13"/>
      <c r="ADD226" s="13"/>
      <c r="ADE226" s="13"/>
      <c r="ADF226" s="13"/>
      <c r="ADG226" s="13"/>
      <c r="ADH226" s="13"/>
      <c r="ADI226" s="13"/>
      <c r="ADJ226" s="13"/>
      <c r="ADK226" s="13"/>
      <c r="ADL226" s="13"/>
      <c r="ADM226" s="13"/>
      <c r="ADN226" s="13"/>
      <c r="ADO226" s="13"/>
      <c r="ADP226" s="13"/>
      <c r="ADQ226" s="13"/>
      <c r="ADR226" s="13"/>
      <c r="ADS226" s="13"/>
      <c r="ADT226" s="13"/>
      <c r="ADU226" s="13"/>
      <c r="ADV226" s="13"/>
      <c r="ADW226" s="13"/>
      <c r="ADX226" s="13"/>
      <c r="ADY226" s="13"/>
      <c r="ADZ226" s="13"/>
      <c r="AEA226" s="13"/>
      <c r="AEB226" s="13"/>
      <c r="AEC226" s="13"/>
      <c r="AED226" s="13"/>
      <c r="AEE226" s="13"/>
      <c r="AEF226" s="13"/>
      <c r="AEG226" s="13"/>
      <c r="AEH226" s="13"/>
      <c r="AEI226" s="13"/>
      <c r="AEJ226" s="13"/>
      <c r="AEK226" s="13"/>
      <c r="AEL226" s="13"/>
      <c r="AEM226" s="13"/>
      <c r="AEN226" s="13"/>
      <c r="AEO226" s="13"/>
      <c r="AEP226" s="13"/>
      <c r="AEQ226" s="13"/>
      <c r="AER226" s="13"/>
      <c r="AES226" s="13"/>
      <c r="AET226" s="13"/>
      <c r="AEU226" s="13"/>
      <c r="AEV226" s="13"/>
      <c r="AEW226" s="13"/>
      <c r="AEX226" s="13"/>
      <c r="AEY226" s="13"/>
      <c r="AEZ226" s="13"/>
      <c r="AFA226" s="13"/>
      <c r="AFB226" s="13"/>
      <c r="AFC226" s="13"/>
      <c r="AFD226" s="13"/>
      <c r="AFE226" s="13"/>
      <c r="AFF226" s="13"/>
      <c r="AFG226" s="13"/>
      <c r="AFH226" s="13"/>
      <c r="AFI226" s="13"/>
      <c r="AFJ226" s="13"/>
      <c r="AFK226" s="13"/>
      <c r="AFL226" s="13"/>
      <c r="AFM226" s="13"/>
      <c r="AFN226" s="13"/>
      <c r="AFO226" s="13"/>
      <c r="AFP226" s="13"/>
      <c r="AFQ226" s="13"/>
      <c r="AFR226" s="13"/>
      <c r="AFS226" s="13"/>
      <c r="AFT226" s="13"/>
      <c r="AFU226" s="13"/>
      <c r="AFV226" s="13"/>
      <c r="AFW226" s="13"/>
      <c r="AFX226" s="13"/>
      <c r="AFY226" s="13"/>
      <c r="AFZ226" s="13"/>
      <c r="AGA226" s="13"/>
      <c r="AGB226" s="13"/>
      <c r="AGC226" s="13"/>
      <c r="AGD226" s="13"/>
      <c r="AGE226" s="13"/>
      <c r="AGF226" s="13"/>
      <c r="AGG226" s="13"/>
      <c r="AGH226" s="13"/>
      <c r="AGI226" s="13"/>
      <c r="AGJ226" s="13"/>
      <c r="AGK226" s="13"/>
      <c r="AGL226" s="13"/>
      <c r="AGM226" s="13"/>
      <c r="AGN226" s="13"/>
      <c r="AGO226" s="13"/>
      <c r="AGP226" s="13"/>
      <c r="AGQ226" s="13"/>
      <c r="AGR226" s="13"/>
      <c r="AGS226" s="13"/>
      <c r="AGT226" s="13"/>
      <c r="AGU226" s="13"/>
      <c r="AGV226" s="13"/>
      <c r="AGW226" s="13"/>
      <c r="AGX226" s="13"/>
      <c r="AGY226" s="13"/>
      <c r="AGZ226" s="13"/>
      <c r="AHA226" s="13"/>
      <c r="AHB226" s="13"/>
      <c r="AHC226" s="13"/>
      <c r="AHD226" s="13"/>
      <c r="AHE226" s="13"/>
      <c r="AHF226" s="13"/>
      <c r="AHG226" s="13"/>
      <c r="AHH226" s="13"/>
      <c r="AHI226" s="13"/>
      <c r="AHJ226" s="13"/>
      <c r="AHK226" s="13"/>
      <c r="AHL226" s="13"/>
      <c r="AHM226" s="13"/>
      <c r="AHN226" s="13"/>
      <c r="AHO226" s="13"/>
      <c r="AHP226" s="13"/>
      <c r="AHQ226" s="13"/>
      <c r="AHR226" s="13"/>
      <c r="AHS226" s="13"/>
      <c r="AHT226" s="13"/>
      <c r="AHU226" s="13"/>
      <c r="AHV226" s="13"/>
      <c r="AHW226" s="13"/>
      <c r="AHX226" s="13"/>
      <c r="AHY226" s="13"/>
      <c r="AHZ226" s="13"/>
      <c r="AIA226" s="13"/>
      <c r="AIB226" s="13"/>
      <c r="AIC226" s="13"/>
      <c r="AID226" s="13"/>
      <c r="AIE226" s="13"/>
      <c r="AIF226" s="13"/>
      <c r="AIG226" s="13"/>
      <c r="AIH226" s="13"/>
      <c r="AII226" s="13"/>
      <c r="AIJ226" s="13"/>
      <c r="AIK226" s="13"/>
      <c r="AIL226" s="13"/>
      <c r="AIM226" s="13"/>
      <c r="AIN226" s="13"/>
      <c r="AIO226" s="13"/>
      <c r="AIP226" s="13"/>
      <c r="AIQ226" s="13"/>
      <c r="AIR226" s="13"/>
      <c r="AIS226" s="13"/>
      <c r="AIT226" s="13"/>
      <c r="AIU226" s="13"/>
      <c r="AIV226" s="13"/>
      <c r="AIW226" s="13"/>
      <c r="AIX226" s="13"/>
      <c r="AIY226" s="13"/>
      <c r="AIZ226" s="13"/>
      <c r="AJA226" s="13"/>
      <c r="AJB226" s="13"/>
      <c r="AJC226" s="13"/>
      <c r="AJD226" s="13"/>
      <c r="AJE226" s="13"/>
      <c r="AJF226" s="13"/>
      <c r="AJG226" s="13"/>
      <c r="AJH226" s="13"/>
      <c r="AJI226" s="13"/>
      <c r="AJJ226" s="13"/>
      <c r="AJK226" s="13"/>
      <c r="AJL226" s="13"/>
      <c r="AJM226" s="13"/>
      <c r="AJN226" s="13"/>
      <c r="AJO226" s="13"/>
      <c r="AJP226" s="13"/>
      <c r="AJQ226" s="13"/>
      <c r="AJR226" s="13"/>
      <c r="AJS226" s="13"/>
      <c r="AJT226" s="13"/>
      <c r="AJU226" s="13"/>
      <c r="AJV226" s="13"/>
      <c r="AJW226" s="13"/>
      <c r="AJX226" s="13"/>
      <c r="AJY226" s="13"/>
      <c r="AJZ226" s="13"/>
      <c r="AKA226" s="13"/>
      <c r="AKB226" s="13"/>
      <c r="AKC226" s="13"/>
      <c r="AKD226" s="13"/>
      <c r="AKE226" s="13"/>
      <c r="AKF226" s="13"/>
      <c r="AKG226" s="13"/>
      <c r="AKH226" s="13"/>
      <c r="AKI226" s="13"/>
      <c r="AKJ226" s="13"/>
      <c r="AKK226" s="13"/>
      <c r="AKL226" s="13"/>
      <c r="AKM226" s="13"/>
      <c r="AKN226" s="13"/>
      <c r="AKO226" s="13"/>
      <c r="AKP226" s="13"/>
      <c r="AKQ226" s="13"/>
      <c r="AKR226" s="13"/>
      <c r="AKS226" s="13"/>
      <c r="AKT226" s="13"/>
      <c r="AKU226" s="13"/>
      <c r="AKV226" s="13"/>
      <c r="AKW226" s="13"/>
      <c r="AKX226" s="13"/>
      <c r="AKY226" s="13"/>
      <c r="AKZ226" s="13"/>
      <c r="ALA226" s="13"/>
      <c r="ALB226" s="13"/>
      <c r="ALC226" s="13"/>
      <c r="ALD226" s="13"/>
      <c r="ALE226" s="13"/>
      <c r="ALF226" s="13"/>
      <c r="ALG226" s="13"/>
      <c r="ALH226" s="13"/>
      <c r="ALI226" s="13"/>
      <c r="ALJ226" s="13"/>
      <c r="ALK226" s="13"/>
      <c r="ALL226" s="13"/>
      <c r="ALM226" s="13"/>
      <c r="ALN226" s="13"/>
    </row>
    <row r="227" spans="1:1002" ht="14" hidden="1" customHeight="1" x14ac:dyDescent="0.35">
      <c r="A227" s="9"/>
      <c r="B227" s="10"/>
      <c r="C227" s="29"/>
      <c r="D227" s="10"/>
      <c r="F227" s="11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c r="HR227" s="13"/>
      <c r="HS227" s="13"/>
      <c r="HT227" s="13"/>
      <c r="HU227" s="13"/>
      <c r="HV227" s="13"/>
      <c r="HW227" s="13"/>
      <c r="HX227" s="13"/>
      <c r="HY227" s="13"/>
      <c r="HZ227" s="13"/>
      <c r="IA227" s="13"/>
      <c r="IB227" s="13"/>
      <c r="IC227" s="13"/>
      <c r="ID227" s="13"/>
      <c r="IE227" s="13"/>
      <c r="IF227" s="13"/>
      <c r="IG227" s="13"/>
      <c r="IH227" s="13"/>
      <c r="II227" s="13"/>
      <c r="IJ227" s="13"/>
      <c r="IK227" s="13"/>
      <c r="IL227" s="13"/>
      <c r="IM227" s="13"/>
      <c r="IN227" s="13"/>
      <c r="IO227" s="13"/>
      <c r="IP227" s="13"/>
      <c r="IQ227" s="13"/>
      <c r="IR227" s="13"/>
      <c r="IS227" s="13"/>
      <c r="IT227" s="13"/>
      <c r="IU227" s="13"/>
      <c r="IV227" s="13"/>
      <c r="IW227" s="13"/>
      <c r="IX227" s="13"/>
      <c r="IY227" s="13"/>
      <c r="IZ227" s="13"/>
      <c r="JA227" s="13"/>
      <c r="JB227" s="13"/>
      <c r="JC227" s="13"/>
      <c r="JD227" s="13"/>
      <c r="JE227" s="13"/>
      <c r="JF227" s="13"/>
      <c r="JG227" s="13"/>
      <c r="JH227" s="13"/>
      <c r="JI227" s="13"/>
      <c r="JJ227" s="13"/>
      <c r="JK227" s="13"/>
      <c r="JL227" s="13"/>
      <c r="JM227" s="13"/>
      <c r="JN227" s="13"/>
      <c r="JO227" s="13"/>
      <c r="JP227" s="13"/>
      <c r="JQ227" s="13"/>
      <c r="JR227" s="13"/>
      <c r="JS227" s="13"/>
      <c r="JT227" s="13"/>
      <c r="JU227" s="13"/>
      <c r="JV227" s="13"/>
      <c r="JW227" s="13"/>
      <c r="JX227" s="13"/>
      <c r="JY227" s="13"/>
      <c r="JZ227" s="13"/>
      <c r="KA227" s="13"/>
      <c r="KB227" s="13"/>
      <c r="KC227" s="13"/>
      <c r="KD227" s="13"/>
      <c r="KE227" s="13"/>
      <c r="KF227" s="13"/>
      <c r="KG227" s="13"/>
      <c r="KH227" s="13"/>
      <c r="KI227" s="13"/>
      <c r="KJ227" s="13"/>
      <c r="KK227" s="13"/>
      <c r="KL227" s="13"/>
      <c r="KM227" s="13"/>
      <c r="KN227" s="13"/>
      <c r="KO227" s="13"/>
      <c r="KP227" s="13"/>
      <c r="KQ227" s="13"/>
      <c r="KR227" s="13"/>
      <c r="KS227" s="13"/>
      <c r="KT227" s="13"/>
      <c r="KU227" s="13"/>
      <c r="KV227" s="13"/>
      <c r="KW227" s="13"/>
      <c r="KX227" s="13"/>
      <c r="KY227" s="13"/>
      <c r="KZ227" s="13"/>
      <c r="LA227" s="13"/>
      <c r="LB227" s="13"/>
      <c r="LC227" s="13"/>
      <c r="LD227" s="13"/>
      <c r="LE227" s="13"/>
      <c r="LF227" s="13"/>
      <c r="LG227" s="13"/>
      <c r="LH227" s="13"/>
      <c r="LI227" s="13"/>
      <c r="LJ227" s="13"/>
      <c r="LK227" s="13"/>
      <c r="LL227" s="13"/>
      <c r="LM227" s="13"/>
      <c r="LN227" s="13"/>
      <c r="LO227" s="13"/>
      <c r="LP227" s="13"/>
      <c r="LQ227" s="13"/>
      <c r="LR227" s="13"/>
      <c r="LS227" s="13"/>
      <c r="LT227" s="13"/>
      <c r="LU227" s="13"/>
      <c r="LV227" s="13"/>
      <c r="LW227" s="13"/>
      <c r="LX227" s="13"/>
      <c r="LY227" s="13"/>
      <c r="LZ227" s="13"/>
      <c r="MA227" s="13"/>
      <c r="MB227" s="13"/>
      <c r="MC227" s="13"/>
      <c r="MD227" s="13"/>
      <c r="ME227" s="13"/>
      <c r="MF227" s="13"/>
      <c r="MG227" s="13"/>
      <c r="MH227" s="13"/>
      <c r="MI227" s="13"/>
      <c r="MJ227" s="13"/>
      <c r="MK227" s="13"/>
      <c r="ML227" s="13"/>
      <c r="MM227" s="13"/>
      <c r="MN227" s="13"/>
      <c r="MO227" s="13"/>
      <c r="MP227" s="13"/>
      <c r="MQ227" s="13"/>
      <c r="MR227" s="13"/>
      <c r="MS227" s="13"/>
      <c r="MT227" s="13"/>
      <c r="MU227" s="13"/>
      <c r="MV227" s="13"/>
      <c r="MW227" s="13"/>
      <c r="MX227" s="13"/>
      <c r="MY227" s="13"/>
      <c r="MZ227" s="13"/>
      <c r="NA227" s="13"/>
      <c r="NB227" s="13"/>
      <c r="NC227" s="13"/>
      <c r="ND227" s="13"/>
      <c r="NE227" s="13"/>
      <c r="NF227" s="13"/>
      <c r="NG227" s="13"/>
      <c r="NH227" s="13"/>
      <c r="NI227" s="13"/>
      <c r="NJ227" s="13"/>
      <c r="NK227" s="13"/>
      <c r="NL227" s="13"/>
      <c r="NM227" s="13"/>
      <c r="NN227" s="13"/>
      <c r="NO227" s="13"/>
      <c r="NP227" s="13"/>
      <c r="NQ227" s="13"/>
      <c r="NR227" s="13"/>
      <c r="NS227" s="13"/>
      <c r="NT227" s="13"/>
      <c r="NU227" s="13"/>
      <c r="NV227" s="13"/>
      <c r="NW227" s="13"/>
      <c r="NX227" s="13"/>
      <c r="NY227" s="13"/>
      <c r="NZ227" s="13"/>
      <c r="OA227" s="13"/>
      <c r="OB227" s="13"/>
      <c r="OC227" s="13"/>
      <c r="OD227" s="13"/>
      <c r="OE227" s="13"/>
      <c r="OF227" s="13"/>
      <c r="OG227" s="13"/>
      <c r="OH227" s="13"/>
      <c r="OI227" s="13"/>
      <c r="OJ227" s="13"/>
      <c r="OK227" s="13"/>
      <c r="OL227" s="13"/>
      <c r="OM227" s="13"/>
      <c r="ON227" s="13"/>
      <c r="OO227" s="13"/>
      <c r="OP227" s="13"/>
      <c r="OQ227" s="13"/>
      <c r="OR227" s="13"/>
      <c r="OS227" s="13"/>
      <c r="OT227" s="13"/>
      <c r="OU227" s="13"/>
      <c r="OV227" s="13"/>
      <c r="OW227" s="13"/>
      <c r="OX227" s="13"/>
      <c r="OY227" s="13"/>
      <c r="OZ227" s="13"/>
      <c r="PA227" s="13"/>
      <c r="PB227" s="13"/>
      <c r="PC227" s="13"/>
      <c r="PD227" s="13"/>
      <c r="PE227" s="13"/>
      <c r="PF227" s="13"/>
      <c r="PG227" s="13"/>
      <c r="PH227" s="13"/>
      <c r="PI227" s="13"/>
      <c r="PJ227" s="13"/>
      <c r="PK227" s="13"/>
      <c r="PL227" s="13"/>
      <c r="PM227" s="13"/>
      <c r="PN227" s="13"/>
      <c r="PO227" s="13"/>
      <c r="PP227" s="13"/>
      <c r="PQ227" s="13"/>
      <c r="PR227" s="13"/>
      <c r="PS227" s="13"/>
      <c r="PT227" s="13"/>
      <c r="PU227" s="13"/>
      <c r="PV227" s="13"/>
      <c r="PW227" s="13"/>
      <c r="PX227" s="13"/>
      <c r="PY227" s="13"/>
      <c r="PZ227" s="13"/>
      <c r="QA227" s="13"/>
      <c r="QB227" s="13"/>
      <c r="QC227" s="13"/>
      <c r="QD227" s="13"/>
      <c r="QE227" s="13"/>
      <c r="QF227" s="13"/>
      <c r="QG227" s="13"/>
      <c r="QH227" s="13"/>
      <c r="QI227" s="13"/>
      <c r="QJ227" s="13"/>
      <c r="QK227" s="13"/>
      <c r="QL227" s="13"/>
      <c r="QM227" s="13"/>
      <c r="QN227" s="13"/>
      <c r="QO227" s="13"/>
      <c r="QP227" s="13"/>
      <c r="QQ227" s="13"/>
      <c r="QR227" s="13"/>
      <c r="QS227" s="13"/>
      <c r="QT227" s="13"/>
      <c r="QU227" s="13"/>
      <c r="QV227" s="13"/>
      <c r="QW227" s="13"/>
      <c r="QX227" s="13"/>
      <c r="QY227" s="13"/>
      <c r="QZ227" s="13"/>
      <c r="RA227" s="13"/>
      <c r="RB227" s="13"/>
      <c r="RC227" s="13"/>
      <c r="RD227" s="13"/>
      <c r="RE227" s="13"/>
      <c r="RF227" s="13"/>
      <c r="RG227" s="13"/>
      <c r="RH227" s="13"/>
      <c r="RI227" s="13"/>
      <c r="RJ227" s="13"/>
      <c r="RK227" s="13"/>
      <c r="RL227" s="13"/>
      <c r="RM227" s="13"/>
      <c r="RN227" s="13"/>
      <c r="RO227" s="13"/>
      <c r="RP227" s="13"/>
      <c r="RQ227" s="13"/>
      <c r="RR227" s="13"/>
      <c r="RS227" s="13"/>
      <c r="RT227" s="13"/>
      <c r="RU227" s="13"/>
      <c r="RV227" s="13"/>
      <c r="RW227" s="13"/>
      <c r="RX227" s="13"/>
      <c r="RY227" s="13"/>
      <c r="RZ227" s="13"/>
      <c r="SA227" s="13"/>
      <c r="SB227" s="13"/>
      <c r="SC227" s="13"/>
      <c r="SD227" s="13"/>
      <c r="SE227" s="13"/>
      <c r="SF227" s="13"/>
      <c r="SG227" s="13"/>
      <c r="SH227" s="13"/>
      <c r="SI227" s="13"/>
      <c r="SJ227" s="13"/>
      <c r="SK227" s="13"/>
      <c r="SL227" s="13"/>
      <c r="SM227" s="13"/>
      <c r="SN227" s="13"/>
      <c r="SO227" s="13"/>
      <c r="SP227" s="13"/>
      <c r="SQ227" s="13"/>
      <c r="SR227" s="13"/>
      <c r="SS227" s="13"/>
      <c r="ST227" s="13"/>
      <c r="SU227" s="13"/>
      <c r="SV227" s="13"/>
      <c r="SW227" s="13"/>
      <c r="SX227" s="13"/>
      <c r="SY227" s="13"/>
      <c r="SZ227" s="13"/>
      <c r="TA227" s="13"/>
      <c r="TB227" s="13"/>
      <c r="TC227" s="13"/>
      <c r="TD227" s="13"/>
      <c r="TE227" s="13"/>
      <c r="TF227" s="13"/>
      <c r="TG227" s="13"/>
      <c r="TH227" s="13"/>
      <c r="TI227" s="13"/>
      <c r="TJ227" s="13"/>
      <c r="TK227" s="13"/>
      <c r="TL227" s="13"/>
      <c r="TM227" s="13"/>
      <c r="TN227" s="13"/>
      <c r="TO227" s="13"/>
      <c r="TP227" s="13"/>
      <c r="TQ227" s="13"/>
      <c r="TR227" s="13"/>
      <c r="TS227" s="13"/>
      <c r="TT227" s="13"/>
      <c r="TU227" s="13"/>
      <c r="TV227" s="13"/>
      <c r="TW227" s="13"/>
      <c r="TX227" s="13"/>
      <c r="TY227" s="13"/>
      <c r="TZ227" s="13"/>
      <c r="UA227" s="13"/>
      <c r="UB227" s="13"/>
      <c r="UC227" s="13"/>
      <c r="UD227" s="13"/>
      <c r="UE227" s="13"/>
      <c r="UF227" s="13"/>
      <c r="UG227" s="13"/>
      <c r="UH227" s="13"/>
      <c r="UI227" s="13"/>
      <c r="UJ227" s="13"/>
      <c r="UK227" s="13"/>
      <c r="UL227" s="13"/>
      <c r="UM227" s="13"/>
      <c r="UN227" s="13"/>
      <c r="UO227" s="13"/>
      <c r="UP227" s="13"/>
      <c r="UQ227" s="13"/>
      <c r="UR227" s="13"/>
      <c r="US227" s="13"/>
      <c r="UT227" s="13"/>
      <c r="UU227" s="13"/>
      <c r="UV227" s="13"/>
      <c r="UW227" s="13"/>
      <c r="UX227" s="13"/>
      <c r="UY227" s="13"/>
      <c r="UZ227" s="13"/>
      <c r="VA227" s="13"/>
      <c r="VB227" s="13"/>
      <c r="VC227" s="13"/>
      <c r="VD227" s="13"/>
      <c r="VE227" s="13"/>
      <c r="VF227" s="13"/>
      <c r="VG227" s="13"/>
      <c r="VH227" s="13"/>
      <c r="VI227" s="13"/>
      <c r="VJ227" s="13"/>
      <c r="VK227" s="13"/>
      <c r="VL227" s="13"/>
      <c r="VM227" s="13"/>
      <c r="VN227" s="13"/>
      <c r="VO227" s="13"/>
      <c r="VP227" s="13"/>
      <c r="VQ227" s="13"/>
      <c r="VR227" s="13"/>
      <c r="VS227" s="13"/>
      <c r="VT227" s="13"/>
      <c r="VU227" s="13"/>
      <c r="VV227" s="13"/>
      <c r="VW227" s="13"/>
      <c r="VX227" s="13"/>
      <c r="VY227" s="13"/>
      <c r="VZ227" s="13"/>
      <c r="WA227" s="13"/>
      <c r="WB227" s="13"/>
      <c r="WC227" s="13"/>
      <c r="WD227" s="13"/>
      <c r="WE227" s="13"/>
      <c r="WF227" s="13"/>
      <c r="WG227" s="13"/>
      <c r="WH227" s="13"/>
      <c r="WI227" s="13"/>
      <c r="WJ227" s="13"/>
      <c r="WK227" s="13"/>
      <c r="WL227" s="13"/>
      <c r="WM227" s="13"/>
      <c r="WN227" s="13"/>
      <c r="WO227" s="13"/>
      <c r="WP227" s="13"/>
      <c r="WQ227" s="13"/>
      <c r="WR227" s="13"/>
      <c r="WS227" s="13"/>
      <c r="WT227" s="13"/>
      <c r="WU227" s="13"/>
      <c r="WV227" s="13"/>
      <c r="WW227" s="13"/>
      <c r="WX227" s="13"/>
      <c r="WY227" s="13"/>
      <c r="WZ227" s="13"/>
      <c r="XA227" s="13"/>
      <c r="XB227" s="13"/>
      <c r="XC227" s="13"/>
      <c r="XD227" s="13"/>
      <c r="XE227" s="13"/>
      <c r="XF227" s="13"/>
      <c r="XG227" s="13"/>
      <c r="XH227" s="13"/>
      <c r="XI227" s="13"/>
      <c r="XJ227" s="13"/>
      <c r="XK227" s="13"/>
      <c r="XL227" s="13"/>
      <c r="XM227" s="13"/>
      <c r="XN227" s="13"/>
      <c r="XO227" s="13"/>
      <c r="XP227" s="13"/>
      <c r="XQ227" s="13"/>
      <c r="XR227" s="13"/>
      <c r="XS227" s="13"/>
      <c r="XT227" s="13"/>
      <c r="XU227" s="13"/>
      <c r="XV227" s="13"/>
      <c r="XW227" s="13"/>
      <c r="XX227" s="13"/>
      <c r="XY227" s="13"/>
      <c r="XZ227" s="13"/>
      <c r="YA227" s="13"/>
      <c r="YB227" s="13"/>
      <c r="YC227" s="13"/>
      <c r="YD227" s="13"/>
      <c r="YE227" s="13"/>
      <c r="YF227" s="13"/>
      <c r="YG227" s="13"/>
      <c r="YH227" s="13"/>
      <c r="YI227" s="13"/>
      <c r="YJ227" s="13"/>
      <c r="YK227" s="13"/>
      <c r="YL227" s="13"/>
      <c r="YM227" s="13"/>
      <c r="YN227" s="13"/>
      <c r="YO227" s="13"/>
      <c r="YP227" s="13"/>
      <c r="YQ227" s="13"/>
      <c r="YR227" s="13"/>
      <c r="YS227" s="13"/>
      <c r="YT227" s="13"/>
      <c r="YU227" s="13"/>
      <c r="YV227" s="13"/>
      <c r="YW227" s="13"/>
      <c r="YX227" s="13"/>
      <c r="YY227" s="13"/>
      <c r="YZ227" s="13"/>
      <c r="ZA227" s="13"/>
      <c r="ZB227" s="13"/>
      <c r="ZC227" s="13"/>
      <c r="ZD227" s="13"/>
      <c r="ZE227" s="13"/>
      <c r="ZF227" s="13"/>
      <c r="ZG227" s="13"/>
      <c r="ZH227" s="13"/>
      <c r="ZI227" s="13"/>
      <c r="ZJ227" s="13"/>
      <c r="ZK227" s="13"/>
      <c r="ZL227" s="13"/>
      <c r="ZM227" s="13"/>
      <c r="ZN227" s="13"/>
      <c r="ZO227" s="13"/>
      <c r="ZP227" s="13"/>
      <c r="ZQ227" s="13"/>
      <c r="ZR227" s="13"/>
      <c r="ZS227" s="13"/>
      <c r="ZT227" s="13"/>
      <c r="ZU227" s="13"/>
      <c r="ZV227" s="13"/>
      <c r="ZW227" s="13"/>
      <c r="ZX227" s="13"/>
      <c r="ZY227" s="13"/>
      <c r="ZZ227" s="13"/>
      <c r="AAA227" s="13"/>
      <c r="AAB227" s="13"/>
      <c r="AAC227" s="13"/>
      <c r="AAD227" s="13"/>
      <c r="AAE227" s="13"/>
      <c r="AAF227" s="13"/>
      <c r="AAG227" s="13"/>
      <c r="AAH227" s="13"/>
      <c r="AAI227" s="13"/>
      <c r="AAJ227" s="13"/>
      <c r="AAK227" s="13"/>
      <c r="AAL227" s="13"/>
      <c r="AAM227" s="13"/>
      <c r="AAN227" s="13"/>
      <c r="AAO227" s="13"/>
      <c r="AAP227" s="13"/>
      <c r="AAQ227" s="13"/>
      <c r="AAR227" s="13"/>
      <c r="AAS227" s="13"/>
      <c r="AAT227" s="13"/>
      <c r="AAU227" s="13"/>
      <c r="AAV227" s="13"/>
      <c r="AAW227" s="13"/>
      <c r="AAX227" s="13"/>
      <c r="AAY227" s="13"/>
      <c r="AAZ227" s="13"/>
      <c r="ABA227" s="13"/>
      <c r="ABB227" s="13"/>
      <c r="ABC227" s="13"/>
      <c r="ABD227" s="13"/>
      <c r="ABE227" s="13"/>
      <c r="ABF227" s="13"/>
      <c r="ABG227" s="13"/>
      <c r="ABH227" s="13"/>
      <c r="ABI227" s="13"/>
      <c r="ABJ227" s="13"/>
      <c r="ABK227" s="13"/>
      <c r="ABL227" s="13"/>
      <c r="ABM227" s="13"/>
      <c r="ABN227" s="13"/>
      <c r="ABO227" s="13"/>
      <c r="ABP227" s="13"/>
      <c r="ABQ227" s="13"/>
      <c r="ABR227" s="13"/>
      <c r="ABS227" s="13"/>
      <c r="ABT227" s="13"/>
      <c r="ABU227" s="13"/>
      <c r="ABV227" s="13"/>
      <c r="ABW227" s="13"/>
      <c r="ABX227" s="13"/>
      <c r="ABY227" s="13"/>
      <c r="ABZ227" s="13"/>
      <c r="ACA227" s="13"/>
      <c r="ACB227" s="13"/>
      <c r="ACC227" s="13"/>
      <c r="ACD227" s="13"/>
      <c r="ACE227" s="13"/>
      <c r="ACF227" s="13"/>
      <c r="ACG227" s="13"/>
      <c r="ACH227" s="13"/>
      <c r="ACI227" s="13"/>
      <c r="ACJ227" s="13"/>
      <c r="ACK227" s="13"/>
      <c r="ACL227" s="13"/>
      <c r="ACM227" s="13"/>
      <c r="ACN227" s="13"/>
      <c r="ACO227" s="13"/>
      <c r="ACP227" s="13"/>
      <c r="ACQ227" s="13"/>
      <c r="ACR227" s="13"/>
      <c r="ACS227" s="13"/>
      <c r="ACT227" s="13"/>
      <c r="ACU227" s="13"/>
      <c r="ACV227" s="13"/>
      <c r="ACW227" s="13"/>
      <c r="ACX227" s="13"/>
      <c r="ACY227" s="13"/>
      <c r="ACZ227" s="13"/>
      <c r="ADA227" s="13"/>
      <c r="ADB227" s="13"/>
      <c r="ADC227" s="13"/>
      <c r="ADD227" s="13"/>
      <c r="ADE227" s="13"/>
      <c r="ADF227" s="13"/>
      <c r="ADG227" s="13"/>
      <c r="ADH227" s="13"/>
      <c r="ADI227" s="13"/>
      <c r="ADJ227" s="13"/>
      <c r="ADK227" s="13"/>
      <c r="ADL227" s="13"/>
      <c r="ADM227" s="13"/>
      <c r="ADN227" s="13"/>
      <c r="ADO227" s="13"/>
      <c r="ADP227" s="13"/>
      <c r="ADQ227" s="13"/>
      <c r="ADR227" s="13"/>
      <c r="ADS227" s="13"/>
      <c r="ADT227" s="13"/>
      <c r="ADU227" s="13"/>
      <c r="ADV227" s="13"/>
      <c r="ADW227" s="13"/>
      <c r="ADX227" s="13"/>
      <c r="ADY227" s="13"/>
      <c r="ADZ227" s="13"/>
      <c r="AEA227" s="13"/>
      <c r="AEB227" s="13"/>
      <c r="AEC227" s="13"/>
      <c r="AED227" s="13"/>
      <c r="AEE227" s="13"/>
      <c r="AEF227" s="13"/>
      <c r="AEG227" s="13"/>
      <c r="AEH227" s="13"/>
      <c r="AEI227" s="13"/>
      <c r="AEJ227" s="13"/>
      <c r="AEK227" s="13"/>
      <c r="AEL227" s="13"/>
      <c r="AEM227" s="13"/>
      <c r="AEN227" s="13"/>
      <c r="AEO227" s="13"/>
      <c r="AEP227" s="13"/>
      <c r="AEQ227" s="13"/>
      <c r="AER227" s="13"/>
      <c r="AES227" s="13"/>
      <c r="AET227" s="13"/>
      <c r="AEU227" s="13"/>
      <c r="AEV227" s="13"/>
      <c r="AEW227" s="13"/>
      <c r="AEX227" s="13"/>
      <c r="AEY227" s="13"/>
      <c r="AEZ227" s="13"/>
      <c r="AFA227" s="13"/>
      <c r="AFB227" s="13"/>
      <c r="AFC227" s="13"/>
      <c r="AFD227" s="13"/>
      <c r="AFE227" s="13"/>
      <c r="AFF227" s="13"/>
      <c r="AFG227" s="13"/>
      <c r="AFH227" s="13"/>
      <c r="AFI227" s="13"/>
      <c r="AFJ227" s="13"/>
      <c r="AFK227" s="13"/>
      <c r="AFL227" s="13"/>
      <c r="AFM227" s="13"/>
      <c r="AFN227" s="13"/>
      <c r="AFO227" s="13"/>
      <c r="AFP227" s="13"/>
      <c r="AFQ227" s="13"/>
      <c r="AFR227" s="13"/>
      <c r="AFS227" s="13"/>
      <c r="AFT227" s="13"/>
      <c r="AFU227" s="13"/>
      <c r="AFV227" s="13"/>
      <c r="AFW227" s="13"/>
      <c r="AFX227" s="13"/>
      <c r="AFY227" s="13"/>
      <c r="AFZ227" s="13"/>
      <c r="AGA227" s="13"/>
      <c r="AGB227" s="13"/>
      <c r="AGC227" s="13"/>
      <c r="AGD227" s="13"/>
      <c r="AGE227" s="13"/>
      <c r="AGF227" s="13"/>
      <c r="AGG227" s="13"/>
      <c r="AGH227" s="13"/>
      <c r="AGI227" s="13"/>
      <c r="AGJ227" s="13"/>
      <c r="AGK227" s="13"/>
      <c r="AGL227" s="13"/>
      <c r="AGM227" s="13"/>
      <c r="AGN227" s="13"/>
      <c r="AGO227" s="13"/>
      <c r="AGP227" s="13"/>
      <c r="AGQ227" s="13"/>
      <c r="AGR227" s="13"/>
      <c r="AGS227" s="13"/>
      <c r="AGT227" s="13"/>
      <c r="AGU227" s="13"/>
      <c r="AGV227" s="13"/>
      <c r="AGW227" s="13"/>
      <c r="AGX227" s="13"/>
      <c r="AGY227" s="13"/>
      <c r="AGZ227" s="13"/>
      <c r="AHA227" s="13"/>
      <c r="AHB227" s="13"/>
      <c r="AHC227" s="13"/>
      <c r="AHD227" s="13"/>
      <c r="AHE227" s="13"/>
      <c r="AHF227" s="13"/>
      <c r="AHG227" s="13"/>
      <c r="AHH227" s="13"/>
      <c r="AHI227" s="13"/>
      <c r="AHJ227" s="13"/>
      <c r="AHK227" s="13"/>
      <c r="AHL227" s="13"/>
      <c r="AHM227" s="13"/>
      <c r="AHN227" s="13"/>
      <c r="AHO227" s="13"/>
      <c r="AHP227" s="13"/>
      <c r="AHQ227" s="13"/>
      <c r="AHR227" s="13"/>
      <c r="AHS227" s="13"/>
      <c r="AHT227" s="13"/>
      <c r="AHU227" s="13"/>
      <c r="AHV227" s="13"/>
      <c r="AHW227" s="13"/>
      <c r="AHX227" s="13"/>
      <c r="AHY227" s="13"/>
      <c r="AHZ227" s="13"/>
      <c r="AIA227" s="13"/>
      <c r="AIB227" s="13"/>
      <c r="AIC227" s="13"/>
      <c r="AID227" s="13"/>
      <c r="AIE227" s="13"/>
      <c r="AIF227" s="13"/>
      <c r="AIG227" s="13"/>
      <c r="AIH227" s="13"/>
      <c r="AII227" s="13"/>
      <c r="AIJ227" s="13"/>
      <c r="AIK227" s="13"/>
      <c r="AIL227" s="13"/>
      <c r="AIM227" s="13"/>
      <c r="AIN227" s="13"/>
      <c r="AIO227" s="13"/>
      <c r="AIP227" s="13"/>
      <c r="AIQ227" s="13"/>
      <c r="AIR227" s="13"/>
      <c r="AIS227" s="13"/>
      <c r="AIT227" s="13"/>
      <c r="AIU227" s="13"/>
      <c r="AIV227" s="13"/>
      <c r="AIW227" s="13"/>
      <c r="AIX227" s="13"/>
      <c r="AIY227" s="13"/>
      <c r="AIZ227" s="13"/>
      <c r="AJA227" s="13"/>
      <c r="AJB227" s="13"/>
      <c r="AJC227" s="13"/>
      <c r="AJD227" s="13"/>
      <c r="AJE227" s="13"/>
      <c r="AJF227" s="13"/>
      <c r="AJG227" s="13"/>
      <c r="AJH227" s="13"/>
      <c r="AJI227" s="13"/>
      <c r="AJJ227" s="13"/>
      <c r="AJK227" s="13"/>
      <c r="AJL227" s="13"/>
      <c r="AJM227" s="13"/>
      <c r="AJN227" s="13"/>
      <c r="AJO227" s="13"/>
      <c r="AJP227" s="13"/>
      <c r="AJQ227" s="13"/>
      <c r="AJR227" s="13"/>
      <c r="AJS227" s="13"/>
      <c r="AJT227" s="13"/>
      <c r="AJU227" s="13"/>
      <c r="AJV227" s="13"/>
      <c r="AJW227" s="13"/>
      <c r="AJX227" s="13"/>
      <c r="AJY227" s="13"/>
      <c r="AJZ227" s="13"/>
      <c r="AKA227" s="13"/>
      <c r="AKB227" s="13"/>
      <c r="AKC227" s="13"/>
      <c r="AKD227" s="13"/>
      <c r="AKE227" s="13"/>
      <c r="AKF227" s="13"/>
      <c r="AKG227" s="13"/>
      <c r="AKH227" s="13"/>
      <c r="AKI227" s="13"/>
      <c r="AKJ227" s="13"/>
      <c r="AKK227" s="13"/>
      <c r="AKL227" s="13"/>
      <c r="AKM227" s="13"/>
      <c r="AKN227" s="13"/>
      <c r="AKO227" s="13"/>
      <c r="AKP227" s="13"/>
      <c r="AKQ227" s="13"/>
      <c r="AKR227" s="13"/>
      <c r="AKS227" s="13"/>
      <c r="AKT227" s="13"/>
      <c r="AKU227" s="13"/>
      <c r="AKV227" s="13"/>
      <c r="AKW227" s="13"/>
      <c r="AKX227" s="13"/>
      <c r="AKY227" s="13"/>
      <c r="AKZ227" s="13"/>
      <c r="ALA227" s="13"/>
      <c r="ALB227" s="13"/>
      <c r="ALC227" s="13"/>
      <c r="ALD227" s="13"/>
      <c r="ALE227" s="13"/>
      <c r="ALF227" s="13"/>
      <c r="ALG227" s="13"/>
      <c r="ALH227" s="13"/>
      <c r="ALI227" s="13"/>
      <c r="ALJ227" s="13"/>
      <c r="ALK227" s="13"/>
      <c r="ALL227" s="13"/>
      <c r="ALM227" s="13"/>
      <c r="ALN227" s="13"/>
    </row>
    <row r="228" spans="1:1002" ht="14" hidden="1" customHeight="1" x14ac:dyDescent="0.35">
      <c r="A228" s="9"/>
      <c r="B228" s="10"/>
      <c r="C228" s="29"/>
      <c r="D228" s="10"/>
      <c r="F228" s="11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c r="IG228" s="13"/>
      <c r="IH228" s="13"/>
      <c r="II228" s="13"/>
      <c r="IJ228" s="13"/>
      <c r="IK228" s="13"/>
      <c r="IL228" s="13"/>
      <c r="IM228" s="13"/>
      <c r="IN228" s="13"/>
      <c r="IO228" s="13"/>
      <c r="IP228" s="13"/>
      <c r="IQ228" s="13"/>
      <c r="IR228" s="13"/>
      <c r="IS228" s="13"/>
      <c r="IT228" s="13"/>
      <c r="IU228" s="13"/>
      <c r="IV228" s="13"/>
      <c r="IW228" s="13"/>
      <c r="IX228" s="13"/>
      <c r="IY228" s="13"/>
      <c r="IZ228" s="13"/>
      <c r="JA228" s="13"/>
      <c r="JB228" s="13"/>
      <c r="JC228" s="13"/>
      <c r="JD228" s="13"/>
      <c r="JE228" s="13"/>
      <c r="JF228" s="13"/>
      <c r="JG228" s="13"/>
      <c r="JH228" s="13"/>
      <c r="JI228" s="13"/>
      <c r="JJ228" s="13"/>
      <c r="JK228" s="13"/>
      <c r="JL228" s="13"/>
      <c r="JM228" s="13"/>
      <c r="JN228" s="13"/>
      <c r="JO228" s="13"/>
      <c r="JP228" s="13"/>
      <c r="JQ228" s="13"/>
      <c r="JR228" s="13"/>
      <c r="JS228" s="13"/>
      <c r="JT228" s="13"/>
      <c r="JU228" s="13"/>
      <c r="JV228" s="13"/>
      <c r="JW228" s="13"/>
      <c r="JX228" s="13"/>
      <c r="JY228" s="13"/>
      <c r="JZ228" s="13"/>
      <c r="KA228" s="13"/>
      <c r="KB228" s="13"/>
      <c r="KC228" s="13"/>
      <c r="KD228" s="13"/>
      <c r="KE228" s="13"/>
      <c r="KF228" s="13"/>
      <c r="KG228" s="13"/>
      <c r="KH228" s="13"/>
      <c r="KI228" s="13"/>
      <c r="KJ228" s="13"/>
      <c r="KK228" s="13"/>
      <c r="KL228" s="13"/>
      <c r="KM228" s="13"/>
      <c r="KN228" s="13"/>
      <c r="KO228" s="13"/>
      <c r="KP228" s="13"/>
      <c r="KQ228" s="13"/>
      <c r="KR228" s="13"/>
      <c r="KS228" s="13"/>
      <c r="KT228" s="13"/>
      <c r="KU228" s="13"/>
      <c r="KV228" s="13"/>
      <c r="KW228" s="13"/>
      <c r="KX228" s="13"/>
      <c r="KY228" s="13"/>
      <c r="KZ228" s="13"/>
      <c r="LA228" s="13"/>
      <c r="LB228" s="13"/>
      <c r="LC228" s="13"/>
      <c r="LD228" s="13"/>
      <c r="LE228" s="13"/>
      <c r="LF228" s="13"/>
      <c r="LG228" s="13"/>
      <c r="LH228" s="13"/>
      <c r="LI228" s="13"/>
      <c r="LJ228" s="13"/>
      <c r="LK228" s="13"/>
      <c r="LL228" s="13"/>
      <c r="LM228" s="13"/>
      <c r="LN228" s="13"/>
      <c r="LO228" s="13"/>
      <c r="LP228" s="13"/>
      <c r="LQ228" s="13"/>
      <c r="LR228" s="13"/>
      <c r="LS228" s="13"/>
      <c r="LT228" s="13"/>
      <c r="LU228" s="13"/>
      <c r="LV228" s="13"/>
      <c r="LW228" s="13"/>
      <c r="LX228" s="13"/>
      <c r="LY228" s="13"/>
      <c r="LZ228" s="13"/>
      <c r="MA228" s="13"/>
      <c r="MB228" s="13"/>
      <c r="MC228" s="13"/>
      <c r="MD228" s="13"/>
      <c r="ME228" s="13"/>
      <c r="MF228" s="13"/>
      <c r="MG228" s="13"/>
      <c r="MH228" s="13"/>
      <c r="MI228" s="13"/>
      <c r="MJ228" s="13"/>
      <c r="MK228" s="13"/>
      <c r="ML228" s="13"/>
      <c r="MM228" s="13"/>
      <c r="MN228" s="13"/>
      <c r="MO228" s="13"/>
      <c r="MP228" s="13"/>
      <c r="MQ228" s="13"/>
      <c r="MR228" s="13"/>
      <c r="MS228" s="13"/>
      <c r="MT228" s="13"/>
      <c r="MU228" s="13"/>
      <c r="MV228" s="13"/>
      <c r="MW228" s="13"/>
      <c r="MX228" s="13"/>
      <c r="MY228" s="13"/>
      <c r="MZ228" s="13"/>
      <c r="NA228" s="13"/>
      <c r="NB228" s="13"/>
      <c r="NC228" s="13"/>
      <c r="ND228" s="13"/>
      <c r="NE228" s="13"/>
      <c r="NF228" s="13"/>
      <c r="NG228" s="13"/>
      <c r="NH228" s="13"/>
      <c r="NI228" s="13"/>
      <c r="NJ228" s="13"/>
      <c r="NK228" s="13"/>
      <c r="NL228" s="13"/>
      <c r="NM228" s="13"/>
      <c r="NN228" s="13"/>
      <c r="NO228" s="13"/>
      <c r="NP228" s="13"/>
      <c r="NQ228" s="13"/>
      <c r="NR228" s="13"/>
      <c r="NS228" s="13"/>
      <c r="NT228" s="13"/>
      <c r="NU228" s="13"/>
      <c r="NV228" s="13"/>
      <c r="NW228" s="13"/>
      <c r="NX228" s="13"/>
      <c r="NY228" s="13"/>
      <c r="NZ228" s="13"/>
      <c r="OA228" s="13"/>
      <c r="OB228" s="13"/>
      <c r="OC228" s="13"/>
      <c r="OD228" s="13"/>
      <c r="OE228" s="13"/>
      <c r="OF228" s="13"/>
      <c r="OG228" s="13"/>
      <c r="OH228" s="13"/>
      <c r="OI228" s="13"/>
      <c r="OJ228" s="13"/>
      <c r="OK228" s="13"/>
      <c r="OL228" s="13"/>
      <c r="OM228" s="13"/>
      <c r="ON228" s="13"/>
      <c r="OO228" s="13"/>
      <c r="OP228" s="13"/>
      <c r="OQ228" s="13"/>
      <c r="OR228" s="13"/>
      <c r="OS228" s="13"/>
      <c r="OT228" s="13"/>
      <c r="OU228" s="13"/>
      <c r="OV228" s="13"/>
      <c r="OW228" s="13"/>
      <c r="OX228" s="13"/>
      <c r="OY228" s="13"/>
      <c r="OZ228" s="13"/>
      <c r="PA228" s="13"/>
      <c r="PB228" s="13"/>
      <c r="PC228" s="13"/>
      <c r="PD228" s="13"/>
      <c r="PE228" s="13"/>
      <c r="PF228" s="13"/>
      <c r="PG228" s="13"/>
      <c r="PH228" s="13"/>
      <c r="PI228" s="13"/>
      <c r="PJ228" s="13"/>
      <c r="PK228" s="13"/>
      <c r="PL228" s="13"/>
      <c r="PM228" s="13"/>
      <c r="PN228" s="13"/>
      <c r="PO228" s="13"/>
      <c r="PP228" s="13"/>
      <c r="PQ228" s="13"/>
      <c r="PR228" s="13"/>
      <c r="PS228" s="13"/>
      <c r="PT228" s="13"/>
      <c r="PU228" s="13"/>
      <c r="PV228" s="13"/>
      <c r="PW228" s="13"/>
      <c r="PX228" s="13"/>
      <c r="PY228" s="13"/>
      <c r="PZ228" s="13"/>
      <c r="QA228" s="13"/>
      <c r="QB228" s="13"/>
      <c r="QC228" s="13"/>
      <c r="QD228" s="13"/>
      <c r="QE228" s="13"/>
      <c r="QF228" s="13"/>
      <c r="QG228" s="13"/>
      <c r="QH228" s="13"/>
      <c r="QI228" s="13"/>
      <c r="QJ228" s="13"/>
      <c r="QK228" s="13"/>
      <c r="QL228" s="13"/>
      <c r="QM228" s="13"/>
      <c r="QN228" s="13"/>
      <c r="QO228" s="13"/>
      <c r="QP228" s="13"/>
      <c r="QQ228" s="13"/>
      <c r="QR228" s="13"/>
      <c r="QS228" s="13"/>
      <c r="QT228" s="13"/>
      <c r="QU228" s="13"/>
      <c r="QV228" s="13"/>
      <c r="QW228" s="13"/>
      <c r="QX228" s="13"/>
      <c r="QY228" s="13"/>
      <c r="QZ228" s="13"/>
      <c r="RA228" s="13"/>
      <c r="RB228" s="13"/>
      <c r="RC228" s="13"/>
      <c r="RD228" s="13"/>
      <c r="RE228" s="13"/>
      <c r="RF228" s="13"/>
      <c r="RG228" s="13"/>
      <c r="RH228" s="13"/>
      <c r="RI228" s="13"/>
      <c r="RJ228" s="13"/>
      <c r="RK228" s="13"/>
      <c r="RL228" s="13"/>
      <c r="RM228" s="13"/>
      <c r="RN228" s="13"/>
      <c r="RO228" s="13"/>
      <c r="RP228" s="13"/>
      <c r="RQ228" s="13"/>
      <c r="RR228" s="13"/>
      <c r="RS228" s="13"/>
      <c r="RT228" s="13"/>
      <c r="RU228" s="13"/>
      <c r="RV228" s="13"/>
      <c r="RW228" s="13"/>
      <c r="RX228" s="13"/>
      <c r="RY228" s="13"/>
      <c r="RZ228" s="13"/>
      <c r="SA228" s="13"/>
      <c r="SB228" s="13"/>
      <c r="SC228" s="13"/>
      <c r="SD228" s="13"/>
      <c r="SE228" s="13"/>
      <c r="SF228" s="13"/>
      <c r="SG228" s="13"/>
      <c r="SH228" s="13"/>
      <c r="SI228" s="13"/>
      <c r="SJ228" s="13"/>
      <c r="SK228" s="13"/>
      <c r="SL228" s="13"/>
      <c r="SM228" s="13"/>
      <c r="SN228" s="13"/>
      <c r="SO228" s="13"/>
      <c r="SP228" s="13"/>
      <c r="SQ228" s="13"/>
      <c r="SR228" s="13"/>
      <c r="SS228" s="13"/>
      <c r="ST228" s="13"/>
      <c r="SU228" s="13"/>
      <c r="SV228" s="13"/>
      <c r="SW228" s="13"/>
      <c r="SX228" s="13"/>
      <c r="SY228" s="13"/>
      <c r="SZ228" s="13"/>
      <c r="TA228" s="13"/>
      <c r="TB228" s="13"/>
      <c r="TC228" s="13"/>
      <c r="TD228" s="13"/>
      <c r="TE228" s="13"/>
      <c r="TF228" s="13"/>
      <c r="TG228" s="13"/>
      <c r="TH228" s="13"/>
      <c r="TI228" s="13"/>
      <c r="TJ228" s="13"/>
      <c r="TK228" s="13"/>
      <c r="TL228" s="13"/>
      <c r="TM228" s="13"/>
      <c r="TN228" s="13"/>
      <c r="TO228" s="13"/>
      <c r="TP228" s="13"/>
      <c r="TQ228" s="13"/>
      <c r="TR228" s="13"/>
      <c r="TS228" s="13"/>
      <c r="TT228" s="13"/>
      <c r="TU228" s="13"/>
      <c r="TV228" s="13"/>
      <c r="TW228" s="13"/>
      <c r="TX228" s="13"/>
      <c r="TY228" s="13"/>
      <c r="TZ228" s="13"/>
      <c r="UA228" s="13"/>
      <c r="UB228" s="13"/>
      <c r="UC228" s="13"/>
      <c r="UD228" s="13"/>
      <c r="UE228" s="13"/>
      <c r="UF228" s="13"/>
      <c r="UG228" s="13"/>
      <c r="UH228" s="13"/>
      <c r="UI228" s="13"/>
      <c r="UJ228" s="13"/>
      <c r="UK228" s="13"/>
      <c r="UL228" s="13"/>
      <c r="UM228" s="13"/>
      <c r="UN228" s="13"/>
      <c r="UO228" s="13"/>
      <c r="UP228" s="13"/>
      <c r="UQ228" s="13"/>
      <c r="UR228" s="13"/>
      <c r="US228" s="13"/>
      <c r="UT228" s="13"/>
      <c r="UU228" s="13"/>
      <c r="UV228" s="13"/>
      <c r="UW228" s="13"/>
      <c r="UX228" s="13"/>
      <c r="UY228" s="13"/>
      <c r="UZ228" s="13"/>
      <c r="VA228" s="13"/>
      <c r="VB228" s="13"/>
      <c r="VC228" s="13"/>
      <c r="VD228" s="13"/>
      <c r="VE228" s="13"/>
      <c r="VF228" s="13"/>
      <c r="VG228" s="13"/>
      <c r="VH228" s="13"/>
      <c r="VI228" s="13"/>
      <c r="VJ228" s="13"/>
      <c r="VK228" s="13"/>
      <c r="VL228" s="13"/>
      <c r="VM228" s="13"/>
      <c r="VN228" s="13"/>
      <c r="VO228" s="13"/>
      <c r="VP228" s="13"/>
      <c r="VQ228" s="13"/>
      <c r="VR228" s="13"/>
      <c r="VS228" s="13"/>
      <c r="VT228" s="13"/>
      <c r="VU228" s="13"/>
      <c r="VV228" s="13"/>
      <c r="VW228" s="13"/>
      <c r="VX228" s="13"/>
      <c r="VY228" s="13"/>
      <c r="VZ228" s="13"/>
      <c r="WA228" s="13"/>
      <c r="WB228" s="13"/>
      <c r="WC228" s="13"/>
      <c r="WD228" s="13"/>
      <c r="WE228" s="13"/>
      <c r="WF228" s="13"/>
      <c r="WG228" s="13"/>
      <c r="WH228" s="13"/>
      <c r="WI228" s="13"/>
      <c r="WJ228" s="13"/>
      <c r="WK228" s="13"/>
      <c r="WL228" s="13"/>
      <c r="WM228" s="13"/>
      <c r="WN228" s="13"/>
      <c r="WO228" s="13"/>
      <c r="WP228" s="13"/>
      <c r="WQ228" s="13"/>
      <c r="WR228" s="13"/>
      <c r="WS228" s="13"/>
      <c r="WT228" s="13"/>
      <c r="WU228" s="13"/>
      <c r="WV228" s="13"/>
      <c r="WW228" s="13"/>
      <c r="WX228" s="13"/>
      <c r="WY228" s="13"/>
      <c r="WZ228" s="13"/>
      <c r="XA228" s="13"/>
      <c r="XB228" s="13"/>
      <c r="XC228" s="13"/>
      <c r="XD228" s="13"/>
      <c r="XE228" s="13"/>
      <c r="XF228" s="13"/>
      <c r="XG228" s="13"/>
      <c r="XH228" s="13"/>
      <c r="XI228" s="13"/>
      <c r="XJ228" s="13"/>
      <c r="XK228" s="13"/>
      <c r="XL228" s="13"/>
      <c r="XM228" s="13"/>
      <c r="XN228" s="13"/>
      <c r="XO228" s="13"/>
      <c r="XP228" s="13"/>
      <c r="XQ228" s="13"/>
      <c r="XR228" s="13"/>
      <c r="XS228" s="13"/>
      <c r="XT228" s="13"/>
      <c r="XU228" s="13"/>
      <c r="XV228" s="13"/>
      <c r="XW228" s="13"/>
      <c r="XX228" s="13"/>
      <c r="XY228" s="13"/>
      <c r="XZ228" s="13"/>
      <c r="YA228" s="13"/>
      <c r="YB228" s="13"/>
      <c r="YC228" s="13"/>
      <c r="YD228" s="13"/>
      <c r="YE228" s="13"/>
      <c r="YF228" s="13"/>
      <c r="YG228" s="13"/>
      <c r="YH228" s="13"/>
      <c r="YI228" s="13"/>
      <c r="YJ228" s="13"/>
      <c r="YK228" s="13"/>
      <c r="YL228" s="13"/>
      <c r="YM228" s="13"/>
      <c r="YN228" s="13"/>
      <c r="YO228" s="13"/>
      <c r="YP228" s="13"/>
      <c r="YQ228" s="13"/>
      <c r="YR228" s="13"/>
      <c r="YS228" s="13"/>
      <c r="YT228" s="13"/>
      <c r="YU228" s="13"/>
      <c r="YV228" s="13"/>
      <c r="YW228" s="13"/>
      <c r="YX228" s="13"/>
      <c r="YY228" s="13"/>
      <c r="YZ228" s="13"/>
      <c r="ZA228" s="13"/>
      <c r="ZB228" s="13"/>
      <c r="ZC228" s="13"/>
      <c r="ZD228" s="13"/>
      <c r="ZE228" s="13"/>
      <c r="ZF228" s="13"/>
      <c r="ZG228" s="13"/>
      <c r="ZH228" s="13"/>
      <c r="ZI228" s="13"/>
      <c r="ZJ228" s="13"/>
      <c r="ZK228" s="13"/>
      <c r="ZL228" s="13"/>
      <c r="ZM228" s="13"/>
      <c r="ZN228" s="13"/>
      <c r="ZO228" s="13"/>
      <c r="ZP228" s="13"/>
      <c r="ZQ228" s="13"/>
      <c r="ZR228" s="13"/>
      <c r="ZS228" s="13"/>
      <c r="ZT228" s="13"/>
      <c r="ZU228" s="13"/>
      <c r="ZV228" s="13"/>
      <c r="ZW228" s="13"/>
      <c r="ZX228" s="13"/>
      <c r="ZY228" s="13"/>
      <c r="ZZ228" s="13"/>
      <c r="AAA228" s="13"/>
      <c r="AAB228" s="13"/>
      <c r="AAC228" s="13"/>
      <c r="AAD228" s="13"/>
      <c r="AAE228" s="13"/>
      <c r="AAF228" s="13"/>
      <c r="AAG228" s="13"/>
      <c r="AAH228" s="13"/>
      <c r="AAI228" s="13"/>
      <c r="AAJ228" s="13"/>
      <c r="AAK228" s="13"/>
      <c r="AAL228" s="13"/>
      <c r="AAM228" s="13"/>
      <c r="AAN228" s="13"/>
      <c r="AAO228" s="13"/>
      <c r="AAP228" s="13"/>
      <c r="AAQ228" s="13"/>
      <c r="AAR228" s="13"/>
      <c r="AAS228" s="13"/>
      <c r="AAT228" s="13"/>
      <c r="AAU228" s="13"/>
      <c r="AAV228" s="13"/>
      <c r="AAW228" s="13"/>
      <c r="AAX228" s="13"/>
      <c r="AAY228" s="13"/>
      <c r="AAZ228" s="13"/>
      <c r="ABA228" s="13"/>
      <c r="ABB228" s="13"/>
      <c r="ABC228" s="13"/>
      <c r="ABD228" s="13"/>
      <c r="ABE228" s="13"/>
      <c r="ABF228" s="13"/>
      <c r="ABG228" s="13"/>
      <c r="ABH228" s="13"/>
      <c r="ABI228" s="13"/>
      <c r="ABJ228" s="13"/>
      <c r="ABK228" s="13"/>
      <c r="ABL228" s="13"/>
      <c r="ABM228" s="13"/>
      <c r="ABN228" s="13"/>
      <c r="ABO228" s="13"/>
      <c r="ABP228" s="13"/>
      <c r="ABQ228" s="13"/>
      <c r="ABR228" s="13"/>
      <c r="ABS228" s="13"/>
      <c r="ABT228" s="13"/>
      <c r="ABU228" s="13"/>
      <c r="ABV228" s="13"/>
      <c r="ABW228" s="13"/>
      <c r="ABX228" s="13"/>
      <c r="ABY228" s="13"/>
      <c r="ABZ228" s="13"/>
      <c r="ACA228" s="13"/>
      <c r="ACB228" s="13"/>
      <c r="ACC228" s="13"/>
      <c r="ACD228" s="13"/>
      <c r="ACE228" s="13"/>
      <c r="ACF228" s="13"/>
      <c r="ACG228" s="13"/>
      <c r="ACH228" s="13"/>
      <c r="ACI228" s="13"/>
      <c r="ACJ228" s="13"/>
      <c r="ACK228" s="13"/>
      <c r="ACL228" s="13"/>
      <c r="ACM228" s="13"/>
      <c r="ACN228" s="13"/>
      <c r="ACO228" s="13"/>
      <c r="ACP228" s="13"/>
      <c r="ACQ228" s="13"/>
      <c r="ACR228" s="13"/>
      <c r="ACS228" s="13"/>
      <c r="ACT228" s="13"/>
      <c r="ACU228" s="13"/>
      <c r="ACV228" s="13"/>
      <c r="ACW228" s="13"/>
      <c r="ACX228" s="13"/>
      <c r="ACY228" s="13"/>
      <c r="ACZ228" s="13"/>
      <c r="ADA228" s="13"/>
      <c r="ADB228" s="13"/>
      <c r="ADC228" s="13"/>
      <c r="ADD228" s="13"/>
      <c r="ADE228" s="13"/>
      <c r="ADF228" s="13"/>
      <c r="ADG228" s="13"/>
      <c r="ADH228" s="13"/>
      <c r="ADI228" s="13"/>
      <c r="ADJ228" s="13"/>
      <c r="ADK228" s="13"/>
      <c r="ADL228" s="13"/>
      <c r="ADM228" s="13"/>
      <c r="ADN228" s="13"/>
      <c r="ADO228" s="13"/>
      <c r="ADP228" s="13"/>
      <c r="ADQ228" s="13"/>
      <c r="ADR228" s="13"/>
      <c r="ADS228" s="13"/>
      <c r="ADT228" s="13"/>
      <c r="ADU228" s="13"/>
      <c r="ADV228" s="13"/>
      <c r="ADW228" s="13"/>
      <c r="ADX228" s="13"/>
      <c r="ADY228" s="13"/>
      <c r="ADZ228" s="13"/>
      <c r="AEA228" s="13"/>
      <c r="AEB228" s="13"/>
      <c r="AEC228" s="13"/>
      <c r="AED228" s="13"/>
      <c r="AEE228" s="13"/>
      <c r="AEF228" s="13"/>
      <c r="AEG228" s="13"/>
      <c r="AEH228" s="13"/>
      <c r="AEI228" s="13"/>
      <c r="AEJ228" s="13"/>
      <c r="AEK228" s="13"/>
      <c r="AEL228" s="13"/>
      <c r="AEM228" s="13"/>
      <c r="AEN228" s="13"/>
      <c r="AEO228" s="13"/>
      <c r="AEP228" s="13"/>
      <c r="AEQ228" s="13"/>
      <c r="AER228" s="13"/>
      <c r="AES228" s="13"/>
      <c r="AET228" s="13"/>
      <c r="AEU228" s="13"/>
      <c r="AEV228" s="13"/>
      <c r="AEW228" s="13"/>
      <c r="AEX228" s="13"/>
      <c r="AEY228" s="13"/>
      <c r="AEZ228" s="13"/>
      <c r="AFA228" s="13"/>
      <c r="AFB228" s="13"/>
      <c r="AFC228" s="13"/>
      <c r="AFD228" s="13"/>
      <c r="AFE228" s="13"/>
      <c r="AFF228" s="13"/>
      <c r="AFG228" s="13"/>
      <c r="AFH228" s="13"/>
      <c r="AFI228" s="13"/>
      <c r="AFJ228" s="13"/>
      <c r="AFK228" s="13"/>
      <c r="AFL228" s="13"/>
      <c r="AFM228" s="13"/>
      <c r="AFN228" s="13"/>
      <c r="AFO228" s="13"/>
      <c r="AFP228" s="13"/>
      <c r="AFQ228" s="13"/>
      <c r="AFR228" s="13"/>
      <c r="AFS228" s="13"/>
      <c r="AFT228" s="13"/>
      <c r="AFU228" s="13"/>
      <c r="AFV228" s="13"/>
      <c r="AFW228" s="13"/>
      <c r="AFX228" s="13"/>
      <c r="AFY228" s="13"/>
      <c r="AFZ228" s="13"/>
      <c r="AGA228" s="13"/>
      <c r="AGB228" s="13"/>
      <c r="AGC228" s="13"/>
      <c r="AGD228" s="13"/>
      <c r="AGE228" s="13"/>
      <c r="AGF228" s="13"/>
      <c r="AGG228" s="13"/>
      <c r="AGH228" s="13"/>
      <c r="AGI228" s="13"/>
      <c r="AGJ228" s="13"/>
      <c r="AGK228" s="13"/>
      <c r="AGL228" s="13"/>
      <c r="AGM228" s="13"/>
      <c r="AGN228" s="13"/>
      <c r="AGO228" s="13"/>
      <c r="AGP228" s="13"/>
      <c r="AGQ228" s="13"/>
      <c r="AGR228" s="13"/>
      <c r="AGS228" s="13"/>
      <c r="AGT228" s="13"/>
      <c r="AGU228" s="13"/>
      <c r="AGV228" s="13"/>
      <c r="AGW228" s="13"/>
      <c r="AGX228" s="13"/>
      <c r="AGY228" s="13"/>
      <c r="AGZ228" s="13"/>
      <c r="AHA228" s="13"/>
      <c r="AHB228" s="13"/>
      <c r="AHC228" s="13"/>
      <c r="AHD228" s="13"/>
      <c r="AHE228" s="13"/>
      <c r="AHF228" s="13"/>
      <c r="AHG228" s="13"/>
      <c r="AHH228" s="13"/>
      <c r="AHI228" s="13"/>
      <c r="AHJ228" s="13"/>
      <c r="AHK228" s="13"/>
      <c r="AHL228" s="13"/>
      <c r="AHM228" s="13"/>
      <c r="AHN228" s="13"/>
      <c r="AHO228" s="13"/>
      <c r="AHP228" s="13"/>
      <c r="AHQ228" s="13"/>
      <c r="AHR228" s="13"/>
      <c r="AHS228" s="13"/>
      <c r="AHT228" s="13"/>
      <c r="AHU228" s="13"/>
      <c r="AHV228" s="13"/>
      <c r="AHW228" s="13"/>
      <c r="AHX228" s="13"/>
      <c r="AHY228" s="13"/>
      <c r="AHZ228" s="13"/>
      <c r="AIA228" s="13"/>
      <c r="AIB228" s="13"/>
      <c r="AIC228" s="13"/>
      <c r="AID228" s="13"/>
      <c r="AIE228" s="13"/>
      <c r="AIF228" s="13"/>
      <c r="AIG228" s="13"/>
      <c r="AIH228" s="13"/>
      <c r="AII228" s="13"/>
      <c r="AIJ228" s="13"/>
      <c r="AIK228" s="13"/>
      <c r="AIL228" s="13"/>
      <c r="AIM228" s="13"/>
      <c r="AIN228" s="13"/>
      <c r="AIO228" s="13"/>
      <c r="AIP228" s="13"/>
      <c r="AIQ228" s="13"/>
      <c r="AIR228" s="13"/>
      <c r="AIS228" s="13"/>
      <c r="AIT228" s="13"/>
      <c r="AIU228" s="13"/>
      <c r="AIV228" s="13"/>
      <c r="AIW228" s="13"/>
      <c r="AIX228" s="13"/>
      <c r="AIY228" s="13"/>
      <c r="AIZ228" s="13"/>
      <c r="AJA228" s="13"/>
      <c r="AJB228" s="13"/>
      <c r="AJC228" s="13"/>
      <c r="AJD228" s="13"/>
      <c r="AJE228" s="13"/>
      <c r="AJF228" s="13"/>
      <c r="AJG228" s="13"/>
      <c r="AJH228" s="13"/>
      <c r="AJI228" s="13"/>
      <c r="AJJ228" s="13"/>
      <c r="AJK228" s="13"/>
      <c r="AJL228" s="13"/>
      <c r="AJM228" s="13"/>
      <c r="AJN228" s="13"/>
      <c r="AJO228" s="13"/>
      <c r="AJP228" s="13"/>
      <c r="AJQ228" s="13"/>
      <c r="AJR228" s="13"/>
      <c r="AJS228" s="13"/>
      <c r="AJT228" s="13"/>
      <c r="AJU228" s="13"/>
      <c r="AJV228" s="13"/>
      <c r="AJW228" s="13"/>
      <c r="AJX228" s="13"/>
      <c r="AJY228" s="13"/>
      <c r="AJZ228" s="13"/>
      <c r="AKA228" s="13"/>
      <c r="AKB228" s="13"/>
      <c r="AKC228" s="13"/>
      <c r="AKD228" s="13"/>
      <c r="AKE228" s="13"/>
      <c r="AKF228" s="13"/>
      <c r="AKG228" s="13"/>
      <c r="AKH228" s="13"/>
      <c r="AKI228" s="13"/>
      <c r="AKJ228" s="13"/>
      <c r="AKK228" s="13"/>
      <c r="AKL228" s="13"/>
      <c r="AKM228" s="13"/>
      <c r="AKN228" s="13"/>
      <c r="AKO228" s="13"/>
      <c r="AKP228" s="13"/>
      <c r="AKQ228" s="13"/>
      <c r="AKR228" s="13"/>
      <c r="AKS228" s="13"/>
      <c r="AKT228" s="13"/>
      <c r="AKU228" s="13"/>
      <c r="AKV228" s="13"/>
      <c r="AKW228" s="13"/>
      <c r="AKX228" s="13"/>
      <c r="AKY228" s="13"/>
      <c r="AKZ228" s="13"/>
      <c r="ALA228" s="13"/>
      <c r="ALB228" s="13"/>
      <c r="ALC228" s="13"/>
      <c r="ALD228" s="13"/>
      <c r="ALE228" s="13"/>
      <c r="ALF228" s="13"/>
      <c r="ALG228" s="13"/>
      <c r="ALH228" s="13"/>
      <c r="ALI228" s="13"/>
      <c r="ALJ228" s="13"/>
      <c r="ALK228" s="13"/>
      <c r="ALL228" s="13"/>
      <c r="ALM228" s="13"/>
      <c r="ALN228" s="13"/>
    </row>
    <row r="229" spans="1:1002" ht="14" hidden="1" customHeight="1" x14ac:dyDescent="0.35">
      <c r="A229" s="9"/>
      <c r="B229" s="10"/>
      <c r="C229" s="29"/>
      <c r="D229" s="10"/>
      <c r="F229" s="11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c r="HR229" s="13"/>
      <c r="HS229" s="13"/>
      <c r="HT229" s="13"/>
      <c r="HU229" s="13"/>
      <c r="HV229" s="13"/>
      <c r="HW229" s="13"/>
      <c r="HX229" s="13"/>
      <c r="HY229" s="13"/>
      <c r="HZ229" s="13"/>
      <c r="IA229" s="13"/>
      <c r="IB229" s="13"/>
      <c r="IC229" s="13"/>
      <c r="ID229" s="13"/>
      <c r="IE229" s="13"/>
      <c r="IF229" s="13"/>
      <c r="IG229" s="13"/>
      <c r="IH229" s="13"/>
      <c r="II229" s="13"/>
      <c r="IJ229" s="13"/>
      <c r="IK229" s="13"/>
      <c r="IL229" s="13"/>
      <c r="IM229" s="13"/>
      <c r="IN229" s="13"/>
      <c r="IO229" s="13"/>
      <c r="IP229" s="13"/>
      <c r="IQ229" s="13"/>
      <c r="IR229" s="13"/>
      <c r="IS229" s="13"/>
      <c r="IT229" s="13"/>
      <c r="IU229" s="13"/>
      <c r="IV229" s="13"/>
      <c r="IW229" s="13"/>
      <c r="IX229" s="13"/>
      <c r="IY229" s="13"/>
      <c r="IZ229" s="13"/>
      <c r="JA229" s="13"/>
      <c r="JB229" s="13"/>
      <c r="JC229" s="13"/>
      <c r="JD229" s="13"/>
      <c r="JE229" s="13"/>
      <c r="JF229" s="13"/>
      <c r="JG229" s="13"/>
      <c r="JH229" s="13"/>
      <c r="JI229" s="13"/>
      <c r="JJ229" s="13"/>
      <c r="JK229" s="13"/>
      <c r="JL229" s="13"/>
      <c r="JM229" s="13"/>
      <c r="JN229" s="13"/>
      <c r="JO229" s="13"/>
      <c r="JP229" s="13"/>
      <c r="JQ229" s="13"/>
      <c r="JR229" s="13"/>
      <c r="JS229" s="13"/>
      <c r="JT229" s="13"/>
      <c r="JU229" s="13"/>
      <c r="JV229" s="13"/>
      <c r="JW229" s="13"/>
      <c r="JX229" s="13"/>
      <c r="JY229" s="13"/>
      <c r="JZ229" s="13"/>
      <c r="KA229" s="13"/>
      <c r="KB229" s="13"/>
      <c r="KC229" s="13"/>
      <c r="KD229" s="13"/>
      <c r="KE229" s="13"/>
      <c r="KF229" s="13"/>
      <c r="KG229" s="13"/>
      <c r="KH229" s="13"/>
      <c r="KI229" s="13"/>
      <c r="KJ229" s="13"/>
      <c r="KK229" s="13"/>
      <c r="KL229" s="13"/>
      <c r="KM229" s="13"/>
      <c r="KN229" s="13"/>
      <c r="KO229" s="13"/>
      <c r="KP229" s="13"/>
      <c r="KQ229" s="13"/>
      <c r="KR229" s="13"/>
      <c r="KS229" s="13"/>
      <c r="KT229" s="13"/>
      <c r="KU229" s="13"/>
      <c r="KV229" s="13"/>
      <c r="KW229" s="13"/>
      <c r="KX229" s="13"/>
      <c r="KY229" s="13"/>
      <c r="KZ229" s="13"/>
      <c r="LA229" s="13"/>
      <c r="LB229" s="13"/>
      <c r="LC229" s="13"/>
      <c r="LD229" s="13"/>
      <c r="LE229" s="13"/>
      <c r="LF229" s="13"/>
      <c r="LG229" s="13"/>
      <c r="LH229" s="13"/>
      <c r="LI229" s="13"/>
      <c r="LJ229" s="13"/>
      <c r="LK229" s="13"/>
      <c r="LL229" s="13"/>
      <c r="LM229" s="13"/>
      <c r="LN229" s="13"/>
      <c r="LO229" s="13"/>
      <c r="LP229" s="13"/>
      <c r="LQ229" s="13"/>
      <c r="LR229" s="13"/>
      <c r="LS229" s="13"/>
      <c r="LT229" s="13"/>
      <c r="LU229" s="13"/>
      <c r="LV229" s="13"/>
      <c r="LW229" s="13"/>
      <c r="LX229" s="13"/>
      <c r="LY229" s="13"/>
      <c r="LZ229" s="13"/>
      <c r="MA229" s="13"/>
      <c r="MB229" s="13"/>
      <c r="MC229" s="13"/>
      <c r="MD229" s="13"/>
      <c r="ME229" s="13"/>
      <c r="MF229" s="13"/>
      <c r="MG229" s="13"/>
      <c r="MH229" s="13"/>
      <c r="MI229" s="13"/>
      <c r="MJ229" s="13"/>
      <c r="MK229" s="13"/>
      <c r="ML229" s="13"/>
      <c r="MM229" s="13"/>
      <c r="MN229" s="13"/>
      <c r="MO229" s="13"/>
      <c r="MP229" s="13"/>
      <c r="MQ229" s="13"/>
      <c r="MR229" s="13"/>
      <c r="MS229" s="13"/>
      <c r="MT229" s="13"/>
      <c r="MU229" s="13"/>
      <c r="MV229" s="13"/>
      <c r="MW229" s="13"/>
      <c r="MX229" s="13"/>
      <c r="MY229" s="13"/>
      <c r="MZ229" s="13"/>
      <c r="NA229" s="13"/>
      <c r="NB229" s="13"/>
      <c r="NC229" s="13"/>
      <c r="ND229" s="13"/>
      <c r="NE229" s="13"/>
      <c r="NF229" s="13"/>
      <c r="NG229" s="13"/>
      <c r="NH229" s="13"/>
      <c r="NI229" s="13"/>
      <c r="NJ229" s="13"/>
      <c r="NK229" s="13"/>
      <c r="NL229" s="13"/>
      <c r="NM229" s="13"/>
      <c r="NN229" s="13"/>
      <c r="NO229" s="13"/>
      <c r="NP229" s="13"/>
      <c r="NQ229" s="13"/>
      <c r="NR229" s="13"/>
      <c r="NS229" s="13"/>
      <c r="NT229" s="13"/>
      <c r="NU229" s="13"/>
      <c r="NV229" s="13"/>
      <c r="NW229" s="13"/>
      <c r="NX229" s="13"/>
      <c r="NY229" s="13"/>
      <c r="NZ229" s="13"/>
      <c r="OA229" s="13"/>
      <c r="OB229" s="13"/>
      <c r="OC229" s="13"/>
      <c r="OD229" s="13"/>
      <c r="OE229" s="13"/>
      <c r="OF229" s="13"/>
      <c r="OG229" s="13"/>
      <c r="OH229" s="13"/>
      <c r="OI229" s="13"/>
      <c r="OJ229" s="13"/>
      <c r="OK229" s="13"/>
      <c r="OL229" s="13"/>
      <c r="OM229" s="13"/>
      <c r="ON229" s="13"/>
      <c r="OO229" s="13"/>
      <c r="OP229" s="13"/>
      <c r="OQ229" s="13"/>
      <c r="OR229" s="13"/>
      <c r="OS229" s="13"/>
      <c r="OT229" s="13"/>
      <c r="OU229" s="13"/>
      <c r="OV229" s="13"/>
      <c r="OW229" s="13"/>
      <c r="OX229" s="13"/>
      <c r="OY229" s="13"/>
      <c r="OZ229" s="13"/>
      <c r="PA229" s="13"/>
      <c r="PB229" s="13"/>
      <c r="PC229" s="13"/>
      <c r="PD229" s="13"/>
      <c r="PE229" s="13"/>
      <c r="PF229" s="13"/>
      <c r="PG229" s="13"/>
      <c r="PH229" s="13"/>
      <c r="PI229" s="13"/>
      <c r="PJ229" s="13"/>
      <c r="PK229" s="13"/>
      <c r="PL229" s="13"/>
      <c r="PM229" s="13"/>
      <c r="PN229" s="13"/>
      <c r="PO229" s="13"/>
      <c r="PP229" s="13"/>
      <c r="PQ229" s="13"/>
      <c r="PR229" s="13"/>
      <c r="PS229" s="13"/>
      <c r="PT229" s="13"/>
      <c r="PU229" s="13"/>
      <c r="PV229" s="13"/>
      <c r="PW229" s="13"/>
      <c r="PX229" s="13"/>
      <c r="PY229" s="13"/>
      <c r="PZ229" s="13"/>
      <c r="QA229" s="13"/>
      <c r="QB229" s="13"/>
      <c r="QC229" s="13"/>
      <c r="QD229" s="13"/>
      <c r="QE229" s="13"/>
      <c r="QF229" s="13"/>
      <c r="QG229" s="13"/>
      <c r="QH229" s="13"/>
      <c r="QI229" s="13"/>
      <c r="QJ229" s="13"/>
      <c r="QK229" s="13"/>
      <c r="QL229" s="13"/>
      <c r="QM229" s="13"/>
      <c r="QN229" s="13"/>
      <c r="QO229" s="13"/>
      <c r="QP229" s="13"/>
      <c r="QQ229" s="13"/>
      <c r="QR229" s="13"/>
      <c r="QS229" s="13"/>
      <c r="QT229" s="13"/>
      <c r="QU229" s="13"/>
      <c r="QV229" s="13"/>
      <c r="QW229" s="13"/>
      <c r="QX229" s="13"/>
      <c r="QY229" s="13"/>
      <c r="QZ229" s="13"/>
      <c r="RA229" s="13"/>
      <c r="RB229" s="13"/>
      <c r="RC229" s="13"/>
      <c r="RD229" s="13"/>
      <c r="RE229" s="13"/>
      <c r="RF229" s="13"/>
      <c r="RG229" s="13"/>
      <c r="RH229" s="13"/>
      <c r="RI229" s="13"/>
      <c r="RJ229" s="13"/>
      <c r="RK229" s="13"/>
      <c r="RL229" s="13"/>
      <c r="RM229" s="13"/>
      <c r="RN229" s="13"/>
      <c r="RO229" s="13"/>
      <c r="RP229" s="13"/>
      <c r="RQ229" s="13"/>
      <c r="RR229" s="13"/>
      <c r="RS229" s="13"/>
      <c r="RT229" s="13"/>
      <c r="RU229" s="13"/>
      <c r="RV229" s="13"/>
      <c r="RW229" s="13"/>
      <c r="RX229" s="13"/>
      <c r="RY229" s="13"/>
      <c r="RZ229" s="13"/>
      <c r="SA229" s="13"/>
      <c r="SB229" s="13"/>
      <c r="SC229" s="13"/>
      <c r="SD229" s="13"/>
      <c r="SE229" s="13"/>
      <c r="SF229" s="13"/>
      <c r="SG229" s="13"/>
      <c r="SH229" s="13"/>
      <c r="SI229" s="13"/>
      <c r="SJ229" s="13"/>
      <c r="SK229" s="13"/>
      <c r="SL229" s="13"/>
      <c r="SM229" s="13"/>
      <c r="SN229" s="13"/>
      <c r="SO229" s="13"/>
      <c r="SP229" s="13"/>
      <c r="SQ229" s="13"/>
      <c r="SR229" s="13"/>
      <c r="SS229" s="13"/>
      <c r="ST229" s="13"/>
      <c r="SU229" s="13"/>
      <c r="SV229" s="13"/>
      <c r="SW229" s="13"/>
      <c r="SX229" s="13"/>
      <c r="SY229" s="13"/>
      <c r="SZ229" s="13"/>
      <c r="TA229" s="13"/>
      <c r="TB229" s="13"/>
      <c r="TC229" s="13"/>
      <c r="TD229" s="13"/>
      <c r="TE229" s="13"/>
      <c r="TF229" s="13"/>
      <c r="TG229" s="13"/>
      <c r="TH229" s="13"/>
      <c r="TI229" s="13"/>
      <c r="TJ229" s="13"/>
      <c r="TK229" s="13"/>
      <c r="TL229" s="13"/>
      <c r="TM229" s="13"/>
      <c r="TN229" s="13"/>
      <c r="TO229" s="13"/>
      <c r="TP229" s="13"/>
      <c r="TQ229" s="13"/>
      <c r="TR229" s="13"/>
      <c r="TS229" s="13"/>
      <c r="TT229" s="13"/>
      <c r="TU229" s="13"/>
      <c r="TV229" s="13"/>
      <c r="TW229" s="13"/>
      <c r="TX229" s="13"/>
      <c r="TY229" s="13"/>
      <c r="TZ229" s="13"/>
      <c r="UA229" s="13"/>
      <c r="UB229" s="13"/>
      <c r="UC229" s="13"/>
      <c r="UD229" s="13"/>
      <c r="UE229" s="13"/>
      <c r="UF229" s="13"/>
      <c r="UG229" s="13"/>
      <c r="UH229" s="13"/>
      <c r="UI229" s="13"/>
      <c r="UJ229" s="13"/>
      <c r="UK229" s="13"/>
      <c r="UL229" s="13"/>
      <c r="UM229" s="13"/>
      <c r="UN229" s="13"/>
      <c r="UO229" s="13"/>
      <c r="UP229" s="13"/>
      <c r="UQ229" s="13"/>
      <c r="UR229" s="13"/>
      <c r="US229" s="13"/>
      <c r="UT229" s="13"/>
      <c r="UU229" s="13"/>
      <c r="UV229" s="13"/>
      <c r="UW229" s="13"/>
      <c r="UX229" s="13"/>
      <c r="UY229" s="13"/>
      <c r="UZ229" s="13"/>
      <c r="VA229" s="13"/>
      <c r="VB229" s="13"/>
      <c r="VC229" s="13"/>
      <c r="VD229" s="13"/>
      <c r="VE229" s="13"/>
      <c r="VF229" s="13"/>
      <c r="VG229" s="13"/>
      <c r="VH229" s="13"/>
      <c r="VI229" s="13"/>
      <c r="VJ229" s="13"/>
      <c r="VK229" s="13"/>
      <c r="VL229" s="13"/>
      <c r="VM229" s="13"/>
      <c r="VN229" s="13"/>
      <c r="VO229" s="13"/>
      <c r="VP229" s="13"/>
      <c r="VQ229" s="13"/>
      <c r="VR229" s="13"/>
      <c r="VS229" s="13"/>
      <c r="VT229" s="13"/>
      <c r="VU229" s="13"/>
      <c r="VV229" s="13"/>
      <c r="VW229" s="13"/>
      <c r="VX229" s="13"/>
      <c r="VY229" s="13"/>
      <c r="VZ229" s="13"/>
      <c r="WA229" s="13"/>
      <c r="WB229" s="13"/>
      <c r="WC229" s="13"/>
      <c r="WD229" s="13"/>
      <c r="WE229" s="13"/>
      <c r="WF229" s="13"/>
      <c r="WG229" s="13"/>
      <c r="WH229" s="13"/>
      <c r="WI229" s="13"/>
      <c r="WJ229" s="13"/>
      <c r="WK229" s="13"/>
      <c r="WL229" s="13"/>
      <c r="WM229" s="13"/>
      <c r="WN229" s="13"/>
      <c r="WO229" s="13"/>
      <c r="WP229" s="13"/>
      <c r="WQ229" s="13"/>
      <c r="WR229" s="13"/>
      <c r="WS229" s="13"/>
      <c r="WT229" s="13"/>
      <c r="WU229" s="13"/>
      <c r="WV229" s="13"/>
      <c r="WW229" s="13"/>
      <c r="WX229" s="13"/>
      <c r="WY229" s="13"/>
      <c r="WZ229" s="13"/>
      <c r="XA229" s="13"/>
      <c r="XB229" s="13"/>
      <c r="XC229" s="13"/>
      <c r="XD229" s="13"/>
      <c r="XE229" s="13"/>
      <c r="XF229" s="13"/>
      <c r="XG229" s="13"/>
      <c r="XH229" s="13"/>
      <c r="XI229" s="13"/>
      <c r="XJ229" s="13"/>
      <c r="XK229" s="13"/>
      <c r="XL229" s="13"/>
      <c r="XM229" s="13"/>
      <c r="XN229" s="13"/>
      <c r="XO229" s="13"/>
      <c r="XP229" s="13"/>
      <c r="XQ229" s="13"/>
      <c r="XR229" s="13"/>
      <c r="XS229" s="13"/>
      <c r="XT229" s="13"/>
      <c r="XU229" s="13"/>
      <c r="XV229" s="13"/>
      <c r="XW229" s="13"/>
      <c r="XX229" s="13"/>
      <c r="XY229" s="13"/>
      <c r="XZ229" s="13"/>
      <c r="YA229" s="13"/>
      <c r="YB229" s="13"/>
      <c r="YC229" s="13"/>
      <c r="YD229" s="13"/>
      <c r="YE229" s="13"/>
      <c r="YF229" s="13"/>
      <c r="YG229" s="13"/>
      <c r="YH229" s="13"/>
      <c r="YI229" s="13"/>
      <c r="YJ229" s="13"/>
      <c r="YK229" s="13"/>
      <c r="YL229" s="13"/>
      <c r="YM229" s="13"/>
      <c r="YN229" s="13"/>
      <c r="YO229" s="13"/>
      <c r="YP229" s="13"/>
      <c r="YQ229" s="13"/>
      <c r="YR229" s="13"/>
      <c r="YS229" s="13"/>
      <c r="YT229" s="13"/>
      <c r="YU229" s="13"/>
      <c r="YV229" s="13"/>
      <c r="YW229" s="13"/>
      <c r="YX229" s="13"/>
      <c r="YY229" s="13"/>
      <c r="YZ229" s="13"/>
      <c r="ZA229" s="13"/>
      <c r="ZB229" s="13"/>
      <c r="ZC229" s="13"/>
      <c r="ZD229" s="13"/>
      <c r="ZE229" s="13"/>
      <c r="ZF229" s="13"/>
      <c r="ZG229" s="13"/>
      <c r="ZH229" s="13"/>
      <c r="ZI229" s="13"/>
      <c r="ZJ229" s="13"/>
      <c r="ZK229" s="13"/>
      <c r="ZL229" s="13"/>
      <c r="ZM229" s="13"/>
      <c r="ZN229" s="13"/>
      <c r="ZO229" s="13"/>
      <c r="ZP229" s="13"/>
      <c r="ZQ229" s="13"/>
      <c r="ZR229" s="13"/>
      <c r="ZS229" s="13"/>
      <c r="ZT229" s="13"/>
      <c r="ZU229" s="13"/>
      <c r="ZV229" s="13"/>
      <c r="ZW229" s="13"/>
      <c r="ZX229" s="13"/>
      <c r="ZY229" s="13"/>
      <c r="ZZ229" s="13"/>
      <c r="AAA229" s="13"/>
      <c r="AAB229" s="13"/>
      <c r="AAC229" s="13"/>
      <c r="AAD229" s="13"/>
      <c r="AAE229" s="13"/>
      <c r="AAF229" s="13"/>
      <c r="AAG229" s="13"/>
      <c r="AAH229" s="13"/>
      <c r="AAI229" s="13"/>
      <c r="AAJ229" s="13"/>
      <c r="AAK229" s="13"/>
      <c r="AAL229" s="13"/>
      <c r="AAM229" s="13"/>
      <c r="AAN229" s="13"/>
      <c r="AAO229" s="13"/>
      <c r="AAP229" s="13"/>
      <c r="AAQ229" s="13"/>
      <c r="AAR229" s="13"/>
      <c r="AAS229" s="13"/>
      <c r="AAT229" s="13"/>
      <c r="AAU229" s="13"/>
      <c r="AAV229" s="13"/>
      <c r="AAW229" s="13"/>
      <c r="AAX229" s="13"/>
      <c r="AAY229" s="13"/>
      <c r="AAZ229" s="13"/>
      <c r="ABA229" s="13"/>
      <c r="ABB229" s="13"/>
      <c r="ABC229" s="13"/>
      <c r="ABD229" s="13"/>
      <c r="ABE229" s="13"/>
      <c r="ABF229" s="13"/>
      <c r="ABG229" s="13"/>
      <c r="ABH229" s="13"/>
      <c r="ABI229" s="13"/>
      <c r="ABJ229" s="13"/>
      <c r="ABK229" s="13"/>
      <c r="ABL229" s="13"/>
      <c r="ABM229" s="13"/>
      <c r="ABN229" s="13"/>
      <c r="ABO229" s="13"/>
      <c r="ABP229" s="13"/>
      <c r="ABQ229" s="13"/>
      <c r="ABR229" s="13"/>
      <c r="ABS229" s="13"/>
      <c r="ABT229" s="13"/>
      <c r="ABU229" s="13"/>
      <c r="ABV229" s="13"/>
      <c r="ABW229" s="13"/>
      <c r="ABX229" s="13"/>
      <c r="ABY229" s="13"/>
      <c r="ABZ229" s="13"/>
      <c r="ACA229" s="13"/>
      <c r="ACB229" s="13"/>
      <c r="ACC229" s="13"/>
      <c r="ACD229" s="13"/>
      <c r="ACE229" s="13"/>
      <c r="ACF229" s="13"/>
      <c r="ACG229" s="13"/>
      <c r="ACH229" s="13"/>
      <c r="ACI229" s="13"/>
      <c r="ACJ229" s="13"/>
      <c r="ACK229" s="13"/>
      <c r="ACL229" s="13"/>
      <c r="ACM229" s="13"/>
      <c r="ACN229" s="13"/>
      <c r="ACO229" s="13"/>
      <c r="ACP229" s="13"/>
      <c r="ACQ229" s="13"/>
      <c r="ACR229" s="13"/>
      <c r="ACS229" s="13"/>
      <c r="ACT229" s="13"/>
      <c r="ACU229" s="13"/>
      <c r="ACV229" s="13"/>
      <c r="ACW229" s="13"/>
      <c r="ACX229" s="13"/>
      <c r="ACY229" s="13"/>
      <c r="ACZ229" s="13"/>
      <c r="ADA229" s="13"/>
      <c r="ADB229" s="13"/>
      <c r="ADC229" s="13"/>
      <c r="ADD229" s="13"/>
      <c r="ADE229" s="13"/>
      <c r="ADF229" s="13"/>
      <c r="ADG229" s="13"/>
      <c r="ADH229" s="13"/>
      <c r="ADI229" s="13"/>
      <c r="ADJ229" s="13"/>
      <c r="ADK229" s="13"/>
      <c r="ADL229" s="13"/>
      <c r="ADM229" s="13"/>
      <c r="ADN229" s="13"/>
      <c r="ADO229" s="13"/>
      <c r="ADP229" s="13"/>
      <c r="ADQ229" s="13"/>
      <c r="ADR229" s="13"/>
      <c r="ADS229" s="13"/>
      <c r="ADT229" s="13"/>
      <c r="ADU229" s="13"/>
      <c r="ADV229" s="13"/>
      <c r="ADW229" s="13"/>
      <c r="ADX229" s="13"/>
      <c r="ADY229" s="13"/>
      <c r="ADZ229" s="13"/>
      <c r="AEA229" s="13"/>
      <c r="AEB229" s="13"/>
      <c r="AEC229" s="13"/>
      <c r="AED229" s="13"/>
      <c r="AEE229" s="13"/>
      <c r="AEF229" s="13"/>
      <c r="AEG229" s="13"/>
      <c r="AEH229" s="13"/>
      <c r="AEI229" s="13"/>
      <c r="AEJ229" s="13"/>
      <c r="AEK229" s="13"/>
      <c r="AEL229" s="13"/>
      <c r="AEM229" s="13"/>
      <c r="AEN229" s="13"/>
      <c r="AEO229" s="13"/>
      <c r="AEP229" s="13"/>
      <c r="AEQ229" s="13"/>
      <c r="AER229" s="13"/>
      <c r="AES229" s="13"/>
      <c r="AET229" s="13"/>
      <c r="AEU229" s="13"/>
      <c r="AEV229" s="13"/>
      <c r="AEW229" s="13"/>
      <c r="AEX229" s="13"/>
      <c r="AEY229" s="13"/>
      <c r="AEZ229" s="13"/>
      <c r="AFA229" s="13"/>
      <c r="AFB229" s="13"/>
      <c r="AFC229" s="13"/>
      <c r="AFD229" s="13"/>
      <c r="AFE229" s="13"/>
      <c r="AFF229" s="13"/>
      <c r="AFG229" s="13"/>
      <c r="AFH229" s="13"/>
      <c r="AFI229" s="13"/>
      <c r="AFJ229" s="13"/>
      <c r="AFK229" s="13"/>
      <c r="AFL229" s="13"/>
      <c r="AFM229" s="13"/>
      <c r="AFN229" s="13"/>
      <c r="AFO229" s="13"/>
      <c r="AFP229" s="13"/>
      <c r="AFQ229" s="13"/>
      <c r="AFR229" s="13"/>
      <c r="AFS229" s="13"/>
      <c r="AFT229" s="13"/>
      <c r="AFU229" s="13"/>
      <c r="AFV229" s="13"/>
      <c r="AFW229" s="13"/>
      <c r="AFX229" s="13"/>
      <c r="AFY229" s="13"/>
      <c r="AFZ229" s="13"/>
      <c r="AGA229" s="13"/>
      <c r="AGB229" s="13"/>
      <c r="AGC229" s="13"/>
      <c r="AGD229" s="13"/>
      <c r="AGE229" s="13"/>
      <c r="AGF229" s="13"/>
      <c r="AGG229" s="13"/>
      <c r="AGH229" s="13"/>
      <c r="AGI229" s="13"/>
      <c r="AGJ229" s="13"/>
      <c r="AGK229" s="13"/>
      <c r="AGL229" s="13"/>
      <c r="AGM229" s="13"/>
      <c r="AGN229" s="13"/>
      <c r="AGO229" s="13"/>
      <c r="AGP229" s="13"/>
      <c r="AGQ229" s="13"/>
      <c r="AGR229" s="13"/>
      <c r="AGS229" s="13"/>
      <c r="AGT229" s="13"/>
      <c r="AGU229" s="13"/>
      <c r="AGV229" s="13"/>
      <c r="AGW229" s="13"/>
      <c r="AGX229" s="13"/>
      <c r="AGY229" s="13"/>
      <c r="AGZ229" s="13"/>
      <c r="AHA229" s="13"/>
      <c r="AHB229" s="13"/>
      <c r="AHC229" s="13"/>
      <c r="AHD229" s="13"/>
      <c r="AHE229" s="13"/>
      <c r="AHF229" s="13"/>
      <c r="AHG229" s="13"/>
      <c r="AHH229" s="13"/>
      <c r="AHI229" s="13"/>
      <c r="AHJ229" s="13"/>
      <c r="AHK229" s="13"/>
      <c r="AHL229" s="13"/>
      <c r="AHM229" s="13"/>
      <c r="AHN229" s="13"/>
      <c r="AHO229" s="13"/>
      <c r="AHP229" s="13"/>
      <c r="AHQ229" s="13"/>
      <c r="AHR229" s="13"/>
      <c r="AHS229" s="13"/>
      <c r="AHT229" s="13"/>
      <c r="AHU229" s="13"/>
      <c r="AHV229" s="13"/>
      <c r="AHW229" s="13"/>
      <c r="AHX229" s="13"/>
      <c r="AHY229" s="13"/>
      <c r="AHZ229" s="13"/>
      <c r="AIA229" s="13"/>
      <c r="AIB229" s="13"/>
      <c r="AIC229" s="13"/>
      <c r="AID229" s="13"/>
      <c r="AIE229" s="13"/>
      <c r="AIF229" s="13"/>
      <c r="AIG229" s="13"/>
      <c r="AIH229" s="13"/>
      <c r="AII229" s="13"/>
      <c r="AIJ229" s="13"/>
      <c r="AIK229" s="13"/>
      <c r="AIL229" s="13"/>
      <c r="AIM229" s="13"/>
      <c r="AIN229" s="13"/>
      <c r="AIO229" s="13"/>
      <c r="AIP229" s="13"/>
      <c r="AIQ229" s="13"/>
      <c r="AIR229" s="13"/>
      <c r="AIS229" s="13"/>
      <c r="AIT229" s="13"/>
      <c r="AIU229" s="13"/>
      <c r="AIV229" s="13"/>
      <c r="AIW229" s="13"/>
      <c r="AIX229" s="13"/>
      <c r="AIY229" s="13"/>
      <c r="AIZ229" s="13"/>
      <c r="AJA229" s="13"/>
      <c r="AJB229" s="13"/>
      <c r="AJC229" s="13"/>
      <c r="AJD229" s="13"/>
      <c r="AJE229" s="13"/>
      <c r="AJF229" s="13"/>
      <c r="AJG229" s="13"/>
      <c r="AJH229" s="13"/>
      <c r="AJI229" s="13"/>
      <c r="AJJ229" s="13"/>
      <c r="AJK229" s="13"/>
      <c r="AJL229" s="13"/>
      <c r="AJM229" s="13"/>
      <c r="AJN229" s="13"/>
      <c r="AJO229" s="13"/>
      <c r="AJP229" s="13"/>
      <c r="AJQ229" s="13"/>
      <c r="AJR229" s="13"/>
      <c r="AJS229" s="13"/>
      <c r="AJT229" s="13"/>
      <c r="AJU229" s="13"/>
      <c r="AJV229" s="13"/>
      <c r="AJW229" s="13"/>
      <c r="AJX229" s="13"/>
      <c r="AJY229" s="13"/>
      <c r="AJZ229" s="13"/>
      <c r="AKA229" s="13"/>
      <c r="AKB229" s="13"/>
      <c r="AKC229" s="13"/>
      <c r="AKD229" s="13"/>
      <c r="AKE229" s="13"/>
      <c r="AKF229" s="13"/>
      <c r="AKG229" s="13"/>
      <c r="AKH229" s="13"/>
      <c r="AKI229" s="13"/>
      <c r="AKJ229" s="13"/>
      <c r="AKK229" s="13"/>
      <c r="AKL229" s="13"/>
      <c r="AKM229" s="13"/>
      <c r="AKN229" s="13"/>
      <c r="AKO229" s="13"/>
      <c r="AKP229" s="13"/>
      <c r="AKQ229" s="13"/>
      <c r="AKR229" s="13"/>
      <c r="AKS229" s="13"/>
      <c r="AKT229" s="13"/>
      <c r="AKU229" s="13"/>
      <c r="AKV229" s="13"/>
      <c r="AKW229" s="13"/>
      <c r="AKX229" s="13"/>
      <c r="AKY229" s="13"/>
      <c r="AKZ229" s="13"/>
      <c r="ALA229" s="13"/>
      <c r="ALB229" s="13"/>
      <c r="ALC229" s="13"/>
      <c r="ALD229" s="13"/>
      <c r="ALE229" s="13"/>
      <c r="ALF229" s="13"/>
      <c r="ALG229" s="13"/>
      <c r="ALH229" s="13"/>
      <c r="ALI229" s="13"/>
      <c r="ALJ229" s="13"/>
      <c r="ALK229" s="13"/>
      <c r="ALL229" s="13"/>
      <c r="ALM229" s="13"/>
      <c r="ALN229" s="13"/>
    </row>
    <row r="230" spans="1:1002" ht="14" hidden="1" customHeight="1" x14ac:dyDescent="0.35">
      <c r="A230" s="9"/>
      <c r="B230" s="10"/>
      <c r="C230" s="29"/>
      <c r="D230" s="10"/>
      <c r="F230" s="11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c r="HR230" s="13"/>
      <c r="HS230" s="13"/>
      <c r="HT230" s="13"/>
      <c r="HU230" s="13"/>
      <c r="HV230" s="13"/>
      <c r="HW230" s="13"/>
      <c r="HX230" s="13"/>
      <c r="HY230" s="13"/>
      <c r="HZ230" s="13"/>
      <c r="IA230" s="13"/>
      <c r="IB230" s="13"/>
      <c r="IC230" s="13"/>
      <c r="ID230" s="13"/>
      <c r="IE230" s="13"/>
      <c r="IF230" s="13"/>
      <c r="IG230" s="13"/>
      <c r="IH230" s="13"/>
      <c r="II230" s="13"/>
      <c r="IJ230" s="13"/>
      <c r="IK230" s="13"/>
      <c r="IL230" s="13"/>
      <c r="IM230" s="13"/>
      <c r="IN230" s="13"/>
      <c r="IO230" s="13"/>
      <c r="IP230" s="13"/>
      <c r="IQ230" s="13"/>
      <c r="IR230" s="13"/>
      <c r="IS230" s="13"/>
      <c r="IT230" s="13"/>
      <c r="IU230" s="13"/>
      <c r="IV230" s="13"/>
      <c r="IW230" s="13"/>
      <c r="IX230" s="13"/>
      <c r="IY230" s="13"/>
      <c r="IZ230" s="13"/>
      <c r="JA230" s="13"/>
      <c r="JB230" s="13"/>
      <c r="JC230" s="13"/>
      <c r="JD230" s="13"/>
      <c r="JE230" s="13"/>
      <c r="JF230" s="13"/>
      <c r="JG230" s="13"/>
      <c r="JH230" s="13"/>
      <c r="JI230" s="13"/>
      <c r="JJ230" s="13"/>
      <c r="JK230" s="13"/>
      <c r="JL230" s="13"/>
      <c r="JM230" s="13"/>
      <c r="JN230" s="13"/>
      <c r="JO230" s="13"/>
      <c r="JP230" s="13"/>
      <c r="JQ230" s="13"/>
      <c r="JR230" s="13"/>
      <c r="JS230" s="13"/>
      <c r="JT230" s="13"/>
      <c r="JU230" s="13"/>
      <c r="JV230" s="13"/>
      <c r="JW230" s="13"/>
      <c r="JX230" s="13"/>
      <c r="JY230" s="13"/>
      <c r="JZ230" s="13"/>
      <c r="KA230" s="13"/>
      <c r="KB230" s="13"/>
      <c r="KC230" s="13"/>
      <c r="KD230" s="13"/>
      <c r="KE230" s="13"/>
      <c r="KF230" s="13"/>
      <c r="KG230" s="13"/>
      <c r="KH230" s="13"/>
      <c r="KI230" s="13"/>
      <c r="KJ230" s="13"/>
      <c r="KK230" s="13"/>
      <c r="KL230" s="13"/>
      <c r="KM230" s="13"/>
      <c r="KN230" s="13"/>
      <c r="KO230" s="13"/>
      <c r="KP230" s="13"/>
      <c r="KQ230" s="13"/>
      <c r="KR230" s="13"/>
      <c r="KS230" s="13"/>
      <c r="KT230" s="13"/>
      <c r="KU230" s="13"/>
      <c r="KV230" s="13"/>
      <c r="KW230" s="13"/>
      <c r="KX230" s="13"/>
      <c r="KY230" s="13"/>
      <c r="KZ230" s="13"/>
      <c r="LA230" s="13"/>
      <c r="LB230" s="13"/>
      <c r="LC230" s="13"/>
      <c r="LD230" s="13"/>
      <c r="LE230" s="13"/>
      <c r="LF230" s="13"/>
      <c r="LG230" s="13"/>
      <c r="LH230" s="13"/>
      <c r="LI230" s="13"/>
      <c r="LJ230" s="13"/>
      <c r="LK230" s="13"/>
      <c r="LL230" s="13"/>
      <c r="LM230" s="13"/>
      <c r="LN230" s="13"/>
      <c r="LO230" s="13"/>
      <c r="LP230" s="13"/>
      <c r="LQ230" s="13"/>
      <c r="LR230" s="13"/>
      <c r="LS230" s="13"/>
      <c r="LT230" s="13"/>
      <c r="LU230" s="13"/>
      <c r="LV230" s="13"/>
      <c r="LW230" s="13"/>
      <c r="LX230" s="13"/>
      <c r="LY230" s="13"/>
      <c r="LZ230" s="13"/>
      <c r="MA230" s="13"/>
      <c r="MB230" s="13"/>
      <c r="MC230" s="13"/>
      <c r="MD230" s="13"/>
      <c r="ME230" s="13"/>
      <c r="MF230" s="13"/>
      <c r="MG230" s="13"/>
      <c r="MH230" s="13"/>
      <c r="MI230" s="13"/>
      <c r="MJ230" s="13"/>
      <c r="MK230" s="13"/>
      <c r="ML230" s="13"/>
      <c r="MM230" s="13"/>
      <c r="MN230" s="13"/>
      <c r="MO230" s="13"/>
      <c r="MP230" s="13"/>
      <c r="MQ230" s="13"/>
      <c r="MR230" s="13"/>
      <c r="MS230" s="13"/>
      <c r="MT230" s="13"/>
      <c r="MU230" s="13"/>
      <c r="MV230" s="13"/>
      <c r="MW230" s="13"/>
      <c r="MX230" s="13"/>
      <c r="MY230" s="13"/>
      <c r="MZ230" s="13"/>
      <c r="NA230" s="13"/>
      <c r="NB230" s="13"/>
      <c r="NC230" s="13"/>
      <c r="ND230" s="13"/>
      <c r="NE230" s="13"/>
      <c r="NF230" s="13"/>
      <c r="NG230" s="13"/>
      <c r="NH230" s="13"/>
      <c r="NI230" s="13"/>
      <c r="NJ230" s="13"/>
      <c r="NK230" s="13"/>
      <c r="NL230" s="13"/>
      <c r="NM230" s="13"/>
      <c r="NN230" s="13"/>
      <c r="NO230" s="13"/>
      <c r="NP230" s="13"/>
      <c r="NQ230" s="13"/>
      <c r="NR230" s="13"/>
      <c r="NS230" s="13"/>
      <c r="NT230" s="13"/>
      <c r="NU230" s="13"/>
      <c r="NV230" s="13"/>
      <c r="NW230" s="13"/>
      <c r="NX230" s="13"/>
      <c r="NY230" s="13"/>
      <c r="NZ230" s="13"/>
      <c r="OA230" s="13"/>
      <c r="OB230" s="13"/>
      <c r="OC230" s="13"/>
      <c r="OD230" s="13"/>
      <c r="OE230" s="13"/>
      <c r="OF230" s="13"/>
      <c r="OG230" s="13"/>
      <c r="OH230" s="13"/>
      <c r="OI230" s="13"/>
      <c r="OJ230" s="13"/>
      <c r="OK230" s="13"/>
      <c r="OL230" s="13"/>
      <c r="OM230" s="13"/>
      <c r="ON230" s="13"/>
      <c r="OO230" s="13"/>
      <c r="OP230" s="13"/>
      <c r="OQ230" s="13"/>
      <c r="OR230" s="13"/>
      <c r="OS230" s="13"/>
      <c r="OT230" s="13"/>
      <c r="OU230" s="13"/>
      <c r="OV230" s="13"/>
      <c r="OW230" s="13"/>
      <c r="OX230" s="13"/>
      <c r="OY230" s="13"/>
      <c r="OZ230" s="13"/>
      <c r="PA230" s="13"/>
      <c r="PB230" s="13"/>
      <c r="PC230" s="13"/>
      <c r="PD230" s="13"/>
      <c r="PE230" s="13"/>
      <c r="PF230" s="13"/>
      <c r="PG230" s="13"/>
      <c r="PH230" s="13"/>
      <c r="PI230" s="13"/>
      <c r="PJ230" s="13"/>
      <c r="PK230" s="13"/>
      <c r="PL230" s="13"/>
      <c r="PM230" s="13"/>
      <c r="PN230" s="13"/>
      <c r="PO230" s="13"/>
      <c r="PP230" s="13"/>
      <c r="PQ230" s="13"/>
      <c r="PR230" s="13"/>
      <c r="PS230" s="13"/>
      <c r="PT230" s="13"/>
      <c r="PU230" s="13"/>
      <c r="PV230" s="13"/>
      <c r="PW230" s="13"/>
      <c r="PX230" s="13"/>
      <c r="PY230" s="13"/>
      <c r="PZ230" s="13"/>
      <c r="QA230" s="13"/>
      <c r="QB230" s="13"/>
      <c r="QC230" s="13"/>
      <c r="QD230" s="13"/>
      <c r="QE230" s="13"/>
      <c r="QF230" s="13"/>
      <c r="QG230" s="13"/>
      <c r="QH230" s="13"/>
      <c r="QI230" s="13"/>
      <c r="QJ230" s="13"/>
      <c r="QK230" s="13"/>
      <c r="QL230" s="13"/>
      <c r="QM230" s="13"/>
      <c r="QN230" s="13"/>
      <c r="QO230" s="13"/>
      <c r="QP230" s="13"/>
      <c r="QQ230" s="13"/>
      <c r="QR230" s="13"/>
      <c r="QS230" s="13"/>
      <c r="QT230" s="13"/>
      <c r="QU230" s="13"/>
      <c r="QV230" s="13"/>
      <c r="QW230" s="13"/>
      <c r="QX230" s="13"/>
      <c r="QY230" s="13"/>
      <c r="QZ230" s="13"/>
      <c r="RA230" s="13"/>
      <c r="RB230" s="13"/>
      <c r="RC230" s="13"/>
      <c r="RD230" s="13"/>
      <c r="RE230" s="13"/>
      <c r="RF230" s="13"/>
      <c r="RG230" s="13"/>
      <c r="RH230" s="13"/>
      <c r="RI230" s="13"/>
      <c r="RJ230" s="13"/>
      <c r="RK230" s="13"/>
      <c r="RL230" s="13"/>
      <c r="RM230" s="13"/>
      <c r="RN230" s="13"/>
      <c r="RO230" s="13"/>
      <c r="RP230" s="13"/>
      <c r="RQ230" s="13"/>
      <c r="RR230" s="13"/>
      <c r="RS230" s="13"/>
      <c r="RT230" s="13"/>
      <c r="RU230" s="13"/>
      <c r="RV230" s="13"/>
      <c r="RW230" s="13"/>
      <c r="RX230" s="13"/>
      <c r="RY230" s="13"/>
      <c r="RZ230" s="13"/>
      <c r="SA230" s="13"/>
      <c r="SB230" s="13"/>
      <c r="SC230" s="13"/>
      <c r="SD230" s="13"/>
      <c r="SE230" s="13"/>
      <c r="SF230" s="13"/>
      <c r="SG230" s="13"/>
      <c r="SH230" s="13"/>
      <c r="SI230" s="13"/>
      <c r="SJ230" s="13"/>
      <c r="SK230" s="13"/>
      <c r="SL230" s="13"/>
      <c r="SM230" s="13"/>
      <c r="SN230" s="13"/>
      <c r="SO230" s="13"/>
      <c r="SP230" s="13"/>
      <c r="SQ230" s="13"/>
      <c r="SR230" s="13"/>
      <c r="SS230" s="13"/>
      <c r="ST230" s="13"/>
      <c r="SU230" s="13"/>
      <c r="SV230" s="13"/>
      <c r="SW230" s="13"/>
      <c r="SX230" s="13"/>
      <c r="SY230" s="13"/>
      <c r="SZ230" s="13"/>
      <c r="TA230" s="13"/>
      <c r="TB230" s="13"/>
      <c r="TC230" s="13"/>
      <c r="TD230" s="13"/>
      <c r="TE230" s="13"/>
      <c r="TF230" s="13"/>
      <c r="TG230" s="13"/>
      <c r="TH230" s="13"/>
      <c r="TI230" s="13"/>
      <c r="TJ230" s="13"/>
      <c r="TK230" s="13"/>
      <c r="TL230" s="13"/>
      <c r="TM230" s="13"/>
      <c r="TN230" s="13"/>
      <c r="TO230" s="13"/>
      <c r="TP230" s="13"/>
      <c r="TQ230" s="13"/>
      <c r="TR230" s="13"/>
      <c r="TS230" s="13"/>
      <c r="TT230" s="13"/>
      <c r="TU230" s="13"/>
      <c r="TV230" s="13"/>
      <c r="TW230" s="13"/>
      <c r="TX230" s="13"/>
      <c r="TY230" s="13"/>
      <c r="TZ230" s="13"/>
      <c r="UA230" s="13"/>
      <c r="UB230" s="13"/>
      <c r="UC230" s="13"/>
      <c r="UD230" s="13"/>
      <c r="UE230" s="13"/>
      <c r="UF230" s="13"/>
      <c r="UG230" s="13"/>
      <c r="UH230" s="13"/>
      <c r="UI230" s="13"/>
      <c r="UJ230" s="13"/>
      <c r="UK230" s="13"/>
      <c r="UL230" s="13"/>
      <c r="UM230" s="13"/>
      <c r="UN230" s="13"/>
      <c r="UO230" s="13"/>
      <c r="UP230" s="13"/>
      <c r="UQ230" s="13"/>
      <c r="UR230" s="13"/>
      <c r="US230" s="13"/>
      <c r="UT230" s="13"/>
      <c r="UU230" s="13"/>
      <c r="UV230" s="13"/>
      <c r="UW230" s="13"/>
      <c r="UX230" s="13"/>
      <c r="UY230" s="13"/>
      <c r="UZ230" s="13"/>
      <c r="VA230" s="13"/>
      <c r="VB230" s="13"/>
      <c r="VC230" s="13"/>
      <c r="VD230" s="13"/>
      <c r="VE230" s="13"/>
      <c r="VF230" s="13"/>
      <c r="VG230" s="13"/>
      <c r="VH230" s="13"/>
      <c r="VI230" s="13"/>
      <c r="VJ230" s="13"/>
      <c r="VK230" s="13"/>
      <c r="VL230" s="13"/>
      <c r="VM230" s="13"/>
      <c r="VN230" s="13"/>
      <c r="VO230" s="13"/>
      <c r="VP230" s="13"/>
      <c r="VQ230" s="13"/>
      <c r="VR230" s="13"/>
      <c r="VS230" s="13"/>
      <c r="VT230" s="13"/>
      <c r="VU230" s="13"/>
      <c r="VV230" s="13"/>
      <c r="VW230" s="13"/>
      <c r="VX230" s="13"/>
      <c r="VY230" s="13"/>
      <c r="VZ230" s="13"/>
      <c r="WA230" s="13"/>
      <c r="WB230" s="13"/>
      <c r="WC230" s="13"/>
      <c r="WD230" s="13"/>
      <c r="WE230" s="13"/>
      <c r="WF230" s="13"/>
      <c r="WG230" s="13"/>
      <c r="WH230" s="13"/>
      <c r="WI230" s="13"/>
      <c r="WJ230" s="13"/>
      <c r="WK230" s="13"/>
      <c r="WL230" s="13"/>
      <c r="WM230" s="13"/>
      <c r="WN230" s="13"/>
      <c r="WO230" s="13"/>
      <c r="WP230" s="13"/>
      <c r="WQ230" s="13"/>
      <c r="WR230" s="13"/>
      <c r="WS230" s="13"/>
      <c r="WT230" s="13"/>
      <c r="WU230" s="13"/>
      <c r="WV230" s="13"/>
      <c r="WW230" s="13"/>
      <c r="WX230" s="13"/>
      <c r="WY230" s="13"/>
      <c r="WZ230" s="13"/>
      <c r="XA230" s="13"/>
      <c r="XB230" s="13"/>
      <c r="XC230" s="13"/>
      <c r="XD230" s="13"/>
      <c r="XE230" s="13"/>
      <c r="XF230" s="13"/>
      <c r="XG230" s="13"/>
      <c r="XH230" s="13"/>
      <c r="XI230" s="13"/>
      <c r="XJ230" s="13"/>
      <c r="XK230" s="13"/>
      <c r="XL230" s="13"/>
      <c r="XM230" s="13"/>
      <c r="XN230" s="13"/>
      <c r="XO230" s="13"/>
      <c r="XP230" s="13"/>
      <c r="XQ230" s="13"/>
      <c r="XR230" s="13"/>
      <c r="XS230" s="13"/>
      <c r="XT230" s="13"/>
      <c r="XU230" s="13"/>
      <c r="XV230" s="13"/>
      <c r="XW230" s="13"/>
      <c r="XX230" s="13"/>
      <c r="XY230" s="13"/>
      <c r="XZ230" s="13"/>
      <c r="YA230" s="13"/>
      <c r="YB230" s="13"/>
      <c r="YC230" s="13"/>
      <c r="YD230" s="13"/>
      <c r="YE230" s="13"/>
      <c r="YF230" s="13"/>
      <c r="YG230" s="13"/>
      <c r="YH230" s="13"/>
      <c r="YI230" s="13"/>
      <c r="YJ230" s="13"/>
      <c r="YK230" s="13"/>
      <c r="YL230" s="13"/>
      <c r="YM230" s="13"/>
      <c r="YN230" s="13"/>
      <c r="YO230" s="13"/>
      <c r="YP230" s="13"/>
      <c r="YQ230" s="13"/>
      <c r="YR230" s="13"/>
      <c r="YS230" s="13"/>
      <c r="YT230" s="13"/>
      <c r="YU230" s="13"/>
      <c r="YV230" s="13"/>
      <c r="YW230" s="13"/>
      <c r="YX230" s="13"/>
      <c r="YY230" s="13"/>
      <c r="YZ230" s="13"/>
      <c r="ZA230" s="13"/>
      <c r="ZB230" s="13"/>
      <c r="ZC230" s="13"/>
      <c r="ZD230" s="13"/>
      <c r="ZE230" s="13"/>
      <c r="ZF230" s="13"/>
      <c r="ZG230" s="13"/>
      <c r="ZH230" s="13"/>
      <c r="ZI230" s="13"/>
      <c r="ZJ230" s="13"/>
      <c r="ZK230" s="13"/>
      <c r="ZL230" s="13"/>
      <c r="ZM230" s="13"/>
      <c r="ZN230" s="13"/>
      <c r="ZO230" s="13"/>
      <c r="ZP230" s="13"/>
      <c r="ZQ230" s="13"/>
      <c r="ZR230" s="13"/>
      <c r="ZS230" s="13"/>
      <c r="ZT230" s="13"/>
      <c r="ZU230" s="13"/>
      <c r="ZV230" s="13"/>
      <c r="ZW230" s="13"/>
      <c r="ZX230" s="13"/>
      <c r="ZY230" s="13"/>
      <c r="ZZ230" s="13"/>
      <c r="AAA230" s="13"/>
      <c r="AAB230" s="13"/>
      <c r="AAC230" s="13"/>
      <c r="AAD230" s="13"/>
      <c r="AAE230" s="13"/>
      <c r="AAF230" s="13"/>
      <c r="AAG230" s="13"/>
      <c r="AAH230" s="13"/>
      <c r="AAI230" s="13"/>
      <c r="AAJ230" s="13"/>
      <c r="AAK230" s="13"/>
      <c r="AAL230" s="13"/>
      <c r="AAM230" s="13"/>
      <c r="AAN230" s="13"/>
      <c r="AAO230" s="13"/>
      <c r="AAP230" s="13"/>
      <c r="AAQ230" s="13"/>
      <c r="AAR230" s="13"/>
      <c r="AAS230" s="13"/>
      <c r="AAT230" s="13"/>
      <c r="AAU230" s="13"/>
      <c r="AAV230" s="13"/>
      <c r="AAW230" s="13"/>
      <c r="AAX230" s="13"/>
      <c r="AAY230" s="13"/>
      <c r="AAZ230" s="13"/>
      <c r="ABA230" s="13"/>
      <c r="ABB230" s="13"/>
      <c r="ABC230" s="13"/>
      <c r="ABD230" s="13"/>
      <c r="ABE230" s="13"/>
      <c r="ABF230" s="13"/>
      <c r="ABG230" s="13"/>
      <c r="ABH230" s="13"/>
      <c r="ABI230" s="13"/>
      <c r="ABJ230" s="13"/>
      <c r="ABK230" s="13"/>
      <c r="ABL230" s="13"/>
      <c r="ABM230" s="13"/>
      <c r="ABN230" s="13"/>
      <c r="ABO230" s="13"/>
      <c r="ABP230" s="13"/>
      <c r="ABQ230" s="13"/>
      <c r="ABR230" s="13"/>
      <c r="ABS230" s="13"/>
      <c r="ABT230" s="13"/>
      <c r="ABU230" s="13"/>
      <c r="ABV230" s="13"/>
      <c r="ABW230" s="13"/>
      <c r="ABX230" s="13"/>
      <c r="ABY230" s="13"/>
      <c r="ABZ230" s="13"/>
      <c r="ACA230" s="13"/>
      <c r="ACB230" s="13"/>
      <c r="ACC230" s="13"/>
      <c r="ACD230" s="13"/>
      <c r="ACE230" s="13"/>
      <c r="ACF230" s="13"/>
      <c r="ACG230" s="13"/>
      <c r="ACH230" s="13"/>
      <c r="ACI230" s="13"/>
      <c r="ACJ230" s="13"/>
      <c r="ACK230" s="13"/>
      <c r="ACL230" s="13"/>
      <c r="ACM230" s="13"/>
      <c r="ACN230" s="13"/>
      <c r="ACO230" s="13"/>
      <c r="ACP230" s="13"/>
      <c r="ACQ230" s="13"/>
      <c r="ACR230" s="13"/>
      <c r="ACS230" s="13"/>
      <c r="ACT230" s="13"/>
      <c r="ACU230" s="13"/>
      <c r="ACV230" s="13"/>
      <c r="ACW230" s="13"/>
      <c r="ACX230" s="13"/>
      <c r="ACY230" s="13"/>
      <c r="ACZ230" s="13"/>
      <c r="ADA230" s="13"/>
      <c r="ADB230" s="13"/>
      <c r="ADC230" s="13"/>
      <c r="ADD230" s="13"/>
      <c r="ADE230" s="13"/>
      <c r="ADF230" s="13"/>
      <c r="ADG230" s="13"/>
      <c r="ADH230" s="13"/>
      <c r="ADI230" s="13"/>
      <c r="ADJ230" s="13"/>
      <c r="ADK230" s="13"/>
      <c r="ADL230" s="13"/>
      <c r="ADM230" s="13"/>
      <c r="ADN230" s="13"/>
      <c r="ADO230" s="13"/>
      <c r="ADP230" s="13"/>
      <c r="ADQ230" s="13"/>
      <c r="ADR230" s="13"/>
      <c r="ADS230" s="13"/>
      <c r="ADT230" s="13"/>
      <c r="ADU230" s="13"/>
      <c r="ADV230" s="13"/>
      <c r="ADW230" s="13"/>
      <c r="ADX230" s="13"/>
      <c r="ADY230" s="13"/>
      <c r="ADZ230" s="13"/>
      <c r="AEA230" s="13"/>
      <c r="AEB230" s="13"/>
      <c r="AEC230" s="13"/>
      <c r="AED230" s="13"/>
      <c r="AEE230" s="13"/>
      <c r="AEF230" s="13"/>
      <c r="AEG230" s="13"/>
      <c r="AEH230" s="13"/>
      <c r="AEI230" s="13"/>
      <c r="AEJ230" s="13"/>
      <c r="AEK230" s="13"/>
      <c r="AEL230" s="13"/>
      <c r="AEM230" s="13"/>
      <c r="AEN230" s="13"/>
      <c r="AEO230" s="13"/>
      <c r="AEP230" s="13"/>
      <c r="AEQ230" s="13"/>
      <c r="AER230" s="13"/>
      <c r="AES230" s="13"/>
      <c r="AET230" s="13"/>
      <c r="AEU230" s="13"/>
      <c r="AEV230" s="13"/>
      <c r="AEW230" s="13"/>
      <c r="AEX230" s="13"/>
      <c r="AEY230" s="13"/>
      <c r="AEZ230" s="13"/>
      <c r="AFA230" s="13"/>
      <c r="AFB230" s="13"/>
      <c r="AFC230" s="13"/>
      <c r="AFD230" s="13"/>
      <c r="AFE230" s="13"/>
      <c r="AFF230" s="13"/>
      <c r="AFG230" s="13"/>
      <c r="AFH230" s="13"/>
      <c r="AFI230" s="13"/>
      <c r="AFJ230" s="13"/>
      <c r="AFK230" s="13"/>
      <c r="AFL230" s="13"/>
      <c r="AFM230" s="13"/>
      <c r="AFN230" s="13"/>
      <c r="AFO230" s="13"/>
      <c r="AFP230" s="13"/>
      <c r="AFQ230" s="13"/>
      <c r="AFR230" s="13"/>
      <c r="AFS230" s="13"/>
      <c r="AFT230" s="13"/>
      <c r="AFU230" s="13"/>
      <c r="AFV230" s="13"/>
      <c r="AFW230" s="13"/>
      <c r="AFX230" s="13"/>
      <c r="AFY230" s="13"/>
      <c r="AFZ230" s="13"/>
      <c r="AGA230" s="13"/>
      <c r="AGB230" s="13"/>
      <c r="AGC230" s="13"/>
      <c r="AGD230" s="13"/>
      <c r="AGE230" s="13"/>
      <c r="AGF230" s="13"/>
      <c r="AGG230" s="13"/>
      <c r="AGH230" s="13"/>
      <c r="AGI230" s="13"/>
      <c r="AGJ230" s="13"/>
      <c r="AGK230" s="13"/>
      <c r="AGL230" s="13"/>
      <c r="AGM230" s="13"/>
      <c r="AGN230" s="13"/>
      <c r="AGO230" s="13"/>
      <c r="AGP230" s="13"/>
      <c r="AGQ230" s="13"/>
      <c r="AGR230" s="13"/>
      <c r="AGS230" s="13"/>
      <c r="AGT230" s="13"/>
      <c r="AGU230" s="13"/>
      <c r="AGV230" s="13"/>
      <c r="AGW230" s="13"/>
      <c r="AGX230" s="13"/>
      <c r="AGY230" s="13"/>
      <c r="AGZ230" s="13"/>
      <c r="AHA230" s="13"/>
      <c r="AHB230" s="13"/>
      <c r="AHC230" s="13"/>
      <c r="AHD230" s="13"/>
      <c r="AHE230" s="13"/>
      <c r="AHF230" s="13"/>
      <c r="AHG230" s="13"/>
      <c r="AHH230" s="13"/>
      <c r="AHI230" s="13"/>
      <c r="AHJ230" s="13"/>
      <c r="AHK230" s="13"/>
      <c r="AHL230" s="13"/>
      <c r="AHM230" s="13"/>
      <c r="AHN230" s="13"/>
      <c r="AHO230" s="13"/>
      <c r="AHP230" s="13"/>
      <c r="AHQ230" s="13"/>
      <c r="AHR230" s="13"/>
      <c r="AHS230" s="13"/>
      <c r="AHT230" s="13"/>
      <c r="AHU230" s="13"/>
      <c r="AHV230" s="13"/>
      <c r="AHW230" s="13"/>
      <c r="AHX230" s="13"/>
      <c r="AHY230" s="13"/>
      <c r="AHZ230" s="13"/>
      <c r="AIA230" s="13"/>
      <c r="AIB230" s="13"/>
      <c r="AIC230" s="13"/>
      <c r="AID230" s="13"/>
      <c r="AIE230" s="13"/>
      <c r="AIF230" s="13"/>
      <c r="AIG230" s="13"/>
      <c r="AIH230" s="13"/>
      <c r="AII230" s="13"/>
      <c r="AIJ230" s="13"/>
      <c r="AIK230" s="13"/>
      <c r="AIL230" s="13"/>
      <c r="AIM230" s="13"/>
      <c r="AIN230" s="13"/>
      <c r="AIO230" s="13"/>
      <c r="AIP230" s="13"/>
      <c r="AIQ230" s="13"/>
      <c r="AIR230" s="13"/>
      <c r="AIS230" s="13"/>
      <c r="AIT230" s="13"/>
      <c r="AIU230" s="13"/>
      <c r="AIV230" s="13"/>
      <c r="AIW230" s="13"/>
      <c r="AIX230" s="13"/>
      <c r="AIY230" s="13"/>
      <c r="AIZ230" s="13"/>
      <c r="AJA230" s="13"/>
      <c r="AJB230" s="13"/>
      <c r="AJC230" s="13"/>
      <c r="AJD230" s="13"/>
      <c r="AJE230" s="13"/>
      <c r="AJF230" s="13"/>
      <c r="AJG230" s="13"/>
      <c r="AJH230" s="13"/>
      <c r="AJI230" s="13"/>
      <c r="AJJ230" s="13"/>
      <c r="AJK230" s="13"/>
      <c r="AJL230" s="13"/>
      <c r="AJM230" s="13"/>
      <c r="AJN230" s="13"/>
      <c r="AJO230" s="13"/>
      <c r="AJP230" s="13"/>
      <c r="AJQ230" s="13"/>
      <c r="AJR230" s="13"/>
      <c r="AJS230" s="13"/>
      <c r="AJT230" s="13"/>
      <c r="AJU230" s="13"/>
      <c r="AJV230" s="13"/>
      <c r="AJW230" s="13"/>
      <c r="AJX230" s="13"/>
      <c r="AJY230" s="13"/>
      <c r="AJZ230" s="13"/>
      <c r="AKA230" s="13"/>
      <c r="AKB230" s="13"/>
      <c r="AKC230" s="13"/>
      <c r="AKD230" s="13"/>
      <c r="AKE230" s="13"/>
      <c r="AKF230" s="13"/>
      <c r="AKG230" s="13"/>
      <c r="AKH230" s="13"/>
      <c r="AKI230" s="13"/>
      <c r="AKJ230" s="13"/>
      <c r="AKK230" s="13"/>
      <c r="AKL230" s="13"/>
      <c r="AKM230" s="13"/>
      <c r="AKN230" s="13"/>
      <c r="AKO230" s="13"/>
      <c r="AKP230" s="13"/>
      <c r="AKQ230" s="13"/>
      <c r="AKR230" s="13"/>
      <c r="AKS230" s="13"/>
      <c r="AKT230" s="13"/>
      <c r="AKU230" s="13"/>
      <c r="AKV230" s="13"/>
      <c r="AKW230" s="13"/>
      <c r="AKX230" s="13"/>
      <c r="AKY230" s="13"/>
      <c r="AKZ230" s="13"/>
      <c r="ALA230" s="13"/>
      <c r="ALB230" s="13"/>
      <c r="ALC230" s="13"/>
      <c r="ALD230" s="13"/>
      <c r="ALE230" s="13"/>
      <c r="ALF230" s="13"/>
      <c r="ALG230" s="13"/>
      <c r="ALH230" s="13"/>
      <c r="ALI230" s="13"/>
      <c r="ALJ230" s="13"/>
      <c r="ALK230" s="13"/>
      <c r="ALL230" s="13"/>
      <c r="ALM230" s="13"/>
      <c r="ALN230" s="13"/>
    </row>
    <row r="231" spans="1:1002" ht="14" hidden="1" customHeight="1" x14ac:dyDescent="0.35">
      <c r="A231" s="9"/>
      <c r="B231" s="10"/>
      <c r="C231" s="29"/>
      <c r="D231" s="10"/>
      <c r="F231" s="11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c r="IC231" s="13"/>
      <c r="ID231" s="13"/>
      <c r="IE231" s="13"/>
      <c r="IF231" s="13"/>
      <c r="IG231" s="13"/>
      <c r="IH231" s="13"/>
      <c r="II231" s="13"/>
      <c r="IJ231" s="13"/>
      <c r="IK231" s="13"/>
      <c r="IL231" s="13"/>
      <c r="IM231" s="13"/>
      <c r="IN231" s="13"/>
      <c r="IO231" s="13"/>
      <c r="IP231" s="13"/>
      <c r="IQ231" s="13"/>
      <c r="IR231" s="13"/>
      <c r="IS231" s="13"/>
      <c r="IT231" s="13"/>
      <c r="IU231" s="13"/>
      <c r="IV231" s="13"/>
      <c r="IW231" s="13"/>
      <c r="IX231" s="13"/>
      <c r="IY231" s="13"/>
      <c r="IZ231" s="13"/>
      <c r="JA231" s="13"/>
      <c r="JB231" s="13"/>
      <c r="JC231" s="13"/>
      <c r="JD231" s="13"/>
      <c r="JE231" s="13"/>
      <c r="JF231" s="13"/>
      <c r="JG231" s="13"/>
      <c r="JH231" s="13"/>
      <c r="JI231" s="13"/>
      <c r="JJ231" s="13"/>
      <c r="JK231" s="13"/>
      <c r="JL231" s="13"/>
      <c r="JM231" s="13"/>
      <c r="JN231" s="13"/>
      <c r="JO231" s="13"/>
      <c r="JP231" s="13"/>
      <c r="JQ231" s="13"/>
      <c r="JR231" s="13"/>
      <c r="JS231" s="13"/>
      <c r="JT231" s="13"/>
      <c r="JU231" s="13"/>
      <c r="JV231" s="13"/>
      <c r="JW231" s="13"/>
      <c r="JX231" s="13"/>
      <c r="JY231" s="13"/>
      <c r="JZ231" s="13"/>
      <c r="KA231" s="13"/>
      <c r="KB231" s="13"/>
      <c r="KC231" s="13"/>
      <c r="KD231" s="13"/>
      <c r="KE231" s="13"/>
      <c r="KF231" s="13"/>
      <c r="KG231" s="13"/>
      <c r="KH231" s="13"/>
      <c r="KI231" s="13"/>
      <c r="KJ231" s="13"/>
      <c r="KK231" s="13"/>
      <c r="KL231" s="13"/>
      <c r="KM231" s="13"/>
      <c r="KN231" s="13"/>
      <c r="KO231" s="13"/>
      <c r="KP231" s="13"/>
      <c r="KQ231" s="13"/>
      <c r="KR231" s="13"/>
      <c r="KS231" s="13"/>
      <c r="KT231" s="13"/>
      <c r="KU231" s="13"/>
      <c r="KV231" s="13"/>
      <c r="KW231" s="13"/>
      <c r="KX231" s="13"/>
      <c r="KY231" s="13"/>
      <c r="KZ231" s="13"/>
      <c r="LA231" s="13"/>
      <c r="LB231" s="13"/>
      <c r="LC231" s="13"/>
      <c r="LD231" s="13"/>
      <c r="LE231" s="13"/>
      <c r="LF231" s="13"/>
      <c r="LG231" s="13"/>
      <c r="LH231" s="13"/>
      <c r="LI231" s="13"/>
      <c r="LJ231" s="13"/>
      <c r="LK231" s="13"/>
      <c r="LL231" s="13"/>
      <c r="LM231" s="13"/>
      <c r="LN231" s="13"/>
      <c r="LO231" s="13"/>
      <c r="LP231" s="13"/>
      <c r="LQ231" s="13"/>
      <c r="LR231" s="13"/>
      <c r="LS231" s="13"/>
      <c r="LT231" s="13"/>
      <c r="LU231" s="13"/>
      <c r="LV231" s="13"/>
      <c r="LW231" s="13"/>
      <c r="LX231" s="13"/>
      <c r="LY231" s="13"/>
      <c r="LZ231" s="13"/>
      <c r="MA231" s="13"/>
      <c r="MB231" s="13"/>
      <c r="MC231" s="13"/>
      <c r="MD231" s="13"/>
      <c r="ME231" s="13"/>
      <c r="MF231" s="13"/>
      <c r="MG231" s="13"/>
      <c r="MH231" s="13"/>
      <c r="MI231" s="13"/>
      <c r="MJ231" s="13"/>
      <c r="MK231" s="13"/>
      <c r="ML231" s="13"/>
      <c r="MM231" s="13"/>
      <c r="MN231" s="13"/>
      <c r="MO231" s="13"/>
      <c r="MP231" s="13"/>
      <c r="MQ231" s="13"/>
      <c r="MR231" s="13"/>
      <c r="MS231" s="13"/>
      <c r="MT231" s="13"/>
      <c r="MU231" s="13"/>
      <c r="MV231" s="13"/>
      <c r="MW231" s="13"/>
      <c r="MX231" s="13"/>
      <c r="MY231" s="13"/>
      <c r="MZ231" s="13"/>
      <c r="NA231" s="13"/>
      <c r="NB231" s="13"/>
      <c r="NC231" s="13"/>
      <c r="ND231" s="13"/>
      <c r="NE231" s="13"/>
      <c r="NF231" s="13"/>
      <c r="NG231" s="13"/>
      <c r="NH231" s="13"/>
      <c r="NI231" s="13"/>
      <c r="NJ231" s="13"/>
      <c r="NK231" s="13"/>
      <c r="NL231" s="13"/>
      <c r="NM231" s="13"/>
      <c r="NN231" s="13"/>
      <c r="NO231" s="13"/>
      <c r="NP231" s="13"/>
      <c r="NQ231" s="13"/>
      <c r="NR231" s="13"/>
      <c r="NS231" s="13"/>
      <c r="NT231" s="13"/>
      <c r="NU231" s="13"/>
      <c r="NV231" s="13"/>
      <c r="NW231" s="13"/>
      <c r="NX231" s="13"/>
      <c r="NY231" s="13"/>
      <c r="NZ231" s="13"/>
      <c r="OA231" s="13"/>
      <c r="OB231" s="13"/>
      <c r="OC231" s="13"/>
      <c r="OD231" s="13"/>
      <c r="OE231" s="13"/>
      <c r="OF231" s="13"/>
      <c r="OG231" s="13"/>
      <c r="OH231" s="13"/>
      <c r="OI231" s="13"/>
      <c r="OJ231" s="13"/>
      <c r="OK231" s="13"/>
      <c r="OL231" s="13"/>
      <c r="OM231" s="13"/>
      <c r="ON231" s="13"/>
      <c r="OO231" s="13"/>
      <c r="OP231" s="13"/>
      <c r="OQ231" s="13"/>
      <c r="OR231" s="13"/>
      <c r="OS231" s="13"/>
      <c r="OT231" s="13"/>
      <c r="OU231" s="13"/>
      <c r="OV231" s="13"/>
      <c r="OW231" s="13"/>
      <c r="OX231" s="13"/>
      <c r="OY231" s="13"/>
      <c r="OZ231" s="13"/>
      <c r="PA231" s="13"/>
      <c r="PB231" s="13"/>
      <c r="PC231" s="13"/>
      <c r="PD231" s="13"/>
      <c r="PE231" s="13"/>
      <c r="PF231" s="13"/>
      <c r="PG231" s="13"/>
      <c r="PH231" s="13"/>
      <c r="PI231" s="13"/>
      <c r="PJ231" s="13"/>
      <c r="PK231" s="13"/>
      <c r="PL231" s="13"/>
      <c r="PM231" s="13"/>
      <c r="PN231" s="13"/>
      <c r="PO231" s="13"/>
      <c r="PP231" s="13"/>
      <c r="PQ231" s="13"/>
      <c r="PR231" s="13"/>
      <c r="PS231" s="13"/>
      <c r="PT231" s="13"/>
      <c r="PU231" s="13"/>
      <c r="PV231" s="13"/>
      <c r="PW231" s="13"/>
      <c r="PX231" s="13"/>
      <c r="PY231" s="13"/>
      <c r="PZ231" s="13"/>
      <c r="QA231" s="13"/>
      <c r="QB231" s="13"/>
      <c r="QC231" s="13"/>
      <c r="QD231" s="13"/>
      <c r="QE231" s="13"/>
      <c r="QF231" s="13"/>
      <c r="QG231" s="13"/>
      <c r="QH231" s="13"/>
      <c r="QI231" s="13"/>
      <c r="QJ231" s="13"/>
      <c r="QK231" s="13"/>
      <c r="QL231" s="13"/>
      <c r="QM231" s="13"/>
      <c r="QN231" s="13"/>
      <c r="QO231" s="13"/>
      <c r="QP231" s="13"/>
      <c r="QQ231" s="13"/>
      <c r="QR231" s="13"/>
      <c r="QS231" s="13"/>
      <c r="QT231" s="13"/>
      <c r="QU231" s="13"/>
      <c r="QV231" s="13"/>
      <c r="QW231" s="13"/>
      <c r="QX231" s="13"/>
      <c r="QY231" s="13"/>
      <c r="QZ231" s="13"/>
      <c r="RA231" s="13"/>
      <c r="RB231" s="13"/>
      <c r="RC231" s="13"/>
      <c r="RD231" s="13"/>
      <c r="RE231" s="13"/>
      <c r="RF231" s="13"/>
      <c r="RG231" s="13"/>
      <c r="RH231" s="13"/>
      <c r="RI231" s="13"/>
      <c r="RJ231" s="13"/>
      <c r="RK231" s="13"/>
      <c r="RL231" s="13"/>
      <c r="RM231" s="13"/>
      <c r="RN231" s="13"/>
      <c r="RO231" s="13"/>
      <c r="RP231" s="13"/>
      <c r="RQ231" s="13"/>
      <c r="RR231" s="13"/>
      <c r="RS231" s="13"/>
      <c r="RT231" s="13"/>
      <c r="RU231" s="13"/>
      <c r="RV231" s="13"/>
      <c r="RW231" s="13"/>
      <c r="RX231" s="13"/>
      <c r="RY231" s="13"/>
      <c r="RZ231" s="13"/>
      <c r="SA231" s="13"/>
      <c r="SB231" s="13"/>
      <c r="SC231" s="13"/>
      <c r="SD231" s="13"/>
      <c r="SE231" s="13"/>
      <c r="SF231" s="13"/>
      <c r="SG231" s="13"/>
      <c r="SH231" s="13"/>
      <c r="SI231" s="13"/>
      <c r="SJ231" s="13"/>
      <c r="SK231" s="13"/>
      <c r="SL231" s="13"/>
      <c r="SM231" s="13"/>
      <c r="SN231" s="13"/>
      <c r="SO231" s="13"/>
      <c r="SP231" s="13"/>
      <c r="SQ231" s="13"/>
      <c r="SR231" s="13"/>
      <c r="SS231" s="13"/>
      <c r="ST231" s="13"/>
      <c r="SU231" s="13"/>
      <c r="SV231" s="13"/>
      <c r="SW231" s="13"/>
      <c r="SX231" s="13"/>
      <c r="SY231" s="13"/>
      <c r="SZ231" s="13"/>
      <c r="TA231" s="13"/>
      <c r="TB231" s="13"/>
      <c r="TC231" s="13"/>
      <c r="TD231" s="13"/>
      <c r="TE231" s="13"/>
      <c r="TF231" s="13"/>
      <c r="TG231" s="13"/>
      <c r="TH231" s="13"/>
      <c r="TI231" s="13"/>
      <c r="TJ231" s="13"/>
      <c r="TK231" s="13"/>
      <c r="TL231" s="13"/>
      <c r="TM231" s="13"/>
      <c r="TN231" s="13"/>
      <c r="TO231" s="13"/>
      <c r="TP231" s="13"/>
      <c r="TQ231" s="13"/>
      <c r="TR231" s="13"/>
      <c r="TS231" s="13"/>
      <c r="TT231" s="13"/>
      <c r="TU231" s="13"/>
      <c r="TV231" s="13"/>
      <c r="TW231" s="13"/>
      <c r="TX231" s="13"/>
      <c r="TY231" s="13"/>
      <c r="TZ231" s="13"/>
      <c r="UA231" s="13"/>
      <c r="UB231" s="13"/>
      <c r="UC231" s="13"/>
      <c r="UD231" s="13"/>
      <c r="UE231" s="13"/>
      <c r="UF231" s="13"/>
      <c r="UG231" s="13"/>
      <c r="UH231" s="13"/>
      <c r="UI231" s="13"/>
      <c r="UJ231" s="13"/>
      <c r="UK231" s="13"/>
      <c r="UL231" s="13"/>
      <c r="UM231" s="13"/>
      <c r="UN231" s="13"/>
      <c r="UO231" s="13"/>
      <c r="UP231" s="13"/>
      <c r="UQ231" s="13"/>
      <c r="UR231" s="13"/>
      <c r="US231" s="13"/>
      <c r="UT231" s="13"/>
      <c r="UU231" s="13"/>
      <c r="UV231" s="13"/>
      <c r="UW231" s="13"/>
      <c r="UX231" s="13"/>
      <c r="UY231" s="13"/>
      <c r="UZ231" s="13"/>
      <c r="VA231" s="13"/>
      <c r="VB231" s="13"/>
      <c r="VC231" s="13"/>
      <c r="VD231" s="13"/>
      <c r="VE231" s="13"/>
      <c r="VF231" s="13"/>
      <c r="VG231" s="13"/>
      <c r="VH231" s="13"/>
      <c r="VI231" s="13"/>
      <c r="VJ231" s="13"/>
      <c r="VK231" s="13"/>
      <c r="VL231" s="13"/>
      <c r="VM231" s="13"/>
      <c r="VN231" s="13"/>
      <c r="VO231" s="13"/>
      <c r="VP231" s="13"/>
      <c r="VQ231" s="13"/>
      <c r="VR231" s="13"/>
      <c r="VS231" s="13"/>
      <c r="VT231" s="13"/>
      <c r="VU231" s="13"/>
      <c r="VV231" s="13"/>
      <c r="VW231" s="13"/>
      <c r="VX231" s="13"/>
      <c r="VY231" s="13"/>
      <c r="VZ231" s="13"/>
      <c r="WA231" s="13"/>
      <c r="WB231" s="13"/>
      <c r="WC231" s="13"/>
      <c r="WD231" s="13"/>
      <c r="WE231" s="13"/>
      <c r="WF231" s="13"/>
      <c r="WG231" s="13"/>
      <c r="WH231" s="13"/>
      <c r="WI231" s="13"/>
      <c r="WJ231" s="13"/>
      <c r="WK231" s="13"/>
      <c r="WL231" s="13"/>
      <c r="WM231" s="13"/>
      <c r="WN231" s="13"/>
      <c r="WO231" s="13"/>
      <c r="WP231" s="13"/>
      <c r="WQ231" s="13"/>
      <c r="WR231" s="13"/>
      <c r="WS231" s="13"/>
      <c r="WT231" s="13"/>
      <c r="WU231" s="13"/>
      <c r="WV231" s="13"/>
      <c r="WW231" s="13"/>
      <c r="WX231" s="13"/>
      <c r="WY231" s="13"/>
      <c r="WZ231" s="13"/>
      <c r="XA231" s="13"/>
      <c r="XB231" s="13"/>
      <c r="XC231" s="13"/>
      <c r="XD231" s="13"/>
      <c r="XE231" s="13"/>
      <c r="XF231" s="13"/>
      <c r="XG231" s="13"/>
      <c r="XH231" s="13"/>
      <c r="XI231" s="13"/>
      <c r="XJ231" s="13"/>
      <c r="XK231" s="13"/>
      <c r="XL231" s="13"/>
      <c r="XM231" s="13"/>
      <c r="XN231" s="13"/>
      <c r="XO231" s="13"/>
      <c r="XP231" s="13"/>
      <c r="XQ231" s="13"/>
      <c r="XR231" s="13"/>
      <c r="XS231" s="13"/>
      <c r="XT231" s="13"/>
      <c r="XU231" s="13"/>
      <c r="XV231" s="13"/>
      <c r="XW231" s="13"/>
      <c r="XX231" s="13"/>
      <c r="XY231" s="13"/>
      <c r="XZ231" s="13"/>
      <c r="YA231" s="13"/>
      <c r="YB231" s="13"/>
      <c r="YC231" s="13"/>
      <c r="YD231" s="13"/>
      <c r="YE231" s="13"/>
      <c r="YF231" s="13"/>
      <c r="YG231" s="13"/>
      <c r="YH231" s="13"/>
      <c r="YI231" s="13"/>
      <c r="YJ231" s="13"/>
      <c r="YK231" s="13"/>
      <c r="YL231" s="13"/>
      <c r="YM231" s="13"/>
      <c r="YN231" s="13"/>
      <c r="YO231" s="13"/>
      <c r="YP231" s="13"/>
      <c r="YQ231" s="13"/>
      <c r="YR231" s="13"/>
      <c r="YS231" s="13"/>
      <c r="YT231" s="13"/>
      <c r="YU231" s="13"/>
      <c r="YV231" s="13"/>
      <c r="YW231" s="13"/>
      <c r="YX231" s="13"/>
      <c r="YY231" s="13"/>
      <c r="YZ231" s="13"/>
      <c r="ZA231" s="13"/>
      <c r="ZB231" s="13"/>
      <c r="ZC231" s="13"/>
      <c r="ZD231" s="13"/>
      <c r="ZE231" s="13"/>
      <c r="ZF231" s="13"/>
      <c r="ZG231" s="13"/>
      <c r="ZH231" s="13"/>
      <c r="ZI231" s="13"/>
      <c r="ZJ231" s="13"/>
      <c r="ZK231" s="13"/>
      <c r="ZL231" s="13"/>
      <c r="ZM231" s="13"/>
      <c r="ZN231" s="13"/>
      <c r="ZO231" s="13"/>
      <c r="ZP231" s="13"/>
      <c r="ZQ231" s="13"/>
      <c r="ZR231" s="13"/>
      <c r="ZS231" s="13"/>
      <c r="ZT231" s="13"/>
      <c r="ZU231" s="13"/>
      <c r="ZV231" s="13"/>
      <c r="ZW231" s="13"/>
      <c r="ZX231" s="13"/>
      <c r="ZY231" s="13"/>
      <c r="ZZ231" s="13"/>
      <c r="AAA231" s="13"/>
      <c r="AAB231" s="13"/>
      <c r="AAC231" s="13"/>
      <c r="AAD231" s="13"/>
      <c r="AAE231" s="13"/>
      <c r="AAF231" s="13"/>
      <c r="AAG231" s="13"/>
      <c r="AAH231" s="13"/>
      <c r="AAI231" s="13"/>
      <c r="AAJ231" s="13"/>
      <c r="AAK231" s="13"/>
      <c r="AAL231" s="13"/>
      <c r="AAM231" s="13"/>
      <c r="AAN231" s="13"/>
      <c r="AAO231" s="13"/>
      <c r="AAP231" s="13"/>
      <c r="AAQ231" s="13"/>
      <c r="AAR231" s="13"/>
      <c r="AAS231" s="13"/>
      <c r="AAT231" s="13"/>
      <c r="AAU231" s="13"/>
      <c r="AAV231" s="13"/>
      <c r="AAW231" s="13"/>
      <c r="AAX231" s="13"/>
      <c r="AAY231" s="13"/>
      <c r="AAZ231" s="13"/>
      <c r="ABA231" s="13"/>
      <c r="ABB231" s="13"/>
      <c r="ABC231" s="13"/>
      <c r="ABD231" s="13"/>
      <c r="ABE231" s="13"/>
      <c r="ABF231" s="13"/>
      <c r="ABG231" s="13"/>
      <c r="ABH231" s="13"/>
      <c r="ABI231" s="13"/>
      <c r="ABJ231" s="13"/>
      <c r="ABK231" s="13"/>
      <c r="ABL231" s="13"/>
      <c r="ABM231" s="13"/>
      <c r="ABN231" s="13"/>
      <c r="ABO231" s="13"/>
      <c r="ABP231" s="13"/>
      <c r="ABQ231" s="13"/>
      <c r="ABR231" s="13"/>
      <c r="ABS231" s="13"/>
      <c r="ABT231" s="13"/>
      <c r="ABU231" s="13"/>
      <c r="ABV231" s="13"/>
      <c r="ABW231" s="13"/>
      <c r="ABX231" s="13"/>
      <c r="ABY231" s="13"/>
      <c r="ABZ231" s="13"/>
      <c r="ACA231" s="13"/>
      <c r="ACB231" s="13"/>
      <c r="ACC231" s="13"/>
      <c r="ACD231" s="13"/>
      <c r="ACE231" s="13"/>
      <c r="ACF231" s="13"/>
      <c r="ACG231" s="13"/>
      <c r="ACH231" s="13"/>
      <c r="ACI231" s="13"/>
      <c r="ACJ231" s="13"/>
      <c r="ACK231" s="13"/>
      <c r="ACL231" s="13"/>
      <c r="ACM231" s="13"/>
      <c r="ACN231" s="13"/>
      <c r="ACO231" s="13"/>
      <c r="ACP231" s="13"/>
      <c r="ACQ231" s="13"/>
      <c r="ACR231" s="13"/>
      <c r="ACS231" s="13"/>
      <c r="ACT231" s="13"/>
      <c r="ACU231" s="13"/>
      <c r="ACV231" s="13"/>
      <c r="ACW231" s="13"/>
      <c r="ACX231" s="13"/>
      <c r="ACY231" s="13"/>
      <c r="ACZ231" s="13"/>
      <c r="ADA231" s="13"/>
      <c r="ADB231" s="13"/>
      <c r="ADC231" s="13"/>
      <c r="ADD231" s="13"/>
      <c r="ADE231" s="13"/>
      <c r="ADF231" s="13"/>
      <c r="ADG231" s="13"/>
      <c r="ADH231" s="13"/>
      <c r="ADI231" s="13"/>
      <c r="ADJ231" s="13"/>
      <c r="ADK231" s="13"/>
      <c r="ADL231" s="13"/>
      <c r="ADM231" s="13"/>
      <c r="ADN231" s="13"/>
      <c r="ADO231" s="13"/>
      <c r="ADP231" s="13"/>
      <c r="ADQ231" s="13"/>
      <c r="ADR231" s="13"/>
      <c r="ADS231" s="13"/>
      <c r="ADT231" s="13"/>
      <c r="ADU231" s="13"/>
      <c r="ADV231" s="13"/>
      <c r="ADW231" s="13"/>
      <c r="ADX231" s="13"/>
      <c r="ADY231" s="13"/>
      <c r="ADZ231" s="13"/>
      <c r="AEA231" s="13"/>
      <c r="AEB231" s="13"/>
      <c r="AEC231" s="13"/>
      <c r="AED231" s="13"/>
      <c r="AEE231" s="13"/>
      <c r="AEF231" s="13"/>
      <c r="AEG231" s="13"/>
      <c r="AEH231" s="13"/>
      <c r="AEI231" s="13"/>
      <c r="AEJ231" s="13"/>
      <c r="AEK231" s="13"/>
      <c r="AEL231" s="13"/>
      <c r="AEM231" s="13"/>
      <c r="AEN231" s="13"/>
      <c r="AEO231" s="13"/>
      <c r="AEP231" s="13"/>
      <c r="AEQ231" s="13"/>
      <c r="AER231" s="13"/>
      <c r="AES231" s="13"/>
      <c r="AET231" s="13"/>
      <c r="AEU231" s="13"/>
      <c r="AEV231" s="13"/>
      <c r="AEW231" s="13"/>
      <c r="AEX231" s="13"/>
      <c r="AEY231" s="13"/>
      <c r="AEZ231" s="13"/>
      <c r="AFA231" s="13"/>
      <c r="AFB231" s="13"/>
      <c r="AFC231" s="13"/>
      <c r="AFD231" s="13"/>
      <c r="AFE231" s="13"/>
      <c r="AFF231" s="13"/>
      <c r="AFG231" s="13"/>
      <c r="AFH231" s="13"/>
      <c r="AFI231" s="13"/>
      <c r="AFJ231" s="13"/>
      <c r="AFK231" s="13"/>
      <c r="AFL231" s="13"/>
      <c r="AFM231" s="13"/>
      <c r="AFN231" s="13"/>
      <c r="AFO231" s="13"/>
      <c r="AFP231" s="13"/>
      <c r="AFQ231" s="13"/>
      <c r="AFR231" s="13"/>
      <c r="AFS231" s="13"/>
      <c r="AFT231" s="13"/>
      <c r="AFU231" s="13"/>
      <c r="AFV231" s="13"/>
      <c r="AFW231" s="13"/>
      <c r="AFX231" s="13"/>
      <c r="AFY231" s="13"/>
      <c r="AFZ231" s="13"/>
      <c r="AGA231" s="13"/>
      <c r="AGB231" s="13"/>
      <c r="AGC231" s="13"/>
      <c r="AGD231" s="13"/>
      <c r="AGE231" s="13"/>
      <c r="AGF231" s="13"/>
      <c r="AGG231" s="13"/>
      <c r="AGH231" s="13"/>
      <c r="AGI231" s="13"/>
      <c r="AGJ231" s="13"/>
      <c r="AGK231" s="13"/>
      <c r="AGL231" s="13"/>
      <c r="AGM231" s="13"/>
      <c r="AGN231" s="13"/>
      <c r="AGO231" s="13"/>
      <c r="AGP231" s="13"/>
      <c r="AGQ231" s="13"/>
      <c r="AGR231" s="13"/>
      <c r="AGS231" s="13"/>
      <c r="AGT231" s="13"/>
      <c r="AGU231" s="13"/>
      <c r="AGV231" s="13"/>
      <c r="AGW231" s="13"/>
      <c r="AGX231" s="13"/>
      <c r="AGY231" s="13"/>
      <c r="AGZ231" s="13"/>
      <c r="AHA231" s="13"/>
      <c r="AHB231" s="13"/>
      <c r="AHC231" s="13"/>
      <c r="AHD231" s="13"/>
      <c r="AHE231" s="13"/>
      <c r="AHF231" s="13"/>
      <c r="AHG231" s="13"/>
      <c r="AHH231" s="13"/>
      <c r="AHI231" s="13"/>
      <c r="AHJ231" s="13"/>
      <c r="AHK231" s="13"/>
      <c r="AHL231" s="13"/>
      <c r="AHM231" s="13"/>
      <c r="AHN231" s="13"/>
      <c r="AHO231" s="13"/>
      <c r="AHP231" s="13"/>
      <c r="AHQ231" s="13"/>
      <c r="AHR231" s="13"/>
      <c r="AHS231" s="13"/>
      <c r="AHT231" s="13"/>
      <c r="AHU231" s="13"/>
      <c r="AHV231" s="13"/>
      <c r="AHW231" s="13"/>
      <c r="AHX231" s="13"/>
      <c r="AHY231" s="13"/>
      <c r="AHZ231" s="13"/>
      <c r="AIA231" s="13"/>
      <c r="AIB231" s="13"/>
      <c r="AIC231" s="13"/>
      <c r="AID231" s="13"/>
      <c r="AIE231" s="13"/>
      <c r="AIF231" s="13"/>
      <c r="AIG231" s="13"/>
      <c r="AIH231" s="13"/>
      <c r="AII231" s="13"/>
      <c r="AIJ231" s="13"/>
      <c r="AIK231" s="13"/>
      <c r="AIL231" s="13"/>
      <c r="AIM231" s="13"/>
      <c r="AIN231" s="13"/>
      <c r="AIO231" s="13"/>
      <c r="AIP231" s="13"/>
      <c r="AIQ231" s="13"/>
      <c r="AIR231" s="13"/>
      <c r="AIS231" s="13"/>
      <c r="AIT231" s="13"/>
      <c r="AIU231" s="13"/>
      <c r="AIV231" s="13"/>
      <c r="AIW231" s="13"/>
      <c r="AIX231" s="13"/>
      <c r="AIY231" s="13"/>
      <c r="AIZ231" s="13"/>
      <c r="AJA231" s="13"/>
      <c r="AJB231" s="13"/>
      <c r="AJC231" s="13"/>
      <c r="AJD231" s="13"/>
      <c r="AJE231" s="13"/>
      <c r="AJF231" s="13"/>
      <c r="AJG231" s="13"/>
      <c r="AJH231" s="13"/>
      <c r="AJI231" s="13"/>
      <c r="AJJ231" s="13"/>
      <c r="AJK231" s="13"/>
      <c r="AJL231" s="13"/>
      <c r="AJM231" s="13"/>
      <c r="AJN231" s="13"/>
      <c r="AJO231" s="13"/>
      <c r="AJP231" s="13"/>
      <c r="AJQ231" s="13"/>
      <c r="AJR231" s="13"/>
      <c r="AJS231" s="13"/>
      <c r="AJT231" s="13"/>
      <c r="AJU231" s="13"/>
      <c r="AJV231" s="13"/>
      <c r="AJW231" s="13"/>
      <c r="AJX231" s="13"/>
      <c r="AJY231" s="13"/>
      <c r="AJZ231" s="13"/>
      <c r="AKA231" s="13"/>
      <c r="AKB231" s="13"/>
      <c r="AKC231" s="13"/>
      <c r="AKD231" s="13"/>
      <c r="AKE231" s="13"/>
      <c r="AKF231" s="13"/>
      <c r="AKG231" s="13"/>
      <c r="AKH231" s="13"/>
      <c r="AKI231" s="13"/>
      <c r="AKJ231" s="13"/>
      <c r="AKK231" s="13"/>
      <c r="AKL231" s="13"/>
      <c r="AKM231" s="13"/>
      <c r="AKN231" s="13"/>
      <c r="AKO231" s="13"/>
      <c r="AKP231" s="13"/>
      <c r="AKQ231" s="13"/>
      <c r="AKR231" s="13"/>
      <c r="AKS231" s="13"/>
      <c r="AKT231" s="13"/>
      <c r="AKU231" s="13"/>
      <c r="AKV231" s="13"/>
      <c r="AKW231" s="13"/>
      <c r="AKX231" s="13"/>
      <c r="AKY231" s="13"/>
      <c r="AKZ231" s="13"/>
      <c r="ALA231" s="13"/>
      <c r="ALB231" s="13"/>
      <c r="ALC231" s="13"/>
      <c r="ALD231" s="13"/>
      <c r="ALE231" s="13"/>
      <c r="ALF231" s="13"/>
      <c r="ALG231" s="13"/>
      <c r="ALH231" s="13"/>
      <c r="ALI231" s="13"/>
      <c r="ALJ231" s="13"/>
      <c r="ALK231" s="13"/>
      <c r="ALL231" s="13"/>
      <c r="ALM231" s="13"/>
      <c r="ALN231" s="13"/>
    </row>
    <row r="232" spans="1:1002" ht="14" hidden="1" customHeight="1" x14ac:dyDescent="0.35">
      <c r="A232" s="9"/>
      <c r="B232" s="10"/>
      <c r="C232" s="29"/>
      <c r="D232" s="10"/>
      <c r="F232" s="11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c r="HR232" s="13"/>
      <c r="HS232" s="13"/>
      <c r="HT232" s="13"/>
      <c r="HU232" s="13"/>
      <c r="HV232" s="13"/>
      <c r="HW232" s="13"/>
      <c r="HX232" s="13"/>
      <c r="HY232" s="13"/>
      <c r="HZ232" s="13"/>
      <c r="IA232" s="13"/>
      <c r="IB232" s="13"/>
      <c r="IC232" s="13"/>
      <c r="ID232" s="13"/>
      <c r="IE232" s="13"/>
      <c r="IF232" s="13"/>
      <c r="IG232" s="13"/>
      <c r="IH232" s="13"/>
      <c r="II232" s="13"/>
      <c r="IJ232" s="13"/>
      <c r="IK232" s="13"/>
      <c r="IL232" s="13"/>
      <c r="IM232" s="13"/>
      <c r="IN232" s="13"/>
      <c r="IO232" s="13"/>
      <c r="IP232" s="13"/>
      <c r="IQ232" s="13"/>
      <c r="IR232" s="13"/>
      <c r="IS232" s="13"/>
      <c r="IT232" s="13"/>
      <c r="IU232" s="13"/>
      <c r="IV232" s="13"/>
      <c r="IW232" s="13"/>
      <c r="IX232" s="13"/>
      <c r="IY232" s="13"/>
      <c r="IZ232" s="13"/>
      <c r="JA232" s="13"/>
      <c r="JB232" s="13"/>
      <c r="JC232" s="13"/>
      <c r="JD232" s="13"/>
      <c r="JE232" s="13"/>
      <c r="JF232" s="13"/>
      <c r="JG232" s="13"/>
      <c r="JH232" s="13"/>
      <c r="JI232" s="13"/>
      <c r="JJ232" s="13"/>
      <c r="JK232" s="13"/>
      <c r="JL232" s="13"/>
      <c r="JM232" s="13"/>
      <c r="JN232" s="13"/>
      <c r="JO232" s="13"/>
      <c r="JP232" s="13"/>
      <c r="JQ232" s="13"/>
      <c r="JR232" s="13"/>
      <c r="JS232" s="13"/>
      <c r="JT232" s="13"/>
      <c r="JU232" s="13"/>
      <c r="JV232" s="13"/>
      <c r="JW232" s="13"/>
      <c r="JX232" s="13"/>
      <c r="JY232" s="13"/>
      <c r="JZ232" s="13"/>
      <c r="KA232" s="13"/>
      <c r="KB232" s="13"/>
      <c r="KC232" s="13"/>
      <c r="KD232" s="13"/>
      <c r="KE232" s="13"/>
      <c r="KF232" s="13"/>
      <c r="KG232" s="13"/>
      <c r="KH232" s="13"/>
      <c r="KI232" s="13"/>
      <c r="KJ232" s="13"/>
      <c r="KK232" s="13"/>
      <c r="KL232" s="13"/>
      <c r="KM232" s="13"/>
      <c r="KN232" s="13"/>
      <c r="KO232" s="13"/>
      <c r="KP232" s="13"/>
      <c r="KQ232" s="13"/>
      <c r="KR232" s="13"/>
      <c r="KS232" s="13"/>
      <c r="KT232" s="13"/>
      <c r="KU232" s="13"/>
      <c r="KV232" s="13"/>
      <c r="KW232" s="13"/>
      <c r="KX232" s="13"/>
      <c r="KY232" s="13"/>
      <c r="KZ232" s="13"/>
      <c r="LA232" s="13"/>
      <c r="LB232" s="13"/>
      <c r="LC232" s="13"/>
      <c r="LD232" s="13"/>
      <c r="LE232" s="13"/>
      <c r="LF232" s="13"/>
      <c r="LG232" s="13"/>
      <c r="LH232" s="13"/>
      <c r="LI232" s="13"/>
      <c r="LJ232" s="13"/>
      <c r="LK232" s="13"/>
      <c r="LL232" s="13"/>
      <c r="LM232" s="13"/>
      <c r="LN232" s="13"/>
      <c r="LO232" s="13"/>
      <c r="LP232" s="13"/>
      <c r="LQ232" s="13"/>
      <c r="LR232" s="13"/>
      <c r="LS232" s="13"/>
      <c r="LT232" s="13"/>
      <c r="LU232" s="13"/>
      <c r="LV232" s="13"/>
      <c r="LW232" s="13"/>
      <c r="LX232" s="13"/>
      <c r="LY232" s="13"/>
      <c r="LZ232" s="13"/>
      <c r="MA232" s="13"/>
      <c r="MB232" s="13"/>
      <c r="MC232" s="13"/>
      <c r="MD232" s="13"/>
      <c r="ME232" s="13"/>
      <c r="MF232" s="13"/>
      <c r="MG232" s="13"/>
      <c r="MH232" s="13"/>
      <c r="MI232" s="13"/>
      <c r="MJ232" s="13"/>
      <c r="MK232" s="13"/>
      <c r="ML232" s="13"/>
      <c r="MM232" s="13"/>
      <c r="MN232" s="13"/>
      <c r="MO232" s="13"/>
      <c r="MP232" s="13"/>
      <c r="MQ232" s="13"/>
      <c r="MR232" s="13"/>
      <c r="MS232" s="13"/>
      <c r="MT232" s="13"/>
      <c r="MU232" s="13"/>
      <c r="MV232" s="13"/>
      <c r="MW232" s="13"/>
      <c r="MX232" s="13"/>
      <c r="MY232" s="13"/>
      <c r="MZ232" s="13"/>
      <c r="NA232" s="13"/>
      <c r="NB232" s="13"/>
      <c r="NC232" s="13"/>
      <c r="ND232" s="13"/>
      <c r="NE232" s="13"/>
      <c r="NF232" s="13"/>
      <c r="NG232" s="13"/>
      <c r="NH232" s="13"/>
      <c r="NI232" s="13"/>
      <c r="NJ232" s="13"/>
      <c r="NK232" s="13"/>
      <c r="NL232" s="13"/>
      <c r="NM232" s="13"/>
      <c r="NN232" s="13"/>
      <c r="NO232" s="13"/>
      <c r="NP232" s="13"/>
      <c r="NQ232" s="13"/>
      <c r="NR232" s="13"/>
      <c r="NS232" s="13"/>
      <c r="NT232" s="13"/>
      <c r="NU232" s="13"/>
      <c r="NV232" s="13"/>
      <c r="NW232" s="13"/>
      <c r="NX232" s="13"/>
      <c r="NY232" s="13"/>
      <c r="NZ232" s="13"/>
      <c r="OA232" s="13"/>
      <c r="OB232" s="13"/>
      <c r="OC232" s="13"/>
      <c r="OD232" s="13"/>
      <c r="OE232" s="13"/>
      <c r="OF232" s="13"/>
      <c r="OG232" s="13"/>
      <c r="OH232" s="13"/>
      <c r="OI232" s="13"/>
      <c r="OJ232" s="13"/>
      <c r="OK232" s="13"/>
      <c r="OL232" s="13"/>
      <c r="OM232" s="13"/>
      <c r="ON232" s="13"/>
      <c r="OO232" s="13"/>
      <c r="OP232" s="13"/>
      <c r="OQ232" s="13"/>
      <c r="OR232" s="13"/>
      <c r="OS232" s="13"/>
      <c r="OT232" s="13"/>
      <c r="OU232" s="13"/>
      <c r="OV232" s="13"/>
      <c r="OW232" s="13"/>
      <c r="OX232" s="13"/>
      <c r="OY232" s="13"/>
      <c r="OZ232" s="13"/>
      <c r="PA232" s="13"/>
      <c r="PB232" s="13"/>
      <c r="PC232" s="13"/>
      <c r="PD232" s="13"/>
      <c r="PE232" s="13"/>
      <c r="PF232" s="13"/>
      <c r="PG232" s="13"/>
      <c r="PH232" s="13"/>
      <c r="PI232" s="13"/>
      <c r="PJ232" s="13"/>
      <c r="PK232" s="13"/>
      <c r="PL232" s="13"/>
      <c r="PM232" s="13"/>
      <c r="PN232" s="13"/>
      <c r="PO232" s="13"/>
      <c r="PP232" s="13"/>
      <c r="PQ232" s="13"/>
      <c r="PR232" s="13"/>
      <c r="PS232" s="13"/>
      <c r="PT232" s="13"/>
      <c r="PU232" s="13"/>
      <c r="PV232" s="13"/>
      <c r="PW232" s="13"/>
      <c r="PX232" s="13"/>
      <c r="PY232" s="13"/>
      <c r="PZ232" s="13"/>
      <c r="QA232" s="13"/>
      <c r="QB232" s="13"/>
      <c r="QC232" s="13"/>
      <c r="QD232" s="13"/>
      <c r="QE232" s="13"/>
      <c r="QF232" s="13"/>
      <c r="QG232" s="13"/>
      <c r="QH232" s="13"/>
      <c r="QI232" s="13"/>
      <c r="QJ232" s="13"/>
      <c r="QK232" s="13"/>
      <c r="QL232" s="13"/>
      <c r="QM232" s="13"/>
      <c r="QN232" s="13"/>
      <c r="QO232" s="13"/>
      <c r="QP232" s="13"/>
      <c r="QQ232" s="13"/>
      <c r="QR232" s="13"/>
      <c r="QS232" s="13"/>
      <c r="QT232" s="13"/>
      <c r="QU232" s="13"/>
      <c r="QV232" s="13"/>
      <c r="QW232" s="13"/>
      <c r="QX232" s="13"/>
      <c r="QY232" s="13"/>
      <c r="QZ232" s="13"/>
      <c r="RA232" s="13"/>
      <c r="RB232" s="13"/>
      <c r="RC232" s="13"/>
      <c r="RD232" s="13"/>
      <c r="RE232" s="13"/>
      <c r="RF232" s="13"/>
      <c r="RG232" s="13"/>
      <c r="RH232" s="13"/>
      <c r="RI232" s="13"/>
      <c r="RJ232" s="13"/>
      <c r="RK232" s="13"/>
      <c r="RL232" s="13"/>
      <c r="RM232" s="13"/>
      <c r="RN232" s="13"/>
      <c r="RO232" s="13"/>
      <c r="RP232" s="13"/>
      <c r="RQ232" s="13"/>
      <c r="RR232" s="13"/>
      <c r="RS232" s="13"/>
      <c r="RT232" s="13"/>
      <c r="RU232" s="13"/>
      <c r="RV232" s="13"/>
      <c r="RW232" s="13"/>
      <c r="RX232" s="13"/>
      <c r="RY232" s="13"/>
      <c r="RZ232" s="13"/>
      <c r="SA232" s="13"/>
      <c r="SB232" s="13"/>
      <c r="SC232" s="13"/>
      <c r="SD232" s="13"/>
      <c r="SE232" s="13"/>
      <c r="SF232" s="13"/>
      <c r="SG232" s="13"/>
      <c r="SH232" s="13"/>
      <c r="SI232" s="13"/>
      <c r="SJ232" s="13"/>
      <c r="SK232" s="13"/>
      <c r="SL232" s="13"/>
      <c r="SM232" s="13"/>
      <c r="SN232" s="13"/>
      <c r="SO232" s="13"/>
      <c r="SP232" s="13"/>
      <c r="SQ232" s="13"/>
      <c r="SR232" s="13"/>
      <c r="SS232" s="13"/>
      <c r="ST232" s="13"/>
      <c r="SU232" s="13"/>
      <c r="SV232" s="13"/>
      <c r="SW232" s="13"/>
      <c r="SX232" s="13"/>
      <c r="SY232" s="13"/>
      <c r="SZ232" s="13"/>
      <c r="TA232" s="13"/>
      <c r="TB232" s="13"/>
      <c r="TC232" s="13"/>
      <c r="TD232" s="13"/>
      <c r="TE232" s="13"/>
      <c r="TF232" s="13"/>
      <c r="TG232" s="13"/>
      <c r="TH232" s="13"/>
      <c r="TI232" s="13"/>
      <c r="TJ232" s="13"/>
      <c r="TK232" s="13"/>
      <c r="TL232" s="13"/>
      <c r="TM232" s="13"/>
      <c r="TN232" s="13"/>
      <c r="TO232" s="13"/>
      <c r="TP232" s="13"/>
      <c r="TQ232" s="13"/>
      <c r="TR232" s="13"/>
      <c r="TS232" s="13"/>
      <c r="TT232" s="13"/>
      <c r="TU232" s="13"/>
      <c r="TV232" s="13"/>
      <c r="TW232" s="13"/>
      <c r="TX232" s="13"/>
      <c r="TY232" s="13"/>
      <c r="TZ232" s="13"/>
      <c r="UA232" s="13"/>
      <c r="UB232" s="13"/>
      <c r="UC232" s="13"/>
      <c r="UD232" s="13"/>
      <c r="UE232" s="13"/>
      <c r="UF232" s="13"/>
      <c r="UG232" s="13"/>
      <c r="UH232" s="13"/>
      <c r="UI232" s="13"/>
      <c r="UJ232" s="13"/>
      <c r="UK232" s="13"/>
      <c r="UL232" s="13"/>
      <c r="UM232" s="13"/>
      <c r="UN232" s="13"/>
      <c r="UO232" s="13"/>
      <c r="UP232" s="13"/>
      <c r="UQ232" s="13"/>
      <c r="UR232" s="13"/>
      <c r="US232" s="13"/>
      <c r="UT232" s="13"/>
      <c r="UU232" s="13"/>
      <c r="UV232" s="13"/>
      <c r="UW232" s="13"/>
      <c r="UX232" s="13"/>
      <c r="UY232" s="13"/>
      <c r="UZ232" s="13"/>
      <c r="VA232" s="13"/>
      <c r="VB232" s="13"/>
      <c r="VC232" s="13"/>
      <c r="VD232" s="13"/>
      <c r="VE232" s="13"/>
      <c r="VF232" s="13"/>
      <c r="VG232" s="13"/>
      <c r="VH232" s="13"/>
      <c r="VI232" s="13"/>
      <c r="VJ232" s="13"/>
      <c r="VK232" s="13"/>
      <c r="VL232" s="13"/>
      <c r="VM232" s="13"/>
      <c r="VN232" s="13"/>
      <c r="VO232" s="13"/>
      <c r="VP232" s="13"/>
      <c r="VQ232" s="13"/>
      <c r="VR232" s="13"/>
      <c r="VS232" s="13"/>
      <c r="VT232" s="13"/>
      <c r="VU232" s="13"/>
      <c r="VV232" s="13"/>
      <c r="VW232" s="13"/>
      <c r="VX232" s="13"/>
      <c r="VY232" s="13"/>
      <c r="VZ232" s="13"/>
      <c r="WA232" s="13"/>
      <c r="WB232" s="13"/>
      <c r="WC232" s="13"/>
      <c r="WD232" s="13"/>
      <c r="WE232" s="13"/>
      <c r="WF232" s="13"/>
      <c r="WG232" s="13"/>
      <c r="WH232" s="13"/>
      <c r="WI232" s="13"/>
      <c r="WJ232" s="13"/>
      <c r="WK232" s="13"/>
      <c r="WL232" s="13"/>
      <c r="WM232" s="13"/>
      <c r="WN232" s="13"/>
      <c r="WO232" s="13"/>
      <c r="WP232" s="13"/>
      <c r="WQ232" s="13"/>
      <c r="WR232" s="13"/>
      <c r="WS232" s="13"/>
      <c r="WT232" s="13"/>
      <c r="WU232" s="13"/>
      <c r="WV232" s="13"/>
      <c r="WW232" s="13"/>
      <c r="WX232" s="13"/>
      <c r="WY232" s="13"/>
      <c r="WZ232" s="13"/>
      <c r="XA232" s="13"/>
      <c r="XB232" s="13"/>
      <c r="XC232" s="13"/>
      <c r="XD232" s="13"/>
      <c r="XE232" s="13"/>
      <c r="XF232" s="13"/>
      <c r="XG232" s="13"/>
      <c r="XH232" s="13"/>
      <c r="XI232" s="13"/>
      <c r="XJ232" s="13"/>
      <c r="XK232" s="13"/>
      <c r="XL232" s="13"/>
      <c r="XM232" s="13"/>
      <c r="XN232" s="13"/>
      <c r="XO232" s="13"/>
      <c r="XP232" s="13"/>
      <c r="XQ232" s="13"/>
      <c r="XR232" s="13"/>
      <c r="XS232" s="13"/>
      <c r="XT232" s="13"/>
      <c r="XU232" s="13"/>
      <c r="XV232" s="13"/>
      <c r="XW232" s="13"/>
      <c r="XX232" s="13"/>
      <c r="XY232" s="13"/>
      <c r="XZ232" s="13"/>
      <c r="YA232" s="13"/>
      <c r="YB232" s="13"/>
      <c r="YC232" s="13"/>
      <c r="YD232" s="13"/>
      <c r="YE232" s="13"/>
      <c r="YF232" s="13"/>
      <c r="YG232" s="13"/>
      <c r="YH232" s="13"/>
      <c r="YI232" s="13"/>
      <c r="YJ232" s="13"/>
      <c r="YK232" s="13"/>
      <c r="YL232" s="13"/>
      <c r="YM232" s="13"/>
      <c r="YN232" s="13"/>
      <c r="YO232" s="13"/>
      <c r="YP232" s="13"/>
      <c r="YQ232" s="13"/>
      <c r="YR232" s="13"/>
      <c r="YS232" s="13"/>
      <c r="YT232" s="13"/>
      <c r="YU232" s="13"/>
      <c r="YV232" s="13"/>
      <c r="YW232" s="13"/>
      <c r="YX232" s="13"/>
      <c r="YY232" s="13"/>
      <c r="YZ232" s="13"/>
      <c r="ZA232" s="13"/>
      <c r="ZB232" s="13"/>
      <c r="ZC232" s="13"/>
      <c r="ZD232" s="13"/>
      <c r="ZE232" s="13"/>
      <c r="ZF232" s="13"/>
      <c r="ZG232" s="13"/>
      <c r="ZH232" s="13"/>
      <c r="ZI232" s="13"/>
      <c r="ZJ232" s="13"/>
      <c r="ZK232" s="13"/>
      <c r="ZL232" s="13"/>
      <c r="ZM232" s="13"/>
      <c r="ZN232" s="13"/>
      <c r="ZO232" s="13"/>
      <c r="ZP232" s="13"/>
      <c r="ZQ232" s="13"/>
      <c r="ZR232" s="13"/>
      <c r="ZS232" s="13"/>
      <c r="ZT232" s="13"/>
      <c r="ZU232" s="13"/>
      <c r="ZV232" s="13"/>
      <c r="ZW232" s="13"/>
      <c r="ZX232" s="13"/>
      <c r="ZY232" s="13"/>
      <c r="ZZ232" s="13"/>
      <c r="AAA232" s="13"/>
      <c r="AAB232" s="13"/>
      <c r="AAC232" s="13"/>
      <c r="AAD232" s="13"/>
      <c r="AAE232" s="13"/>
      <c r="AAF232" s="13"/>
      <c r="AAG232" s="13"/>
      <c r="AAH232" s="13"/>
      <c r="AAI232" s="13"/>
      <c r="AAJ232" s="13"/>
      <c r="AAK232" s="13"/>
      <c r="AAL232" s="13"/>
      <c r="AAM232" s="13"/>
      <c r="AAN232" s="13"/>
      <c r="AAO232" s="13"/>
      <c r="AAP232" s="13"/>
      <c r="AAQ232" s="13"/>
      <c r="AAR232" s="13"/>
      <c r="AAS232" s="13"/>
      <c r="AAT232" s="13"/>
      <c r="AAU232" s="13"/>
      <c r="AAV232" s="13"/>
      <c r="AAW232" s="13"/>
      <c r="AAX232" s="13"/>
      <c r="AAY232" s="13"/>
      <c r="AAZ232" s="13"/>
      <c r="ABA232" s="13"/>
      <c r="ABB232" s="13"/>
      <c r="ABC232" s="13"/>
      <c r="ABD232" s="13"/>
      <c r="ABE232" s="13"/>
      <c r="ABF232" s="13"/>
      <c r="ABG232" s="13"/>
      <c r="ABH232" s="13"/>
      <c r="ABI232" s="13"/>
      <c r="ABJ232" s="13"/>
      <c r="ABK232" s="13"/>
      <c r="ABL232" s="13"/>
      <c r="ABM232" s="13"/>
      <c r="ABN232" s="13"/>
      <c r="ABO232" s="13"/>
      <c r="ABP232" s="13"/>
      <c r="ABQ232" s="13"/>
      <c r="ABR232" s="13"/>
      <c r="ABS232" s="13"/>
      <c r="ABT232" s="13"/>
      <c r="ABU232" s="13"/>
      <c r="ABV232" s="13"/>
      <c r="ABW232" s="13"/>
      <c r="ABX232" s="13"/>
      <c r="ABY232" s="13"/>
      <c r="ABZ232" s="13"/>
      <c r="ACA232" s="13"/>
      <c r="ACB232" s="13"/>
      <c r="ACC232" s="13"/>
      <c r="ACD232" s="13"/>
      <c r="ACE232" s="13"/>
      <c r="ACF232" s="13"/>
      <c r="ACG232" s="13"/>
      <c r="ACH232" s="13"/>
      <c r="ACI232" s="13"/>
      <c r="ACJ232" s="13"/>
      <c r="ACK232" s="13"/>
      <c r="ACL232" s="13"/>
      <c r="ACM232" s="13"/>
      <c r="ACN232" s="13"/>
      <c r="ACO232" s="13"/>
      <c r="ACP232" s="13"/>
      <c r="ACQ232" s="13"/>
      <c r="ACR232" s="13"/>
      <c r="ACS232" s="13"/>
      <c r="ACT232" s="13"/>
      <c r="ACU232" s="13"/>
      <c r="ACV232" s="13"/>
      <c r="ACW232" s="13"/>
      <c r="ACX232" s="13"/>
      <c r="ACY232" s="13"/>
      <c r="ACZ232" s="13"/>
      <c r="ADA232" s="13"/>
      <c r="ADB232" s="13"/>
      <c r="ADC232" s="13"/>
      <c r="ADD232" s="13"/>
      <c r="ADE232" s="13"/>
      <c r="ADF232" s="13"/>
      <c r="ADG232" s="13"/>
      <c r="ADH232" s="13"/>
      <c r="ADI232" s="13"/>
      <c r="ADJ232" s="13"/>
      <c r="ADK232" s="13"/>
      <c r="ADL232" s="13"/>
      <c r="ADM232" s="13"/>
      <c r="ADN232" s="13"/>
      <c r="ADO232" s="13"/>
      <c r="ADP232" s="13"/>
      <c r="ADQ232" s="13"/>
      <c r="ADR232" s="13"/>
      <c r="ADS232" s="13"/>
      <c r="ADT232" s="13"/>
      <c r="ADU232" s="13"/>
      <c r="ADV232" s="13"/>
      <c r="ADW232" s="13"/>
      <c r="ADX232" s="13"/>
      <c r="ADY232" s="13"/>
      <c r="ADZ232" s="13"/>
      <c r="AEA232" s="13"/>
      <c r="AEB232" s="13"/>
      <c r="AEC232" s="13"/>
      <c r="AED232" s="13"/>
      <c r="AEE232" s="13"/>
      <c r="AEF232" s="13"/>
      <c r="AEG232" s="13"/>
      <c r="AEH232" s="13"/>
      <c r="AEI232" s="13"/>
      <c r="AEJ232" s="13"/>
      <c r="AEK232" s="13"/>
      <c r="AEL232" s="13"/>
      <c r="AEM232" s="13"/>
      <c r="AEN232" s="13"/>
      <c r="AEO232" s="13"/>
      <c r="AEP232" s="13"/>
      <c r="AEQ232" s="13"/>
      <c r="AER232" s="13"/>
      <c r="AES232" s="13"/>
      <c r="AET232" s="13"/>
      <c r="AEU232" s="13"/>
      <c r="AEV232" s="13"/>
      <c r="AEW232" s="13"/>
      <c r="AEX232" s="13"/>
      <c r="AEY232" s="13"/>
      <c r="AEZ232" s="13"/>
      <c r="AFA232" s="13"/>
      <c r="AFB232" s="13"/>
      <c r="AFC232" s="13"/>
      <c r="AFD232" s="13"/>
      <c r="AFE232" s="13"/>
      <c r="AFF232" s="13"/>
      <c r="AFG232" s="13"/>
      <c r="AFH232" s="13"/>
      <c r="AFI232" s="13"/>
      <c r="AFJ232" s="13"/>
      <c r="AFK232" s="13"/>
      <c r="AFL232" s="13"/>
      <c r="AFM232" s="13"/>
      <c r="AFN232" s="13"/>
      <c r="AFO232" s="13"/>
      <c r="AFP232" s="13"/>
      <c r="AFQ232" s="13"/>
      <c r="AFR232" s="13"/>
      <c r="AFS232" s="13"/>
      <c r="AFT232" s="13"/>
      <c r="AFU232" s="13"/>
      <c r="AFV232" s="13"/>
      <c r="AFW232" s="13"/>
      <c r="AFX232" s="13"/>
      <c r="AFY232" s="13"/>
      <c r="AFZ232" s="13"/>
      <c r="AGA232" s="13"/>
      <c r="AGB232" s="13"/>
      <c r="AGC232" s="13"/>
      <c r="AGD232" s="13"/>
      <c r="AGE232" s="13"/>
      <c r="AGF232" s="13"/>
      <c r="AGG232" s="13"/>
      <c r="AGH232" s="13"/>
      <c r="AGI232" s="13"/>
      <c r="AGJ232" s="13"/>
      <c r="AGK232" s="13"/>
      <c r="AGL232" s="13"/>
      <c r="AGM232" s="13"/>
      <c r="AGN232" s="13"/>
      <c r="AGO232" s="13"/>
      <c r="AGP232" s="13"/>
      <c r="AGQ232" s="13"/>
      <c r="AGR232" s="13"/>
      <c r="AGS232" s="13"/>
      <c r="AGT232" s="13"/>
      <c r="AGU232" s="13"/>
      <c r="AGV232" s="13"/>
      <c r="AGW232" s="13"/>
      <c r="AGX232" s="13"/>
      <c r="AGY232" s="13"/>
      <c r="AGZ232" s="13"/>
      <c r="AHA232" s="13"/>
      <c r="AHB232" s="13"/>
      <c r="AHC232" s="13"/>
      <c r="AHD232" s="13"/>
      <c r="AHE232" s="13"/>
      <c r="AHF232" s="13"/>
      <c r="AHG232" s="13"/>
      <c r="AHH232" s="13"/>
      <c r="AHI232" s="13"/>
      <c r="AHJ232" s="13"/>
      <c r="AHK232" s="13"/>
      <c r="AHL232" s="13"/>
      <c r="AHM232" s="13"/>
      <c r="AHN232" s="13"/>
      <c r="AHO232" s="13"/>
      <c r="AHP232" s="13"/>
      <c r="AHQ232" s="13"/>
      <c r="AHR232" s="13"/>
      <c r="AHS232" s="13"/>
      <c r="AHT232" s="13"/>
      <c r="AHU232" s="13"/>
      <c r="AHV232" s="13"/>
      <c r="AHW232" s="13"/>
      <c r="AHX232" s="13"/>
      <c r="AHY232" s="13"/>
      <c r="AHZ232" s="13"/>
      <c r="AIA232" s="13"/>
      <c r="AIB232" s="13"/>
      <c r="AIC232" s="13"/>
      <c r="AID232" s="13"/>
      <c r="AIE232" s="13"/>
      <c r="AIF232" s="13"/>
      <c r="AIG232" s="13"/>
      <c r="AIH232" s="13"/>
      <c r="AII232" s="13"/>
      <c r="AIJ232" s="13"/>
      <c r="AIK232" s="13"/>
      <c r="AIL232" s="13"/>
      <c r="AIM232" s="13"/>
      <c r="AIN232" s="13"/>
      <c r="AIO232" s="13"/>
      <c r="AIP232" s="13"/>
      <c r="AIQ232" s="13"/>
      <c r="AIR232" s="13"/>
      <c r="AIS232" s="13"/>
      <c r="AIT232" s="13"/>
      <c r="AIU232" s="13"/>
      <c r="AIV232" s="13"/>
      <c r="AIW232" s="13"/>
      <c r="AIX232" s="13"/>
      <c r="AIY232" s="13"/>
      <c r="AIZ232" s="13"/>
      <c r="AJA232" s="13"/>
      <c r="AJB232" s="13"/>
      <c r="AJC232" s="13"/>
      <c r="AJD232" s="13"/>
      <c r="AJE232" s="13"/>
      <c r="AJF232" s="13"/>
      <c r="AJG232" s="13"/>
      <c r="AJH232" s="13"/>
      <c r="AJI232" s="13"/>
      <c r="AJJ232" s="13"/>
      <c r="AJK232" s="13"/>
      <c r="AJL232" s="13"/>
      <c r="AJM232" s="13"/>
      <c r="AJN232" s="13"/>
      <c r="AJO232" s="13"/>
      <c r="AJP232" s="13"/>
      <c r="AJQ232" s="13"/>
      <c r="AJR232" s="13"/>
      <c r="AJS232" s="13"/>
      <c r="AJT232" s="13"/>
      <c r="AJU232" s="13"/>
      <c r="AJV232" s="13"/>
      <c r="AJW232" s="13"/>
      <c r="AJX232" s="13"/>
      <c r="AJY232" s="13"/>
      <c r="AJZ232" s="13"/>
      <c r="AKA232" s="13"/>
      <c r="AKB232" s="13"/>
      <c r="AKC232" s="13"/>
      <c r="AKD232" s="13"/>
      <c r="AKE232" s="13"/>
      <c r="AKF232" s="13"/>
      <c r="AKG232" s="13"/>
      <c r="AKH232" s="13"/>
      <c r="AKI232" s="13"/>
      <c r="AKJ232" s="13"/>
      <c r="AKK232" s="13"/>
      <c r="AKL232" s="13"/>
      <c r="AKM232" s="13"/>
      <c r="AKN232" s="13"/>
      <c r="AKO232" s="13"/>
      <c r="AKP232" s="13"/>
      <c r="AKQ232" s="13"/>
      <c r="AKR232" s="13"/>
      <c r="AKS232" s="13"/>
      <c r="AKT232" s="13"/>
      <c r="AKU232" s="13"/>
      <c r="AKV232" s="13"/>
      <c r="AKW232" s="13"/>
      <c r="AKX232" s="13"/>
      <c r="AKY232" s="13"/>
      <c r="AKZ232" s="13"/>
      <c r="ALA232" s="13"/>
      <c r="ALB232" s="13"/>
      <c r="ALC232" s="13"/>
      <c r="ALD232" s="13"/>
      <c r="ALE232" s="13"/>
      <c r="ALF232" s="13"/>
      <c r="ALG232" s="13"/>
      <c r="ALH232" s="13"/>
      <c r="ALI232" s="13"/>
      <c r="ALJ232" s="13"/>
      <c r="ALK232" s="13"/>
      <c r="ALL232" s="13"/>
      <c r="ALM232" s="13"/>
      <c r="ALN232" s="13"/>
    </row>
    <row r="233" spans="1:1002" ht="14" hidden="1" customHeight="1" x14ac:dyDescent="0.35">
      <c r="A233" s="9"/>
      <c r="B233" s="10"/>
      <c r="C233" s="29"/>
      <c r="D233" s="10"/>
      <c r="F233" s="11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c r="IC233" s="13"/>
      <c r="ID233" s="13"/>
      <c r="IE233" s="13"/>
      <c r="IF233" s="13"/>
      <c r="IG233" s="13"/>
      <c r="IH233" s="13"/>
      <c r="II233" s="13"/>
      <c r="IJ233" s="13"/>
      <c r="IK233" s="13"/>
      <c r="IL233" s="13"/>
      <c r="IM233" s="13"/>
      <c r="IN233" s="13"/>
      <c r="IO233" s="13"/>
      <c r="IP233" s="13"/>
      <c r="IQ233" s="13"/>
      <c r="IR233" s="13"/>
      <c r="IS233" s="13"/>
      <c r="IT233" s="13"/>
      <c r="IU233" s="13"/>
      <c r="IV233" s="13"/>
      <c r="IW233" s="13"/>
      <c r="IX233" s="13"/>
      <c r="IY233" s="13"/>
      <c r="IZ233" s="13"/>
      <c r="JA233" s="13"/>
      <c r="JB233" s="13"/>
      <c r="JC233" s="13"/>
      <c r="JD233" s="13"/>
      <c r="JE233" s="13"/>
      <c r="JF233" s="13"/>
      <c r="JG233" s="13"/>
      <c r="JH233" s="13"/>
      <c r="JI233" s="13"/>
      <c r="JJ233" s="13"/>
      <c r="JK233" s="13"/>
      <c r="JL233" s="13"/>
      <c r="JM233" s="13"/>
      <c r="JN233" s="13"/>
      <c r="JO233" s="13"/>
      <c r="JP233" s="13"/>
      <c r="JQ233" s="13"/>
      <c r="JR233" s="13"/>
      <c r="JS233" s="13"/>
      <c r="JT233" s="13"/>
      <c r="JU233" s="13"/>
      <c r="JV233" s="13"/>
      <c r="JW233" s="13"/>
      <c r="JX233" s="13"/>
      <c r="JY233" s="13"/>
      <c r="JZ233" s="13"/>
      <c r="KA233" s="13"/>
      <c r="KB233" s="13"/>
      <c r="KC233" s="13"/>
      <c r="KD233" s="13"/>
      <c r="KE233" s="13"/>
      <c r="KF233" s="13"/>
      <c r="KG233" s="13"/>
      <c r="KH233" s="13"/>
      <c r="KI233" s="13"/>
      <c r="KJ233" s="13"/>
      <c r="KK233" s="13"/>
      <c r="KL233" s="13"/>
      <c r="KM233" s="13"/>
      <c r="KN233" s="13"/>
      <c r="KO233" s="13"/>
      <c r="KP233" s="13"/>
      <c r="KQ233" s="13"/>
      <c r="KR233" s="13"/>
      <c r="KS233" s="13"/>
      <c r="KT233" s="13"/>
      <c r="KU233" s="13"/>
      <c r="KV233" s="13"/>
      <c r="KW233" s="13"/>
      <c r="KX233" s="13"/>
      <c r="KY233" s="13"/>
      <c r="KZ233" s="13"/>
      <c r="LA233" s="13"/>
      <c r="LB233" s="13"/>
      <c r="LC233" s="13"/>
      <c r="LD233" s="13"/>
      <c r="LE233" s="13"/>
      <c r="LF233" s="13"/>
      <c r="LG233" s="13"/>
      <c r="LH233" s="13"/>
      <c r="LI233" s="13"/>
      <c r="LJ233" s="13"/>
      <c r="LK233" s="13"/>
      <c r="LL233" s="13"/>
      <c r="LM233" s="13"/>
      <c r="LN233" s="13"/>
      <c r="LO233" s="13"/>
      <c r="LP233" s="13"/>
      <c r="LQ233" s="13"/>
      <c r="LR233" s="13"/>
      <c r="LS233" s="13"/>
      <c r="LT233" s="13"/>
      <c r="LU233" s="13"/>
      <c r="LV233" s="13"/>
      <c r="LW233" s="13"/>
      <c r="LX233" s="13"/>
      <c r="LY233" s="13"/>
      <c r="LZ233" s="13"/>
      <c r="MA233" s="13"/>
      <c r="MB233" s="13"/>
      <c r="MC233" s="13"/>
      <c r="MD233" s="13"/>
      <c r="ME233" s="13"/>
      <c r="MF233" s="13"/>
      <c r="MG233" s="13"/>
      <c r="MH233" s="13"/>
      <c r="MI233" s="13"/>
      <c r="MJ233" s="13"/>
      <c r="MK233" s="13"/>
      <c r="ML233" s="13"/>
      <c r="MM233" s="13"/>
      <c r="MN233" s="13"/>
      <c r="MO233" s="13"/>
      <c r="MP233" s="13"/>
      <c r="MQ233" s="13"/>
      <c r="MR233" s="13"/>
      <c r="MS233" s="13"/>
      <c r="MT233" s="13"/>
      <c r="MU233" s="13"/>
      <c r="MV233" s="13"/>
      <c r="MW233" s="13"/>
      <c r="MX233" s="13"/>
      <c r="MY233" s="13"/>
      <c r="MZ233" s="13"/>
      <c r="NA233" s="13"/>
      <c r="NB233" s="13"/>
      <c r="NC233" s="13"/>
      <c r="ND233" s="13"/>
      <c r="NE233" s="13"/>
      <c r="NF233" s="13"/>
      <c r="NG233" s="13"/>
      <c r="NH233" s="13"/>
      <c r="NI233" s="13"/>
      <c r="NJ233" s="13"/>
      <c r="NK233" s="13"/>
      <c r="NL233" s="13"/>
      <c r="NM233" s="13"/>
      <c r="NN233" s="13"/>
      <c r="NO233" s="13"/>
      <c r="NP233" s="13"/>
      <c r="NQ233" s="13"/>
      <c r="NR233" s="13"/>
      <c r="NS233" s="13"/>
      <c r="NT233" s="13"/>
      <c r="NU233" s="13"/>
      <c r="NV233" s="13"/>
      <c r="NW233" s="13"/>
      <c r="NX233" s="13"/>
      <c r="NY233" s="13"/>
      <c r="NZ233" s="13"/>
      <c r="OA233" s="13"/>
      <c r="OB233" s="13"/>
      <c r="OC233" s="13"/>
      <c r="OD233" s="13"/>
      <c r="OE233" s="13"/>
      <c r="OF233" s="13"/>
      <c r="OG233" s="13"/>
      <c r="OH233" s="13"/>
      <c r="OI233" s="13"/>
      <c r="OJ233" s="13"/>
      <c r="OK233" s="13"/>
      <c r="OL233" s="13"/>
      <c r="OM233" s="13"/>
      <c r="ON233" s="13"/>
      <c r="OO233" s="13"/>
      <c r="OP233" s="13"/>
      <c r="OQ233" s="13"/>
      <c r="OR233" s="13"/>
      <c r="OS233" s="13"/>
      <c r="OT233" s="13"/>
      <c r="OU233" s="13"/>
      <c r="OV233" s="13"/>
      <c r="OW233" s="13"/>
      <c r="OX233" s="13"/>
      <c r="OY233" s="13"/>
      <c r="OZ233" s="13"/>
      <c r="PA233" s="13"/>
      <c r="PB233" s="13"/>
      <c r="PC233" s="13"/>
      <c r="PD233" s="13"/>
      <c r="PE233" s="13"/>
      <c r="PF233" s="13"/>
      <c r="PG233" s="13"/>
      <c r="PH233" s="13"/>
      <c r="PI233" s="13"/>
      <c r="PJ233" s="13"/>
      <c r="PK233" s="13"/>
      <c r="PL233" s="13"/>
      <c r="PM233" s="13"/>
      <c r="PN233" s="13"/>
      <c r="PO233" s="13"/>
      <c r="PP233" s="13"/>
      <c r="PQ233" s="13"/>
      <c r="PR233" s="13"/>
      <c r="PS233" s="13"/>
      <c r="PT233" s="13"/>
      <c r="PU233" s="13"/>
      <c r="PV233" s="13"/>
      <c r="PW233" s="13"/>
      <c r="PX233" s="13"/>
      <c r="PY233" s="13"/>
      <c r="PZ233" s="13"/>
      <c r="QA233" s="13"/>
      <c r="QB233" s="13"/>
      <c r="QC233" s="13"/>
      <c r="QD233" s="13"/>
      <c r="QE233" s="13"/>
      <c r="QF233" s="13"/>
      <c r="QG233" s="13"/>
      <c r="QH233" s="13"/>
      <c r="QI233" s="13"/>
      <c r="QJ233" s="13"/>
      <c r="QK233" s="13"/>
      <c r="QL233" s="13"/>
      <c r="QM233" s="13"/>
      <c r="QN233" s="13"/>
      <c r="QO233" s="13"/>
      <c r="QP233" s="13"/>
      <c r="QQ233" s="13"/>
      <c r="QR233" s="13"/>
      <c r="QS233" s="13"/>
      <c r="QT233" s="13"/>
      <c r="QU233" s="13"/>
      <c r="QV233" s="13"/>
      <c r="QW233" s="13"/>
      <c r="QX233" s="13"/>
      <c r="QY233" s="13"/>
      <c r="QZ233" s="13"/>
      <c r="RA233" s="13"/>
      <c r="RB233" s="13"/>
      <c r="RC233" s="13"/>
      <c r="RD233" s="13"/>
      <c r="RE233" s="13"/>
      <c r="RF233" s="13"/>
      <c r="RG233" s="13"/>
      <c r="RH233" s="13"/>
      <c r="RI233" s="13"/>
      <c r="RJ233" s="13"/>
      <c r="RK233" s="13"/>
      <c r="RL233" s="13"/>
      <c r="RM233" s="13"/>
      <c r="RN233" s="13"/>
      <c r="RO233" s="13"/>
      <c r="RP233" s="13"/>
      <c r="RQ233" s="13"/>
      <c r="RR233" s="13"/>
      <c r="RS233" s="13"/>
      <c r="RT233" s="13"/>
      <c r="RU233" s="13"/>
      <c r="RV233" s="13"/>
      <c r="RW233" s="13"/>
      <c r="RX233" s="13"/>
      <c r="RY233" s="13"/>
      <c r="RZ233" s="13"/>
      <c r="SA233" s="13"/>
      <c r="SB233" s="13"/>
      <c r="SC233" s="13"/>
      <c r="SD233" s="13"/>
      <c r="SE233" s="13"/>
      <c r="SF233" s="13"/>
      <c r="SG233" s="13"/>
      <c r="SH233" s="13"/>
      <c r="SI233" s="13"/>
      <c r="SJ233" s="13"/>
      <c r="SK233" s="13"/>
      <c r="SL233" s="13"/>
      <c r="SM233" s="13"/>
      <c r="SN233" s="13"/>
      <c r="SO233" s="13"/>
      <c r="SP233" s="13"/>
      <c r="SQ233" s="13"/>
      <c r="SR233" s="13"/>
      <c r="SS233" s="13"/>
      <c r="ST233" s="13"/>
      <c r="SU233" s="13"/>
      <c r="SV233" s="13"/>
      <c r="SW233" s="13"/>
      <c r="SX233" s="13"/>
      <c r="SY233" s="13"/>
      <c r="SZ233" s="13"/>
      <c r="TA233" s="13"/>
      <c r="TB233" s="13"/>
      <c r="TC233" s="13"/>
      <c r="TD233" s="13"/>
      <c r="TE233" s="13"/>
      <c r="TF233" s="13"/>
      <c r="TG233" s="13"/>
      <c r="TH233" s="13"/>
      <c r="TI233" s="13"/>
      <c r="TJ233" s="13"/>
      <c r="TK233" s="13"/>
      <c r="TL233" s="13"/>
      <c r="TM233" s="13"/>
      <c r="TN233" s="13"/>
      <c r="TO233" s="13"/>
      <c r="TP233" s="13"/>
      <c r="TQ233" s="13"/>
      <c r="TR233" s="13"/>
      <c r="TS233" s="13"/>
      <c r="TT233" s="13"/>
      <c r="TU233" s="13"/>
      <c r="TV233" s="13"/>
      <c r="TW233" s="13"/>
      <c r="TX233" s="13"/>
      <c r="TY233" s="13"/>
      <c r="TZ233" s="13"/>
      <c r="UA233" s="13"/>
      <c r="UB233" s="13"/>
      <c r="UC233" s="13"/>
      <c r="UD233" s="13"/>
      <c r="UE233" s="13"/>
      <c r="UF233" s="13"/>
      <c r="UG233" s="13"/>
      <c r="UH233" s="13"/>
      <c r="UI233" s="13"/>
      <c r="UJ233" s="13"/>
      <c r="UK233" s="13"/>
      <c r="UL233" s="13"/>
      <c r="UM233" s="13"/>
      <c r="UN233" s="13"/>
      <c r="UO233" s="13"/>
      <c r="UP233" s="13"/>
      <c r="UQ233" s="13"/>
      <c r="UR233" s="13"/>
      <c r="US233" s="13"/>
      <c r="UT233" s="13"/>
      <c r="UU233" s="13"/>
      <c r="UV233" s="13"/>
      <c r="UW233" s="13"/>
      <c r="UX233" s="13"/>
      <c r="UY233" s="13"/>
      <c r="UZ233" s="13"/>
      <c r="VA233" s="13"/>
      <c r="VB233" s="13"/>
      <c r="VC233" s="13"/>
      <c r="VD233" s="13"/>
      <c r="VE233" s="13"/>
      <c r="VF233" s="13"/>
      <c r="VG233" s="13"/>
      <c r="VH233" s="13"/>
      <c r="VI233" s="13"/>
      <c r="VJ233" s="13"/>
      <c r="VK233" s="13"/>
      <c r="VL233" s="13"/>
      <c r="VM233" s="13"/>
      <c r="VN233" s="13"/>
      <c r="VO233" s="13"/>
      <c r="VP233" s="13"/>
      <c r="VQ233" s="13"/>
      <c r="VR233" s="13"/>
      <c r="VS233" s="13"/>
      <c r="VT233" s="13"/>
      <c r="VU233" s="13"/>
      <c r="VV233" s="13"/>
      <c r="VW233" s="13"/>
      <c r="VX233" s="13"/>
      <c r="VY233" s="13"/>
      <c r="VZ233" s="13"/>
      <c r="WA233" s="13"/>
      <c r="WB233" s="13"/>
      <c r="WC233" s="13"/>
      <c r="WD233" s="13"/>
      <c r="WE233" s="13"/>
      <c r="WF233" s="13"/>
      <c r="WG233" s="13"/>
      <c r="WH233" s="13"/>
      <c r="WI233" s="13"/>
      <c r="WJ233" s="13"/>
      <c r="WK233" s="13"/>
      <c r="WL233" s="13"/>
      <c r="WM233" s="13"/>
      <c r="WN233" s="13"/>
      <c r="WO233" s="13"/>
      <c r="WP233" s="13"/>
      <c r="WQ233" s="13"/>
      <c r="WR233" s="13"/>
      <c r="WS233" s="13"/>
      <c r="WT233" s="13"/>
      <c r="WU233" s="13"/>
      <c r="WV233" s="13"/>
      <c r="WW233" s="13"/>
      <c r="WX233" s="13"/>
      <c r="WY233" s="13"/>
      <c r="WZ233" s="13"/>
      <c r="XA233" s="13"/>
      <c r="XB233" s="13"/>
      <c r="XC233" s="13"/>
      <c r="XD233" s="13"/>
      <c r="XE233" s="13"/>
      <c r="XF233" s="13"/>
      <c r="XG233" s="13"/>
      <c r="XH233" s="13"/>
      <c r="XI233" s="13"/>
      <c r="XJ233" s="13"/>
      <c r="XK233" s="13"/>
      <c r="XL233" s="13"/>
      <c r="XM233" s="13"/>
      <c r="XN233" s="13"/>
      <c r="XO233" s="13"/>
      <c r="XP233" s="13"/>
      <c r="XQ233" s="13"/>
      <c r="XR233" s="13"/>
      <c r="XS233" s="13"/>
      <c r="XT233" s="13"/>
      <c r="XU233" s="13"/>
      <c r="XV233" s="13"/>
      <c r="XW233" s="13"/>
      <c r="XX233" s="13"/>
      <c r="XY233" s="13"/>
      <c r="XZ233" s="13"/>
      <c r="YA233" s="13"/>
      <c r="YB233" s="13"/>
      <c r="YC233" s="13"/>
      <c r="YD233" s="13"/>
      <c r="YE233" s="13"/>
      <c r="YF233" s="13"/>
      <c r="YG233" s="13"/>
      <c r="YH233" s="13"/>
      <c r="YI233" s="13"/>
      <c r="YJ233" s="13"/>
      <c r="YK233" s="13"/>
      <c r="YL233" s="13"/>
      <c r="YM233" s="13"/>
      <c r="YN233" s="13"/>
      <c r="YO233" s="13"/>
      <c r="YP233" s="13"/>
      <c r="YQ233" s="13"/>
      <c r="YR233" s="13"/>
      <c r="YS233" s="13"/>
      <c r="YT233" s="13"/>
      <c r="YU233" s="13"/>
      <c r="YV233" s="13"/>
      <c r="YW233" s="13"/>
      <c r="YX233" s="13"/>
      <c r="YY233" s="13"/>
      <c r="YZ233" s="13"/>
      <c r="ZA233" s="13"/>
      <c r="ZB233" s="13"/>
      <c r="ZC233" s="13"/>
      <c r="ZD233" s="13"/>
      <c r="ZE233" s="13"/>
      <c r="ZF233" s="13"/>
      <c r="ZG233" s="13"/>
      <c r="ZH233" s="13"/>
      <c r="ZI233" s="13"/>
      <c r="ZJ233" s="13"/>
      <c r="ZK233" s="13"/>
      <c r="ZL233" s="13"/>
      <c r="ZM233" s="13"/>
      <c r="ZN233" s="13"/>
      <c r="ZO233" s="13"/>
      <c r="ZP233" s="13"/>
      <c r="ZQ233" s="13"/>
      <c r="ZR233" s="13"/>
      <c r="ZS233" s="13"/>
      <c r="ZT233" s="13"/>
      <c r="ZU233" s="13"/>
      <c r="ZV233" s="13"/>
      <c r="ZW233" s="13"/>
      <c r="ZX233" s="13"/>
      <c r="ZY233" s="13"/>
      <c r="ZZ233" s="13"/>
      <c r="AAA233" s="13"/>
      <c r="AAB233" s="13"/>
      <c r="AAC233" s="13"/>
      <c r="AAD233" s="13"/>
      <c r="AAE233" s="13"/>
      <c r="AAF233" s="13"/>
      <c r="AAG233" s="13"/>
      <c r="AAH233" s="13"/>
      <c r="AAI233" s="13"/>
      <c r="AAJ233" s="13"/>
      <c r="AAK233" s="13"/>
      <c r="AAL233" s="13"/>
      <c r="AAM233" s="13"/>
      <c r="AAN233" s="13"/>
      <c r="AAO233" s="13"/>
      <c r="AAP233" s="13"/>
      <c r="AAQ233" s="13"/>
      <c r="AAR233" s="13"/>
      <c r="AAS233" s="13"/>
      <c r="AAT233" s="13"/>
      <c r="AAU233" s="13"/>
      <c r="AAV233" s="13"/>
      <c r="AAW233" s="13"/>
      <c r="AAX233" s="13"/>
      <c r="AAY233" s="13"/>
      <c r="AAZ233" s="13"/>
      <c r="ABA233" s="13"/>
      <c r="ABB233" s="13"/>
      <c r="ABC233" s="13"/>
      <c r="ABD233" s="13"/>
      <c r="ABE233" s="13"/>
      <c r="ABF233" s="13"/>
      <c r="ABG233" s="13"/>
      <c r="ABH233" s="13"/>
      <c r="ABI233" s="13"/>
      <c r="ABJ233" s="13"/>
      <c r="ABK233" s="13"/>
      <c r="ABL233" s="13"/>
      <c r="ABM233" s="13"/>
      <c r="ABN233" s="13"/>
      <c r="ABO233" s="13"/>
      <c r="ABP233" s="13"/>
      <c r="ABQ233" s="13"/>
      <c r="ABR233" s="13"/>
      <c r="ABS233" s="13"/>
      <c r="ABT233" s="13"/>
      <c r="ABU233" s="13"/>
      <c r="ABV233" s="13"/>
      <c r="ABW233" s="13"/>
      <c r="ABX233" s="13"/>
      <c r="ABY233" s="13"/>
      <c r="ABZ233" s="13"/>
      <c r="ACA233" s="13"/>
      <c r="ACB233" s="13"/>
      <c r="ACC233" s="13"/>
      <c r="ACD233" s="13"/>
      <c r="ACE233" s="13"/>
      <c r="ACF233" s="13"/>
      <c r="ACG233" s="13"/>
      <c r="ACH233" s="13"/>
      <c r="ACI233" s="13"/>
      <c r="ACJ233" s="13"/>
      <c r="ACK233" s="13"/>
      <c r="ACL233" s="13"/>
      <c r="ACM233" s="13"/>
      <c r="ACN233" s="13"/>
      <c r="ACO233" s="13"/>
      <c r="ACP233" s="13"/>
      <c r="ACQ233" s="13"/>
      <c r="ACR233" s="13"/>
      <c r="ACS233" s="13"/>
      <c r="ACT233" s="13"/>
      <c r="ACU233" s="13"/>
      <c r="ACV233" s="13"/>
      <c r="ACW233" s="13"/>
      <c r="ACX233" s="13"/>
      <c r="ACY233" s="13"/>
      <c r="ACZ233" s="13"/>
      <c r="ADA233" s="13"/>
      <c r="ADB233" s="13"/>
      <c r="ADC233" s="13"/>
      <c r="ADD233" s="13"/>
      <c r="ADE233" s="13"/>
      <c r="ADF233" s="13"/>
      <c r="ADG233" s="13"/>
      <c r="ADH233" s="13"/>
      <c r="ADI233" s="13"/>
      <c r="ADJ233" s="13"/>
      <c r="ADK233" s="13"/>
      <c r="ADL233" s="13"/>
      <c r="ADM233" s="13"/>
      <c r="ADN233" s="13"/>
      <c r="ADO233" s="13"/>
      <c r="ADP233" s="13"/>
      <c r="ADQ233" s="13"/>
      <c r="ADR233" s="13"/>
      <c r="ADS233" s="13"/>
      <c r="ADT233" s="13"/>
      <c r="ADU233" s="13"/>
      <c r="ADV233" s="13"/>
      <c r="ADW233" s="13"/>
      <c r="ADX233" s="13"/>
      <c r="ADY233" s="13"/>
      <c r="ADZ233" s="13"/>
      <c r="AEA233" s="13"/>
      <c r="AEB233" s="13"/>
      <c r="AEC233" s="13"/>
      <c r="AED233" s="13"/>
      <c r="AEE233" s="13"/>
      <c r="AEF233" s="13"/>
      <c r="AEG233" s="13"/>
      <c r="AEH233" s="13"/>
      <c r="AEI233" s="13"/>
      <c r="AEJ233" s="13"/>
      <c r="AEK233" s="13"/>
      <c r="AEL233" s="13"/>
      <c r="AEM233" s="13"/>
      <c r="AEN233" s="13"/>
      <c r="AEO233" s="13"/>
      <c r="AEP233" s="13"/>
      <c r="AEQ233" s="13"/>
      <c r="AER233" s="13"/>
      <c r="AES233" s="13"/>
      <c r="AET233" s="13"/>
      <c r="AEU233" s="13"/>
      <c r="AEV233" s="13"/>
      <c r="AEW233" s="13"/>
      <c r="AEX233" s="13"/>
      <c r="AEY233" s="13"/>
      <c r="AEZ233" s="13"/>
      <c r="AFA233" s="13"/>
      <c r="AFB233" s="13"/>
      <c r="AFC233" s="13"/>
      <c r="AFD233" s="13"/>
      <c r="AFE233" s="13"/>
      <c r="AFF233" s="13"/>
      <c r="AFG233" s="13"/>
      <c r="AFH233" s="13"/>
      <c r="AFI233" s="13"/>
      <c r="AFJ233" s="13"/>
      <c r="AFK233" s="13"/>
      <c r="AFL233" s="13"/>
      <c r="AFM233" s="13"/>
      <c r="AFN233" s="13"/>
      <c r="AFO233" s="13"/>
      <c r="AFP233" s="13"/>
      <c r="AFQ233" s="13"/>
      <c r="AFR233" s="13"/>
      <c r="AFS233" s="13"/>
      <c r="AFT233" s="13"/>
      <c r="AFU233" s="13"/>
      <c r="AFV233" s="13"/>
      <c r="AFW233" s="13"/>
      <c r="AFX233" s="13"/>
      <c r="AFY233" s="13"/>
      <c r="AFZ233" s="13"/>
      <c r="AGA233" s="13"/>
      <c r="AGB233" s="13"/>
      <c r="AGC233" s="13"/>
      <c r="AGD233" s="13"/>
      <c r="AGE233" s="13"/>
      <c r="AGF233" s="13"/>
      <c r="AGG233" s="13"/>
      <c r="AGH233" s="13"/>
      <c r="AGI233" s="13"/>
      <c r="AGJ233" s="13"/>
      <c r="AGK233" s="13"/>
      <c r="AGL233" s="13"/>
      <c r="AGM233" s="13"/>
      <c r="AGN233" s="13"/>
      <c r="AGO233" s="13"/>
      <c r="AGP233" s="13"/>
      <c r="AGQ233" s="13"/>
      <c r="AGR233" s="13"/>
      <c r="AGS233" s="13"/>
      <c r="AGT233" s="13"/>
      <c r="AGU233" s="13"/>
      <c r="AGV233" s="13"/>
      <c r="AGW233" s="13"/>
      <c r="AGX233" s="13"/>
      <c r="AGY233" s="13"/>
      <c r="AGZ233" s="13"/>
      <c r="AHA233" s="13"/>
      <c r="AHB233" s="13"/>
      <c r="AHC233" s="13"/>
      <c r="AHD233" s="13"/>
      <c r="AHE233" s="13"/>
      <c r="AHF233" s="13"/>
      <c r="AHG233" s="13"/>
      <c r="AHH233" s="13"/>
      <c r="AHI233" s="13"/>
      <c r="AHJ233" s="13"/>
      <c r="AHK233" s="13"/>
      <c r="AHL233" s="13"/>
      <c r="AHM233" s="13"/>
      <c r="AHN233" s="13"/>
      <c r="AHO233" s="13"/>
      <c r="AHP233" s="13"/>
      <c r="AHQ233" s="13"/>
      <c r="AHR233" s="13"/>
      <c r="AHS233" s="13"/>
      <c r="AHT233" s="13"/>
      <c r="AHU233" s="13"/>
      <c r="AHV233" s="13"/>
      <c r="AHW233" s="13"/>
      <c r="AHX233" s="13"/>
      <c r="AHY233" s="13"/>
      <c r="AHZ233" s="13"/>
      <c r="AIA233" s="13"/>
      <c r="AIB233" s="13"/>
      <c r="AIC233" s="13"/>
      <c r="AID233" s="13"/>
      <c r="AIE233" s="13"/>
      <c r="AIF233" s="13"/>
      <c r="AIG233" s="13"/>
      <c r="AIH233" s="13"/>
      <c r="AII233" s="13"/>
      <c r="AIJ233" s="13"/>
      <c r="AIK233" s="13"/>
      <c r="AIL233" s="13"/>
      <c r="AIM233" s="13"/>
      <c r="AIN233" s="13"/>
      <c r="AIO233" s="13"/>
      <c r="AIP233" s="13"/>
      <c r="AIQ233" s="13"/>
      <c r="AIR233" s="13"/>
      <c r="AIS233" s="13"/>
      <c r="AIT233" s="13"/>
      <c r="AIU233" s="13"/>
      <c r="AIV233" s="13"/>
      <c r="AIW233" s="13"/>
      <c r="AIX233" s="13"/>
      <c r="AIY233" s="13"/>
      <c r="AIZ233" s="13"/>
      <c r="AJA233" s="13"/>
      <c r="AJB233" s="13"/>
      <c r="AJC233" s="13"/>
      <c r="AJD233" s="13"/>
      <c r="AJE233" s="13"/>
      <c r="AJF233" s="13"/>
      <c r="AJG233" s="13"/>
      <c r="AJH233" s="13"/>
      <c r="AJI233" s="13"/>
      <c r="AJJ233" s="13"/>
      <c r="AJK233" s="13"/>
      <c r="AJL233" s="13"/>
      <c r="AJM233" s="13"/>
      <c r="AJN233" s="13"/>
      <c r="AJO233" s="13"/>
      <c r="AJP233" s="13"/>
      <c r="AJQ233" s="13"/>
      <c r="AJR233" s="13"/>
      <c r="AJS233" s="13"/>
      <c r="AJT233" s="13"/>
      <c r="AJU233" s="13"/>
      <c r="AJV233" s="13"/>
      <c r="AJW233" s="13"/>
      <c r="AJX233" s="13"/>
      <c r="AJY233" s="13"/>
      <c r="AJZ233" s="13"/>
      <c r="AKA233" s="13"/>
      <c r="AKB233" s="13"/>
      <c r="AKC233" s="13"/>
      <c r="AKD233" s="13"/>
      <c r="AKE233" s="13"/>
      <c r="AKF233" s="13"/>
      <c r="AKG233" s="13"/>
      <c r="AKH233" s="13"/>
      <c r="AKI233" s="13"/>
      <c r="AKJ233" s="13"/>
      <c r="AKK233" s="13"/>
      <c r="AKL233" s="13"/>
      <c r="AKM233" s="13"/>
      <c r="AKN233" s="13"/>
      <c r="AKO233" s="13"/>
      <c r="AKP233" s="13"/>
      <c r="AKQ233" s="13"/>
      <c r="AKR233" s="13"/>
      <c r="AKS233" s="13"/>
      <c r="AKT233" s="13"/>
      <c r="AKU233" s="13"/>
      <c r="AKV233" s="13"/>
      <c r="AKW233" s="13"/>
      <c r="AKX233" s="13"/>
      <c r="AKY233" s="13"/>
      <c r="AKZ233" s="13"/>
      <c r="ALA233" s="13"/>
      <c r="ALB233" s="13"/>
      <c r="ALC233" s="13"/>
      <c r="ALD233" s="13"/>
      <c r="ALE233" s="13"/>
      <c r="ALF233" s="13"/>
      <c r="ALG233" s="13"/>
      <c r="ALH233" s="13"/>
      <c r="ALI233" s="13"/>
      <c r="ALJ233" s="13"/>
      <c r="ALK233" s="13"/>
      <c r="ALL233" s="13"/>
      <c r="ALM233" s="13"/>
      <c r="ALN233" s="13"/>
    </row>
    <row r="234" spans="1:1002" ht="14" hidden="1" customHeight="1" x14ac:dyDescent="0.35">
      <c r="A234" s="9"/>
      <c r="B234" s="10"/>
      <c r="C234" s="29"/>
      <c r="D234" s="10"/>
      <c r="F234" s="11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c r="HY234" s="13"/>
      <c r="HZ234" s="13"/>
      <c r="IA234" s="13"/>
      <c r="IB234" s="13"/>
      <c r="IC234" s="13"/>
      <c r="ID234" s="13"/>
      <c r="IE234" s="13"/>
      <c r="IF234" s="13"/>
      <c r="IG234" s="13"/>
      <c r="IH234" s="13"/>
      <c r="II234" s="13"/>
      <c r="IJ234" s="13"/>
      <c r="IK234" s="13"/>
      <c r="IL234" s="13"/>
      <c r="IM234" s="13"/>
      <c r="IN234" s="13"/>
      <c r="IO234" s="13"/>
      <c r="IP234" s="13"/>
      <c r="IQ234" s="13"/>
      <c r="IR234" s="13"/>
      <c r="IS234" s="13"/>
      <c r="IT234" s="13"/>
      <c r="IU234" s="13"/>
      <c r="IV234" s="13"/>
      <c r="IW234" s="13"/>
      <c r="IX234" s="13"/>
      <c r="IY234" s="13"/>
      <c r="IZ234" s="13"/>
      <c r="JA234" s="13"/>
      <c r="JB234" s="13"/>
      <c r="JC234" s="13"/>
      <c r="JD234" s="13"/>
      <c r="JE234" s="13"/>
      <c r="JF234" s="13"/>
      <c r="JG234" s="13"/>
      <c r="JH234" s="13"/>
      <c r="JI234" s="13"/>
      <c r="JJ234" s="13"/>
      <c r="JK234" s="13"/>
      <c r="JL234" s="13"/>
      <c r="JM234" s="13"/>
      <c r="JN234" s="13"/>
      <c r="JO234" s="13"/>
      <c r="JP234" s="13"/>
      <c r="JQ234" s="13"/>
      <c r="JR234" s="13"/>
      <c r="JS234" s="13"/>
      <c r="JT234" s="13"/>
      <c r="JU234" s="13"/>
      <c r="JV234" s="13"/>
      <c r="JW234" s="13"/>
      <c r="JX234" s="13"/>
      <c r="JY234" s="13"/>
      <c r="JZ234" s="13"/>
      <c r="KA234" s="13"/>
      <c r="KB234" s="13"/>
      <c r="KC234" s="13"/>
      <c r="KD234" s="13"/>
      <c r="KE234" s="13"/>
      <c r="KF234" s="13"/>
      <c r="KG234" s="13"/>
      <c r="KH234" s="13"/>
      <c r="KI234" s="13"/>
      <c r="KJ234" s="13"/>
      <c r="KK234" s="13"/>
      <c r="KL234" s="13"/>
      <c r="KM234" s="13"/>
      <c r="KN234" s="13"/>
      <c r="KO234" s="13"/>
      <c r="KP234" s="13"/>
      <c r="KQ234" s="13"/>
      <c r="KR234" s="13"/>
      <c r="KS234" s="13"/>
      <c r="KT234" s="13"/>
      <c r="KU234" s="13"/>
      <c r="KV234" s="13"/>
      <c r="KW234" s="13"/>
      <c r="KX234" s="13"/>
      <c r="KY234" s="13"/>
      <c r="KZ234" s="13"/>
      <c r="LA234" s="13"/>
      <c r="LB234" s="13"/>
      <c r="LC234" s="13"/>
      <c r="LD234" s="13"/>
      <c r="LE234" s="13"/>
      <c r="LF234" s="13"/>
      <c r="LG234" s="13"/>
      <c r="LH234" s="13"/>
      <c r="LI234" s="13"/>
      <c r="LJ234" s="13"/>
      <c r="LK234" s="13"/>
      <c r="LL234" s="13"/>
      <c r="LM234" s="13"/>
      <c r="LN234" s="13"/>
      <c r="LO234" s="13"/>
      <c r="LP234" s="13"/>
      <c r="LQ234" s="13"/>
      <c r="LR234" s="13"/>
      <c r="LS234" s="13"/>
      <c r="LT234" s="13"/>
      <c r="LU234" s="13"/>
      <c r="LV234" s="13"/>
      <c r="LW234" s="13"/>
      <c r="LX234" s="13"/>
      <c r="LY234" s="13"/>
      <c r="LZ234" s="13"/>
      <c r="MA234" s="13"/>
      <c r="MB234" s="13"/>
      <c r="MC234" s="13"/>
      <c r="MD234" s="13"/>
      <c r="ME234" s="13"/>
      <c r="MF234" s="13"/>
      <c r="MG234" s="13"/>
      <c r="MH234" s="13"/>
      <c r="MI234" s="13"/>
      <c r="MJ234" s="13"/>
      <c r="MK234" s="13"/>
      <c r="ML234" s="13"/>
      <c r="MM234" s="13"/>
      <c r="MN234" s="13"/>
      <c r="MO234" s="13"/>
      <c r="MP234" s="13"/>
      <c r="MQ234" s="13"/>
      <c r="MR234" s="13"/>
      <c r="MS234" s="13"/>
      <c r="MT234" s="13"/>
      <c r="MU234" s="13"/>
      <c r="MV234" s="13"/>
      <c r="MW234" s="13"/>
      <c r="MX234" s="13"/>
      <c r="MY234" s="13"/>
      <c r="MZ234" s="13"/>
      <c r="NA234" s="13"/>
      <c r="NB234" s="13"/>
      <c r="NC234" s="13"/>
      <c r="ND234" s="13"/>
      <c r="NE234" s="13"/>
      <c r="NF234" s="13"/>
      <c r="NG234" s="13"/>
      <c r="NH234" s="13"/>
      <c r="NI234" s="13"/>
      <c r="NJ234" s="13"/>
      <c r="NK234" s="13"/>
      <c r="NL234" s="13"/>
      <c r="NM234" s="13"/>
      <c r="NN234" s="13"/>
      <c r="NO234" s="13"/>
      <c r="NP234" s="13"/>
      <c r="NQ234" s="13"/>
      <c r="NR234" s="13"/>
      <c r="NS234" s="13"/>
      <c r="NT234" s="13"/>
      <c r="NU234" s="13"/>
      <c r="NV234" s="13"/>
      <c r="NW234" s="13"/>
      <c r="NX234" s="13"/>
      <c r="NY234" s="13"/>
      <c r="NZ234" s="13"/>
      <c r="OA234" s="13"/>
      <c r="OB234" s="13"/>
      <c r="OC234" s="13"/>
      <c r="OD234" s="13"/>
      <c r="OE234" s="13"/>
      <c r="OF234" s="13"/>
      <c r="OG234" s="13"/>
      <c r="OH234" s="13"/>
      <c r="OI234" s="13"/>
      <c r="OJ234" s="13"/>
      <c r="OK234" s="13"/>
      <c r="OL234" s="13"/>
      <c r="OM234" s="13"/>
      <c r="ON234" s="13"/>
      <c r="OO234" s="13"/>
      <c r="OP234" s="13"/>
      <c r="OQ234" s="13"/>
      <c r="OR234" s="13"/>
      <c r="OS234" s="13"/>
      <c r="OT234" s="13"/>
      <c r="OU234" s="13"/>
      <c r="OV234" s="13"/>
      <c r="OW234" s="13"/>
      <c r="OX234" s="13"/>
      <c r="OY234" s="13"/>
      <c r="OZ234" s="13"/>
      <c r="PA234" s="13"/>
      <c r="PB234" s="13"/>
      <c r="PC234" s="13"/>
      <c r="PD234" s="13"/>
      <c r="PE234" s="13"/>
      <c r="PF234" s="13"/>
      <c r="PG234" s="13"/>
      <c r="PH234" s="13"/>
      <c r="PI234" s="13"/>
      <c r="PJ234" s="13"/>
      <c r="PK234" s="13"/>
      <c r="PL234" s="13"/>
      <c r="PM234" s="13"/>
      <c r="PN234" s="13"/>
      <c r="PO234" s="13"/>
      <c r="PP234" s="13"/>
      <c r="PQ234" s="13"/>
      <c r="PR234" s="13"/>
      <c r="PS234" s="13"/>
      <c r="PT234" s="13"/>
      <c r="PU234" s="13"/>
      <c r="PV234" s="13"/>
      <c r="PW234" s="13"/>
      <c r="PX234" s="13"/>
      <c r="PY234" s="13"/>
      <c r="PZ234" s="13"/>
      <c r="QA234" s="13"/>
      <c r="QB234" s="13"/>
      <c r="QC234" s="13"/>
      <c r="QD234" s="13"/>
      <c r="QE234" s="13"/>
      <c r="QF234" s="13"/>
      <c r="QG234" s="13"/>
      <c r="QH234" s="13"/>
      <c r="QI234" s="13"/>
      <c r="QJ234" s="13"/>
      <c r="QK234" s="13"/>
      <c r="QL234" s="13"/>
      <c r="QM234" s="13"/>
      <c r="QN234" s="13"/>
      <c r="QO234" s="13"/>
      <c r="QP234" s="13"/>
      <c r="QQ234" s="13"/>
      <c r="QR234" s="13"/>
      <c r="QS234" s="13"/>
      <c r="QT234" s="13"/>
      <c r="QU234" s="13"/>
      <c r="QV234" s="13"/>
      <c r="QW234" s="13"/>
      <c r="QX234" s="13"/>
      <c r="QY234" s="13"/>
      <c r="QZ234" s="13"/>
      <c r="RA234" s="13"/>
      <c r="RB234" s="13"/>
      <c r="RC234" s="13"/>
      <c r="RD234" s="13"/>
      <c r="RE234" s="13"/>
      <c r="RF234" s="13"/>
      <c r="RG234" s="13"/>
      <c r="RH234" s="13"/>
      <c r="RI234" s="13"/>
      <c r="RJ234" s="13"/>
      <c r="RK234" s="13"/>
      <c r="RL234" s="13"/>
      <c r="RM234" s="13"/>
      <c r="RN234" s="13"/>
      <c r="RO234" s="13"/>
      <c r="RP234" s="13"/>
      <c r="RQ234" s="13"/>
      <c r="RR234" s="13"/>
      <c r="RS234" s="13"/>
      <c r="RT234" s="13"/>
      <c r="RU234" s="13"/>
      <c r="RV234" s="13"/>
      <c r="RW234" s="13"/>
      <c r="RX234" s="13"/>
      <c r="RY234" s="13"/>
      <c r="RZ234" s="13"/>
      <c r="SA234" s="13"/>
      <c r="SB234" s="13"/>
      <c r="SC234" s="13"/>
      <c r="SD234" s="13"/>
      <c r="SE234" s="13"/>
      <c r="SF234" s="13"/>
      <c r="SG234" s="13"/>
      <c r="SH234" s="13"/>
      <c r="SI234" s="13"/>
      <c r="SJ234" s="13"/>
      <c r="SK234" s="13"/>
      <c r="SL234" s="13"/>
      <c r="SM234" s="13"/>
      <c r="SN234" s="13"/>
      <c r="SO234" s="13"/>
      <c r="SP234" s="13"/>
      <c r="SQ234" s="13"/>
      <c r="SR234" s="13"/>
      <c r="SS234" s="13"/>
      <c r="ST234" s="13"/>
      <c r="SU234" s="13"/>
      <c r="SV234" s="13"/>
      <c r="SW234" s="13"/>
      <c r="SX234" s="13"/>
      <c r="SY234" s="13"/>
      <c r="SZ234" s="13"/>
      <c r="TA234" s="13"/>
      <c r="TB234" s="13"/>
      <c r="TC234" s="13"/>
      <c r="TD234" s="13"/>
      <c r="TE234" s="13"/>
      <c r="TF234" s="13"/>
      <c r="TG234" s="13"/>
      <c r="TH234" s="13"/>
      <c r="TI234" s="13"/>
      <c r="TJ234" s="13"/>
      <c r="TK234" s="13"/>
      <c r="TL234" s="13"/>
      <c r="TM234" s="13"/>
      <c r="TN234" s="13"/>
      <c r="TO234" s="13"/>
      <c r="TP234" s="13"/>
      <c r="TQ234" s="13"/>
      <c r="TR234" s="13"/>
      <c r="TS234" s="13"/>
      <c r="TT234" s="13"/>
      <c r="TU234" s="13"/>
      <c r="TV234" s="13"/>
      <c r="TW234" s="13"/>
      <c r="TX234" s="13"/>
      <c r="TY234" s="13"/>
      <c r="TZ234" s="13"/>
      <c r="UA234" s="13"/>
      <c r="UB234" s="13"/>
      <c r="UC234" s="13"/>
      <c r="UD234" s="13"/>
      <c r="UE234" s="13"/>
      <c r="UF234" s="13"/>
      <c r="UG234" s="13"/>
      <c r="UH234" s="13"/>
      <c r="UI234" s="13"/>
      <c r="UJ234" s="13"/>
      <c r="UK234" s="13"/>
      <c r="UL234" s="13"/>
      <c r="UM234" s="13"/>
      <c r="UN234" s="13"/>
      <c r="UO234" s="13"/>
      <c r="UP234" s="13"/>
      <c r="UQ234" s="13"/>
      <c r="UR234" s="13"/>
      <c r="US234" s="13"/>
      <c r="UT234" s="13"/>
      <c r="UU234" s="13"/>
      <c r="UV234" s="13"/>
      <c r="UW234" s="13"/>
      <c r="UX234" s="13"/>
      <c r="UY234" s="13"/>
      <c r="UZ234" s="13"/>
      <c r="VA234" s="13"/>
      <c r="VB234" s="13"/>
      <c r="VC234" s="13"/>
      <c r="VD234" s="13"/>
      <c r="VE234" s="13"/>
      <c r="VF234" s="13"/>
      <c r="VG234" s="13"/>
      <c r="VH234" s="13"/>
      <c r="VI234" s="13"/>
      <c r="VJ234" s="13"/>
      <c r="VK234" s="13"/>
      <c r="VL234" s="13"/>
      <c r="VM234" s="13"/>
      <c r="VN234" s="13"/>
      <c r="VO234" s="13"/>
      <c r="VP234" s="13"/>
      <c r="VQ234" s="13"/>
      <c r="VR234" s="13"/>
      <c r="VS234" s="13"/>
      <c r="VT234" s="13"/>
      <c r="VU234" s="13"/>
      <c r="VV234" s="13"/>
      <c r="VW234" s="13"/>
      <c r="VX234" s="13"/>
      <c r="VY234" s="13"/>
      <c r="VZ234" s="13"/>
      <c r="WA234" s="13"/>
      <c r="WB234" s="13"/>
      <c r="WC234" s="13"/>
      <c r="WD234" s="13"/>
      <c r="WE234" s="13"/>
      <c r="WF234" s="13"/>
      <c r="WG234" s="13"/>
      <c r="WH234" s="13"/>
      <c r="WI234" s="13"/>
      <c r="WJ234" s="13"/>
      <c r="WK234" s="13"/>
      <c r="WL234" s="13"/>
      <c r="WM234" s="13"/>
      <c r="WN234" s="13"/>
      <c r="WO234" s="13"/>
      <c r="WP234" s="13"/>
      <c r="WQ234" s="13"/>
      <c r="WR234" s="13"/>
      <c r="WS234" s="13"/>
      <c r="WT234" s="13"/>
      <c r="WU234" s="13"/>
      <c r="WV234" s="13"/>
      <c r="WW234" s="13"/>
      <c r="WX234" s="13"/>
      <c r="WY234" s="13"/>
      <c r="WZ234" s="13"/>
      <c r="XA234" s="13"/>
      <c r="XB234" s="13"/>
      <c r="XC234" s="13"/>
      <c r="XD234" s="13"/>
      <c r="XE234" s="13"/>
      <c r="XF234" s="13"/>
      <c r="XG234" s="13"/>
      <c r="XH234" s="13"/>
      <c r="XI234" s="13"/>
      <c r="XJ234" s="13"/>
      <c r="XK234" s="13"/>
      <c r="XL234" s="13"/>
      <c r="XM234" s="13"/>
      <c r="XN234" s="13"/>
      <c r="XO234" s="13"/>
      <c r="XP234" s="13"/>
      <c r="XQ234" s="13"/>
      <c r="XR234" s="13"/>
      <c r="XS234" s="13"/>
      <c r="XT234" s="13"/>
      <c r="XU234" s="13"/>
      <c r="XV234" s="13"/>
      <c r="XW234" s="13"/>
      <c r="XX234" s="13"/>
      <c r="XY234" s="13"/>
      <c r="XZ234" s="13"/>
      <c r="YA234" s="13"/>
      <c r="YB234" s="13"/>
      <c r="YC234" s="13"/>
      <c r="YD234" s="13"/>
      <c r="YE234" s="13"/>
      <c r="YF234" s="13"/>
      <c r="YG234" s="13"/>
      <c r="YH234" s="13"/>
      <c r="YI234" s="13"/>
      <c r="YJ234" s="13"/>
      <c r="YK234" s="13"/>
      <c r="YL234" s="13"/>
      <c r="YM234" s="13"/>
      <c r="YN234" s="13"/>
      <c r="YO234" s="13"/>
      <c r="YP234" s="13"/>
      <c r="YQ234" s="13"/>
      <c r="YR234" s="13"/>
      <c r="YS234" s="13"/>
      <c r="YT234" s="13"/>
      <c r="YU234" s="13"/>
      <c r="YV234" s="13"/>
      <c r="YW234" s="13"/>
      <c r="YX234" s="13"/>
      <c r="YY234" s="13"/>
      <c r="YZ234" s="13"/>
      <c r="ZA234" s="13"/>
      <c r="ZB234" s="13"/>
      <c r="ZC234" s="13"/>
      <c r="ZD234" s="13"/>
      <c r="ZE234" s="13"/>
      <c r="ZF234" s="13"/>
      <c r="ZG234" s="13"/>
      <c r="ZH234" s="13"/>
      <c r="ZI234" s="13"/>
      <c r="ZJ234" s="13"/>
      <c r="ZK234" s="13"/>
      <c r="ZL234" s="13"/>
      <c r="ZM234" s="13"/>
      <c r="ZN234" s="13"/>
      <c r="ZO234" s="13"/>
      <c r="ZP234" s="13"/>
      <c r="ZQ234" s="13"/>
      <c r="ZR234" s="13"/>
      <c r="ZS234" s="13"/>
      <c r="ZT234" s="13"/>
      <c r="ZU234" s="13"/>
      <c r="ZV234" s="13"/>
      <c r="ZW234" s="13"/>
      <c r="ZX234" s="13"/>
      <c r="ZY234" s="13"/>
      <c r="ZZ234" s="13"/>
      <c r="AAA234" s="13"/>
      <c r="AAB234" s="13"/>
      <c r="AAC234" s="13"/>
      <c r="AAD234" s="13"/>
      <c r="AAE234" s="13"/>
      <c r="AAF234" s="13"/>
      <c r="AAG234" s="13"/>
      <c r="AAH234" s="13"/>
      <c r="AAI234" s="13"/>
      <c r="AAJ234" s="13"/>
      <c r="AAK234" s="13"/>
      <c r="AAL234" s="13"/>
      <c r="AAM234" s="13"/>
      <c r="AAN234" s="13"/>
      <c r="AAO234" s="13"/>
      <c r="AAP234" s="13"/>
      <c r="AAQ234" s="13"/>
      <c r="AAR234" s="13"/>
      <c r="AAS234" s="13"/>
      <c r="AAT234" s="13"/>
      <c r="AAU234" s="13"/>
      <c r="AAV234" s="13"/>
      <c r="AAW234" s="13"/>
      <c r="AAX234" s="13"/>
      <c r="AAY234" s="13"/>
      <c r="AAZ234" s="13"/>
      <c r="ABA234" s="13"/>
      <c r="ABB234" s="13"/>
      <c r="ABC234" s="13"/>
      <c r="ABD234" s="13"/>
      <c r="ABE234" s="13"/>
      <c r="ABF234" s="13"/>
      <c r="ABG234" s="13"/>
      <c r="ABH234" s="13"/>
      <c r="ABI234" s="13"/>
      <c r="ABJ234" s="13"/>
      <c r="ABK234" s="13"/>
      <c r="ABL234" s="13"/>
      <c r="ABM234" s="13"/>
      <c r="ABN234" s="13"/>
      <c r="ABO234" s="13"/>
      <c r="ABP234" s="13"/>
      <c r="ABQ234" s="13"/>
      <c r="ABR234" s="13"/>
      <c r="ABS234" s="13"/>
      <c r="ABT234" s="13"/>
      <c r="ABU234" s="13"/>
      <c r="ABV234" s="13"/>
      <c r="ABW234" s="13"/>
      <c r="ABX234" s="13"/>
      <c r="ABY234" s="13"/>
      <c r="ABZ234" s="13"/>
      <c r="ACA234" s="13"/>
      <c r="ACB234" s="13"/>
      <c r="ACC234" s="13"/>
      <c r="ACD234" s="13"/>
      <c r="ACE234" s="13"/>
      <c r="ACF234" s="13"/>
      <c r="ACG234" s="13"/>
      <c r="ACH234" s="13"/>
      <c r="ACI234" s="13"/>
      <c r="ACJ234" s="13"/>
      <c r="ACK234" s="13"/>
      <c r="ACL234" s="13"/>
      <c r="ACM234" s="13"/>
      <c r="ACN234" s="13"/>
      <c r="ACO234" s="13"/>
      <c r="ACP234" s="13"/>
      <c r="ACQ234" s="13"/>
      <c r="ACR234" s="13"/>
      <c r="ACS234" s="13"/>
      <c r="ACT234" s="13"/>
      <c r="ACU234" s="13"/>
      <c r="ACV234" s="13"/>
      <c r="ACW234" s="13"/>
      <c r="ACX234" s="13"/>
      <c r="ACY234" s="13"/>
      <c r="ACZ234" s="13"/>
      <c r="ADA234" s="13"/>
      <c r="ADB234" s="13"/>
      <c r="ADC234" s="13"/>
      <c r="ADD234" s="13"/>
      <c r="ADE234" s="13"/>
      <c r="ADF234" s="13"/>
      <c r="ADG234" s="13"/>
      <c r="ADH234" s="13"/>
      <c r="ADI234" s="13"/>
      <c r="ADJ234" s="13"/>
      <c r="ADK234" s="13"/>
      <c r="ADL234" s="13"/>
      <c r="ADM234" s="13"/>
      <c r="ADN234" s="13"/>
      <c r="ADO234" s="13"/>
      <c r="ADP234" s="13"/>
      <c r="ADQ234" s="13"/>
      <c r="ADR234" s="13"/>
      <c r="ADS234" s="13"/>
      <c r="ADT234" s="13"/>
      <c r="ADU234" s="13"/>
      <c r="ADV234" s="13"/>
      <c r="ADW234" s="13"/>
      <c r="ADX234" s="13"/>
      <c r="ADY234" s="13"/>
      <c r="ADZ234" s="13"/>
      <c r="AEA234" s="13"/>
      <c r="AEB234" s="13"/>
      <c r="AEC234" s="13"/>
      <c r="AED234" s="13"/>
      <c r="AEE234" s="13"/>
      <c r="AEF234" s="13"/>
      <c r="AEG234" s="13"/>
      <c r="AEH234" s="13"/>
      <c r="AEI234" s="13"/>
      <c r="AEJ234" s="13"/>
      <c r="AEK234" s="13"/>
      <c r="AEL234" s="13"/>
      <c r="AEM234" s="13"/>
      <c r="AEN234" s="13"/>
      <c r="AEO234" s="13"/>
      <c r="AEP234" s="13"/>
      <c r="AEQ234" s="13"/>
      <c r="AER234" s="13"/>
      <c r="AES234" s="13"/>
      <c r="AET234" s="13"/>
      <c r="AEU234" s="13"/>
      <c r="AEV234" s="13"/>
      <c r="AEW234" s="13"/>
      <c r="AEX234" s="13"/>
      <c r="AEY234" s="13"/>
      <c r="AEZ234" s="13"/>
      <c r="AFA234" s="13"/>
      <c r="AFB234" s="13"/>
      <c r="AFC234" s="13"/>
      <c r="AFD234" s="13"/>
      <c r="AFE234" s="13"/>
      <c r="AFF234" s="13"/>
      <c r="AFG234" s="13"/>
      <c r="AFH234" s="13"/>
      <c r="AFI234" s="13"/>
      <c r="AFJ234" s="13"/>
      <c r="AFK234" s="13"/>
      <c r="AFL234" s="13"/>
      <c r="AFM234" s="13"/>
      <c r="AFN234" s="13"/>
      <c r="AFO234" s="13"/>
      <c r="AFP234" s="13"/>
      <c r="AFQ234" s="13"/>
      <c r="AFR234" s="13"/>
      <c r="AFS234" s="13"/>
      <c r="AFT234" s="13"/>
      <c r="AFU234" s="13"/>
      <c r="AFV234" s="13"/>
      <c r="AFW234" s="13"/>
      <c r="AFX234" s="13"/>
      <c r="AFY234" s="13"/>
      <c r="AFZ234" s="13"/>
      <c r="AGA234" s="13"/>
      <c r="AGB234" s="13"/>
      <c r="AGC234" s="13"/>
      <c r="AGD234" s="13"/>
      <c r="AGE234" s="13"/>
      <c r="AGF234" s="13"/>
      <c r="AGG234" s="13"/>
      <c r="AGH234" s="13"/>
      <c r="AGI234" s="13"/>
      <c r="AGJ234" s="13"/>
      <c r="AGK234" s="13"/>
      <c r="AGL234" s="13"/>
      <c r="AGM234" s="13"/>
      <c r="AGN234" s="13"/>
      <c r="AGO234" s="13"/>
      <c r="AGP234" s="13"/>
      <c r="AGQ234" s="13"/>
      <c r="AGR234" s="13"/>
      <c r="AGS234" s="13"/>
      <c r="AGT234" s="13"/>
      <c r="AGU234" s="13"/>
      <c r="AGV234" s="13"/>
      <c r="AGW234" s="13"/>
      <c r="AGX234" s="13"/>
      <c r="AGY234" s="13"/>
      <c r="AGZ234" s="13"/>
      <c r="AHA234" s="13"/>
      <c r="AHB234" s="13"/>
      <c r="AHC234" s="13"/>
      <c r="AHD234" s="13"/>
      <c r="AHE234" s="13"/>
      <c r="AHF234" s="13"/>
      <c r="AHG234" s="13"/>
      <c r="AHH234" s="13"/>
      <c r="AHI234" s="13"/>
      <c r="AHJ234" s="13"/>
      <c r="AHK234" s="13"/>
      <c r="AHL234" s="13"/>
      <c r="AHM234" s="13"/>
      <c r="AHN234" s="13"/>
      <c r="AHO234" s="13"/>
      <c r="AHP234" s="13"/>
      <c r="AHQ234" s="13"/>
      <c r="AHR234" s="13"/>
      <c r="AHS234" s="13"/>
      <c r="AHT234" s="13"/>
      <c r="AHU234" s="13"/>
      <c r="AHV234" s="13"/>
      <c r="AHW234" s="13"/>
      <c r="AHX234" s="13"/>
      <c r="AHY234" s="13"/>
      <c r="AHZ234" s="13"/>
      <c r="AIA234" s="13"/>
      <c r="AIB234" s="13"/>
      <c r="AIC234" s="13"/>
      <c r="AID234" s="13"/>
      <c r="AIE234" s="13"/>
      <c r="AIF234" s="13"/>
      <c r="AIG234" s="13"/>
      <c r="AIH234" s="13"/>
      <c r="AII234" s="13"/>
      <c r="AIJ234" s="13"/>
      <c r="AIK234" s="13"/>
      <c r="AIL234" s="13"/>
      <c r="AIM234" s="13"/>
      <c r="AIN234" s="13"/>
      <c r="AIO234" s="13"/>
      <c r="AIP234" s="13"/>
      <c r="AIQ234" s="13"/>
      <c r="AIR234" s="13"/>
      <c r="AIS234" s="13"/>
      <c r="AIT234" s="13"/>
      <c r="AIU234" s="13"/>
      <c r="AIV234" s="13"/>
      <c r="AIW234" s="13"/>
      <c r="AIX234" s="13"/>
      <c r="AIY234" s="13"/>
      <c r="AIZ234" s="13"/>
      <c r="AJA234" s="13"/>
      <c r="AJB234" s="13"/>
      <c r="AJC234" s="13"/>
      <c r="AJD234" s="13"/>
      <c r="AJE234" s="13"/>
      <c r="AJF234" s="13"/>
      <c r="AJG234" s="13"/>
      <c r="AJH234" s="13"/>
      <c r="AJI234" s="13"/>
      <c r="AJJ234" s="13"/>
      <c r="AJK234" s="13"/>
      <c r="AJL234" s="13"/>
      <c r="AJM234" s="13"/>
      <c r="AJN234" s="13"/>
      <c r="AJO234" s="13"/>
      <c r="AJP234" s="13"/>
      <c r="AJQ234" s="13"/>
      <c r="AJR234" s="13"/>
      <c r="AJS234" s="13"/>
      <c r="AJT234" s="13"/>
      <c r="AJU234" s="13"/>
      <c r="AJV234" s="13"/>
      <c r="AJW234" s="13"/>
      <c r="AJX234" s="13"/>
      <c r="AJY234" s="13"/>
      <c r="AJZ234" s="13"/>
      <c r="AKA234" s="13"/>
      <c r="AKB234" s="13"/>
      <c r="AKC234" s="13"/>
      <c r="AKD234" s="13"/>
      <c r="AKE234" s="13"/>
      <c r="AKF234" s="13"/>
      <c r="AKG234" s="13"/>
      <c r="AKH234" s="13"/>
      <c r="AKI234" s="13"/>
      <c r="AKJ234" s="13"/>
      <c r="AKK234" s="13"/>
      <c r="AKL234" s="13"/>
      <c r="AKM234" s="13"/>
      <c r="AKN234" s="13"/>
      <c r="AKO234" s="13"/>
      <c r="AKP234" s="13"/>
      <c r="AKQ234" s="13"/>
      <c r="AKR234" s="13"/>
      <c r="AKS234" s="13"/>
      <c r="AKT234" s="13"/>
      <c r="AKU234" s="13"/>
      <c r="AKV234" s="13"/>
      <c r="AKW234" s="13"/>
      <c r="AKX234" s="13"/>
      <c r="AKY234" s="13"/>
      <c r="AKZ234" s="13"/>
      <c r="ALA234" s="13"/>
      <c r="ALB234" s="13"/>
      <c r="ALC234" s="13"/>
      <c r="ALD234" s="13"/>
      <c r="ALE234" s="13"/>
      <c r="ALF234" s="13"/>
      <c r="ALG234" s="13"/>
      <c r="ALH234" s="13"/>
      <c r="ALI234" s="13"/>
      <c r="ALJ234" s="13"/>
      <c r="ALK234" s="13"/>
      <c r="ALL234" s="13"/>
      <c r="ALM234" s="13"/>
      <c r="ALN234" s="13"/>
    </row>
    <row r="235" spans="1:1002" ht="14" hidden="1" customHeight="1" x14ac:dyDescent="0.35">
      <c r="A235" s="9"/>
      <c r="B235" s="10"/>
      <c r="C235" s="29"/>
      <c r="D235" s="10"/>
      <c r="F235" s="11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c r="IC235" s="13"/>
      <c r="ID235" s="13"/>
      <c r="IE235" s="13"/>
      <c r="IF235" s="13"/>
      <c r="IG235" s="13"/>
      <c r="IH235" s="13"/>
      <c r="II235" s="13"/>
      <c r="IJ235" s="13"/>
      <c r="IK235" s="13"/>
      <c r="IL235" s="13"/>
      <c r="IM235" s="13"/>
      <c r="IN235" s="13"/>
      <c r="IO235" s="13"/>
      <c r="IP235" s="13"/>
      <c r="IQ235" s="13"/>
      <c r="IR235" s="13"/>
      <c r="IS235" s="13"/>
      <c r="IT235" s="13"/>
      <c r="IU235" s="13"/>
      <c r="IV235" s="13"/>
      <c r="IW235" s="13"/>
      <c r="IX235" s="13"/>
      <c r="IY235" s="13"/>
      <c r="IZ235" s="13"/>
      <c r="JA235" s="13"/>
      <c r="JB235" s="13"/>
      <c r="JC235" s="13"/>
      <c r="JD235" s="13"/>
      <c r="JE235" s="13"/>
      <c r="JF235" s="13"/>
      <c r="JG235" s="13"/>
      <c r="JH235" s="13"/>
      <c r="JI235" s="13"/>
      <c r="JJ235" s="13"/>
      <c r="JK235" s="13"/>
      <c r="JL235" s="13"/>
      <c r="JM235" s="13"/>
      <c r="JN235" s="13"/>
      <c r="JO235" s="13"/>
      <c r="JP235" s="13"/>
      <c r="JQ235" s="13"/>
      <c r="JR235" s="13"/>
      <c r="JS235" s="13"/>
      <c r="JT235" s="13"/>
      <c r="JU235" s="13"/>
      <c r="JV235" s="13"/>
      <c r="JW235" s="13"/>
      <c r="JX235" s="13"/>
      <c r="JY235" s="13"/>
      <c r="JZ235" s="13"/>
      <c r="KA235" s="13"/>
      <c r="KB235" s="13"/>
      <c r="KC235" s="13"/>
      <c r="KD235" s="13"/>
      <c r="KE235" s="13"/>
      <c r="KF235" s="13"/>
      <c r="KG235" s="13"/>
      <c r="KH235" s="13"/>
      <c r="KI235" s="13"/>
      <c r="KJ235" s="13"/>
      <c r="KK235" s="13"/>
      <c r="KL235" s="13"/>
      <c r="KM235" s="13"/>
      <c r="KN235" s="13"/>
      <c r="KO235" s="13"/>
      <c r="KP235" s="13"/>
      <c r="KQ235" s="13"/>
      <c r="KR235" s="13"/>
      <c r="KS235" s="13"/>
      <c r="KT235" s="13"/>
      <c r="KU235" s="13"/>
      <c r="KV235" s="13"/>
      <c r="KW235" s="13"/>
      <c r="KX235" s="13"/>
      <c r="KY235" s="13"/>
      <c r="KZ235" s="13"/>
      <c r="LA235" s="13"/>
      <c r="LB235" s="13"/>
      <c r="LC235" s="13"/>
      <c r="LD235" s="13"/>
      <c r="LE235" s="13"/>
      <c r="LF235" s="13"/>
      <c r="LG235" s="13"/>
      <c r="LH235" s="13"/>
      <c r="LI235" s="13"/>
      <c r="LJ235" s="13"/>
      <c r="LK235" s="13"/>
      <c r="LL235" s="13"/>
      <c r="LM235" s="13"/>
      <c r="LN235" s="13"/>
      <c r="LO235" s="13"/>
      <c r="LP235" s="13"/>
      <c r="LQ235" s="13"/>
      <c r="LR235" s="13"/>
      <c r="LS235" s="13"/>
      <c r="LT235" s="13"/>
      <c r="LU235" s="13"/>
      <c r="LV235" s="13"/>
      <c r="LW235" s="13"/>
      <c r="LX235" s="13"/>
      <c r="LY235" s="13"/>
      <c r="LZ235" s="13"/>
      <c r="MA235" s="13"/>
      <c r="MB235" s="13"/>
      <c r="MC235" s="13"/>
      <c r="MD235" s="13"/>
      <c r="ME235" s="13"/>
      <c r="MF235" s="13"/>
      <c r="MG235" s="13"/>
      <c r="MH235" s="13"/>
      <c r="MI235" s="13"/>
      <c r="MJ235" s="13"/>
      <c r="MK235" s="13"/>
      <c r="ML235" s="13"/>
      <c r="MM235" s="13"/>
      <c r="MN235" s="13"/>
      <c r="MO235" s="13"/>
      <c r="MP235" s="13"/>
      <c r="MQ235" s="13"/>
      <c r="MR235" s="13"/>
      <c r="MS235" s="13"/>
      <c r="MT235" s="13"/>
      <c r="MU235" s="13"/>
      <c r="MV235" s="13"/>
      <c r="MW235" s="13"/>
      <c r="MX235" s="13"/>
      <c r="MY235" s="13"/>
      <c r="MZ235" s="13"/>
      <c r="NA235" s="13"/>
      <c r="NB235" s="13"/>
      <c r="NC235" s="13"/>
      <c r="ND235" s="13"/>
      <c r="NE235" s="13"/>
      <c r="NF235" s="13"/>
      <c r="NG235" s="13"/>
      <c r="NH235" s="13"/>
      <c r="NI235" s="13"/>
      <c r="NJ235" s="13"/>
      <c r="NK235" s="13"/>
      <c r="NL235" s="13"/>
      <c r="NM235" s="13"/>
      <c r="NN235" s="13"/>
      <c r="NO235" s="13"/>
      <c r="NP235" s="13"/>
      <c r="NQ235" s="13"/>
      <c r="NR235" s="13"/>
      <c r="NS235" s="13"/>
      <c r="NT235" s="13"/>
      <c r="NU235" s="13"/>
      <c r="NV235" s="13"/>
      <c r="NW235" s="13"/>
      <c r="NX235" s="13"/>
      <c r="NY235" s="13"/>
      <c r="NZ235" s="13"/>
      <c r="OA235" s="13"/>
      <c r="OB235" s="13"/>
      <c r="OC235" s="13"/>
      <c r="OD235" s="13"/>
      <c r="OE235" s="13"/>
      <c r="OF235" s="13"/>
      <c r="OG235" s="13"/>
      <c r="OH235" s="13"/>
      <c r="OI235" s="13"/>
      <c r="OJ235" s="13"/>
      <c r="OK235" s="13"/>
      <c r="OL235" s="13"/>
      <c r="OM235" s="13"/>
      <c r="ON235" s="13"/>
      <c r="OO235" s="13"/>
      <c r="OP235" s="13"/>
      <c r="OQ235" s="13"/>
      <c r="OR235" s="13"/>
      <c r="OS235" s="13"/>
      <c r="OT235" s="13"/>
      <c r="OU235" s="13"/>
      <c r="OV235" s="13"/>
      <c r="OW235" s="13"/>
      <c r="OX235" s="13"/>
      <c r="OY235" s="13"/>
      <c r="OZ235" s="13"/>
      <c r="PA235" s="13"/>
      <c r="PB235" s="13"/>
      <c r="PC235" s="13"/>
      <c r="PD235" s="13"/>
      <c r="PE235" s="13"/>
      <c r="PF235" s="13"/>
      <c r="PG235" s="13"/>
      <c r="PH235" s="13"/>
      <c r="PI235" s="13"/>
      <c r="PJ235" s="13"/>
      <c r="PK235" s="13"/>
      <c r="PL235" s="13"/>
      <c r="PM235" s="13"/>
      <c r="PN235" s="13"/>
      <c r="PO235" s="13"/>
      <c r="PP235" s="13"/>
      <c r="PQ235" s="13"/>
      <c r="PR235" s="13"/>
      <c r="PS235" s="13"/>
      <c r="PT235" s="13"/>
      <c r="PU235" s="13"/>
      <c r="PV235" s="13"/>
      <c r="PW235" s="13"/>
      <c r="PX235" s="13"/>
      <c r="PY235" s="13"/>
      <c r="PZ235" s="13"/>
      <c r="QA235" s="13"/>
      <c r="QB235" s="13"/>
      <c r="QC235" s="13"/>
      <c r="QD235" s="13"/>
      <c r="QE235" s="13"/>
      <c r="QF235" s="13"/>
      <c r="QG235" s="13"/>
      <c r="QH235" s="13"/>
      <c r="QI235" s="13"/>
      <c r="QJ235" s="13"/>
      <c r="QK235" s="13"/>
      <c r="QL235" s="13"/>
      <c r="QM235" s="13"/>
      <c r="QN235" s="13"/>
      <c r="QO235" s="13"/>
      <c r="QP235" s="13"/>
      <c r="QQ235" s="13"/>
      <c r="QR235" s="13"/>
      <c r="QS235" s="13"/>
      <c r="QT235" s="13"/>
      <c r="QU235" s="13"/>
      <c r="QV235" s="13"/>
      <c r="QW235" s="13"/>
      <c r="QX235" s="13"/>
      <c r="QY235" s="13"/>
      <c r="QZ235" s="13"/>
      <c r="RA235" s="13"/>
      <c r="RB235" s="13"/>
      <c r="RC235" s="13"/>
      <c r="RD235" s="13"/>
      <c r="RE235" s="13"/>
      <c r="RF235" s="13"/>
      <c r="RG235" s="13"/>
      <c r="RH235" s="13"/>
      <c r="RI235" s="13"/>
      <c r="RJ235" s="13"/>
      <c r="RK235" s="13"/>
      <c r="RL235" s="13"/>
      <c r="RM235" s="13"/>
      <c r="RN235" s="13"/>
      <c r="RO235" s="13"/>
      <c r="RP235" s="13"/>
      <c r="RQ235" s="13"/>
      <c r="RR235" s="13"/>
      <c r="RS235" s="13"/>
      <c r="RT235" s="13"/>
      <c r="RU235" s="13"/>
      <c r="RV235" s="13"/>
      <c r="RW235" s="13"/>
      <c r="RX235" s="13"/>
      <c r="RY235" s="13"/>
      <c r="RZ235" s="13"/>
      <c r="SA235" s="13"/>
      <c r="SB235" s="13"/>
      <c r="SC235" s="13"/>
      <c r="SD235" s="13"/>
      <c r="SE235" s="13"/>
      <c r="SF235" s="13"/>
      <c r="SG235" s="13"/>
      <c r="SH235" s="13"/>
      <c r="SI235" s="13"/>
      <c r="SJ235" s="13"/>
      <c r="SK235" s="13"/>
      <c r="SL235" s="13"/>
      <c r="SM235" s="13"/>
      <c r="SN235" s="13"/>
      <c r="SO235" s="13"/>
      <c r="SP235" s="13"/>
      <c r="SQ235" s="13"/>
      <c r="SR235" s="13"/>
      <c r="SS235" s="13"/>
      <c r="ST235" s="13"/>
      <c r="SU235" s="13"/>
      <c r="SV235" s="13"/>
      <c r="SW235" s="13"/>
      <c r="SX235" s="13"/>
      <c r="SY235" s="13"/>
      <c r="SZ235" s="13"/>
      <c r="TA235" s="13"/>
      <c r="TB235" s="13"/>
      <c r="TC235" s="13"/>
      <c r="TD235" s="13"/>
      <c r="TE235" s="13"/>
      <c r="TF235" s="13"/>
      <c r="TG235" s="13"/>
      <c r="TH235" s="13"/>
      <c r="TI235" s="13"/>
      <c r="TJ235" s="13"/>
      <c r="TK235" s="13"/>
      <c r="TL235" s="13"/>
      <c r="TM235" s="13"/>
      <c r="TN235" s="13"/>
      <c r="TO235" s="13"/>
      <c r="TP235" s="13"/>
      <c r="TQ235" s="13"/>
      <c r="TR235" s="13"/>
      <c r="TS235" s="13"/>
      <c r="TT235" s="13"/>
      <c r="TU235" s="13"/>
      <c r="TV235" s="13"/>
      <c r="TW235" s="13"/>
      <c r="TX235" s="13"/>
      <c r="TY235" s="13"/>
      <c r="TZ235" s="13"/>
      <c r="UA235" s="13"/>
      <c r="UB235" s="13"/>
      <c r="UC235" s="13"/>
      <c r="UD235" s="13"/>
      <c r="UE235" s="13"/>
      <c r="UF235" s="13"/>
      <c r="UG235" s="13"/>
      <c r="UH235" s="13"/>
      <c r="UI235" s="13"/>
      <c r="UJ235" s="13"/>
      <c r="UK235" s="13"/>
      <c r="UL235" s="13"/>
      <c r="UM235" s="13"/>
      <c r="UN235" s="13"/>
      <c r="UO235" s="13"/>
      <c r="UP235" s="13"/>
      <c r="UQ235" s="13"/>
      <c r="UR235" s="13"/>
      <c r="US235" s="13"/>
      <c r="UT235" s="13"/>
      <c r="UU235" s="13"/>
      <c r="UV235" s="13"/>
      <c r="UW235" s="13"/>
      <c r="UX235" s="13"/>
      <c r="UY235" s="13"/>
      <c r="UZ235" s="13"/>
      <c r="VA235" s="13"/>
      <c r="VB235" s="13"/>
      <c r="VC235" s="13"/>
      <c r="VD235" s="13"/>
      <c r="VE235" s="13"/>
      <c r="VF235" s="13"/>
      <c r="VG235" s="13"/>
      <c r="VH235" s="13"/>
      <c r="VI235" s="13"/>
      <c r="VJ235" s="13"/>
      <c r="VK235" s="13"/>
      <c r="VL235" s="13"/>
      <c r="VM235" s="13"/>
      <c r="VN235" s="13"/>
      <c r="VO235" s="13"/>
      <c r="VP235" s="13"/>
      <c r="VQ235" s="13"/>
      <c r="VR235" s="13"/>
      <c r="VS235" s="13"/>
      <c r="VT235" s="13"/>
      <c r="VU235" s="13"/>
      <c r="VV235" s="13"/>
      <c r="VW235" s="13"/>
      <c r="VX235" s="13"/>
      <c r="VY235" s="13"/>
      <c r="VZ235" s="13"/>
      <c r="WA235" s="13"/>
      <c r="WB235" s="13"/>
      <c r="WC235" s="13"/>
      <c r="WD235" s="13"/>
      <c r="WE235" s="13"/>
      <c r="WF235" s="13"/>
      <c r="WG235" s="13"/>
      <c r="WH235" s="13"/>
      <c r="WI235" s="13"/>
      <c r="WJ235" s="13"/>
      <c r="WK235" s="13"/>
      <c r="WL235" s="13"/>
      <c r="WM235" s="13"/>
      <c r="WN235" s="13"/>
      <c r="WO235" s="13"/>
      <c r="WP235" s="13"/>
      <c r="WQ235" s="13"/>
      <c r="WR235" s="13"/>
      <c r="WS235" s="13"/>
      <c r="WT235" s="13"/>
      <c r="WU235" s="13"/>
      <c r="WV235" s="13"/>
      <c r="WW235" s="13"/>
      <c r="WX235" s="13"/>
      <c r="WY235" s="13"/>
      <c r="WZ235" s="13"/>
      <c r="XA235" s="13"/>
      <c r="XB235" s="13"/>
      <c r="XC235" s="13"/>
      <c r="XD235" s="13"/>
      <c r="XE235" s="13"/>
      <c r="XF235" s="13"/>
      <c r="XG235" s="13"/>
      <c r="XH235" s="13"/>
      <c r="XI235" s="13"/>
      <c r="XJ235" s="13"/>
      <c r="XK235" s="13"/>
      <c r="XL235" s="13"/>
      <c r="XM235" s="13"/>
      <c r="XN235" s="13"/>
      <c r="XO235" s="13"/>
      <c r="XP235" s="13"/>
      <c r="XQ235" s="13"/>
      <c r="XR235" s="13"/>
      <c r="XS235" s="13"/>
      <c r="XT235" s="13"/>
      <c r="XU235" s="13"/>
      <c r="XV235" s="13"/>
      <c r="XW235" s="13"/>
      <c r="XX235" s="13"/>
      <c r="XY235" s="13"/>
      <c r="XZ235" s="13"/>
      <c r="YA235" s="13"/>
      <c r="YB235" s="13"/>
      <c r="YC235" s="13"/>
      <c r="YD235" s="13"/>
      <c r="YE235" s="13"/>
      <c r="YF235" s="13"/>
      <c r="YG235" s="13"/>
      <c r="YH235" s="13"/>
      <c r="YI235" s="13"/>
      <c r="YJ235" s="13"/>
      <c r="YK235" s="13"/>
      <c r="YL235" s="13"/>
      <c r="YM235" s="13"/>
      <c r="YN235" s="13"/>
      <c r="YO235" s="13"/>
      <c r="YP235" s="13"/>
      <c r="YQ235" s="13"/>
      <c r="YR235" s="13"/>
      <c r="YS235" s="13"/>
      <c r="YT235" s="13"/>
      <c r="YU235" s="13"/>
      <c r="YV235" s="13"/>
      <c r="YW235" s="13"/>
      <c r="YX235" s="13"/>
      <c r="YY235" s="13"/>
      <c r="YZ235" s="13"/>
      <c r="ZA235" s="13"/>
      <c r="ZB235" s="13"/>
      <c r="ZC235" s="13"/>
      <c r="ZD235" s="13"/>
      <c r="ZE235" s="13"/>
      <c r="ZF235" s="13"/>
      <c r="ZG235" s="13"/>
      <c r="ZH235" s="13"/>
      <c r="ZI235" s="13"/>
      <c r="ZJ235" s="13"/>
      <c r="ZK235" s="13"/>
      <c r="ZL235" s="13"/>
      <c r="ZM235" s="13"/>
      <c r="ZN235" s="13"/>
      <c r="ZO235" s="13"/>
      <c r="ZP235" s="13"/>
      <c r="ZQ235" s="13"/>
      <c r="ZR235" s="13"/>
      <c r="ZS235" s="13"/>
      <c r="ZT235" s="13"/>
      <c r="ZU235" s="13"/>
      <c r="ZV235" s="13"/>
      <c r="ZW235" s="13"/>
      <c r="ZX235" s="13"/>
      <c r="ZY235" s="13"/>
      <c r="ZZ235" s="13"/>
      <c r="AAA235" s="13"/>
      <c r="AAB235" s="13"/>
      <c r="AAC235" s="13"/>
      <c r="AAD235" s="13"/>
      <c r="AAE235" s="13"/>
      <c r="AAF235" s="13"/>
      <c r="AAG235" s="13"/>
      <c r="AAH235" s="13"/>
      <c r="AAI235" s="13"/>
      <c r="AAJ235" s="13"/>
      <c r="AAK235" s="13"/>
      <c r="AAL235" s="13"/>
      <c r="AAM235" s="13"/>
      <c r="AAN235" s="13"/>
      <c r="AAO235" s="13"/>
      <c r="AAP235" s="13"/>
      <c r="AAQ235" s="13"/>
      <c r="AAR235" s="13"/>
      <c r="AAS235" s="13"/>
      <c r="AAT235" s="13"/>
      <c r="AAU235" s="13"/>
      <c r="AAV235" s="13"/>
      <c r="AAW235" s="13"/>
      <c r="AAX235" s="13"/>
      <c r="AAY235" s="13"/>
      <c r="AAZ235" s="13"/>
      <c r="ABA235" s="13"/>
      <c r="ABB235" s="13"/>
      <c r="ABC235" s="13"/>
      <c r="ABD235" s="13"/>
      <c r="ABE235" s="13"/>
      <c r="ABF235" s="13"/>
      <c r="ABG235" s="13"/>
      <c r="ABH235" s="13"/>
      <c r="ABI235" s="13"/>
      <c r="ABJ235" s="13"/>
      <c r="ABK235" s="13"/>
      <c r="ABL235" s="13"/>
      <c r="ABM235" s="13"/>
      <c r="ABN235" s="13"/>
      <c r="ABO235" s="13"/>
      <c r="ABP235" s="13"/>
      <c r="ABQ235" s="13"/>
      <c r="ABR235" s="13"/>
      <c r="ABS235" s="13"/>
      <c r="ABT235" s="13"/>
      <c r="ABU235" s="13"/>
      <c r="ABV235" s="13"/>
      <c r="ABW235" s="13"/>
      <c r="ABX235" s="13"/>
      <c r="ABY235" s="13"/>
      <c r="ABZ235" s="13"/>
      <c r="ACA235" s="13"/>
      <c r="ACB235" s="13"/>
      <c r="ACC235" s="13"/>
      <c r="ACD235" s="13"/>
      <c r="ACE235" s="13"/>
      <c r="ACF235" s="13"/>
      <c r="ACG235" s="13"/>
      <c r="ACH235" s="13"/>
      <c r="ACI235" s="13"/>
      <c r="ACJ235" s="13"/>
      <c r="ACK235" s="13"/>
      <c r="ACL235" s="13"/>
      <c r="ACM235" s="13"/>
      <c r="ACN235" s="13"/>
      <c r="ACO235" s="13"/>
      <c r="ACP235" s="13"/>
      <c r="ACQ235" s="13"/>
      <c r="ACR235" s="13"/>
      <c r="ACS235" s="13"/>
      <c r="ACT235" s="13"/>
      <c r="ACU235" s="13"/>
      <c r="ACV235" s="13"/>
      <c r="ACW235" s="13"/>
      <c r="ACX235" s="13"/>
      <c r="ACY235" s="13"/>
      <c r="ACZ235" s="13"/>
      <c r="ADA235" s="13"/>
      <c r="ADB235" s="13"/>
      <c r="ADC235" s="13"/>
      <c r="ADD235" s="13"/>
      <c r="ADE235" s="13"/>
      <c r="ADF235" s="13"/>
      <c r="ADG235" s="13"/>
      <c r="ADH235" s="13"/>
      <c r="ADI235" s="13"/>
      <c r="ADJ235" s="13"/>
      <c r="ADK235" s="13"/>
      <c r="ADL235" s="13"/>
      <c r="ADM235" s="13"/>
      <c r="ADN235" s="13"/>
      <c r="ADO235" s="13"/>
      <c r="ADP235" s="13"/>
      <c r="ADQ235" s="13"/>
      <c r="ADR235" s="13"/>
      <c r="ADS235" s="13"/>
      <c r="ADT235" s="13"/>
      <c r="ADU235" s="13"/>
      <c r="ADV235" s="13"/>
      <c r="ADW235" s="13"/>
      <c r="ADX235" s="13"/>
      <c r="ADY235" s="13"/>
      <c r="ADZ235" s="13"/>
      <c r="AEA235" s="13"/>
      <c r="AEB235" s="13"/>
      <c r="AEC235" s="13"/>
      <c r="AED235" s="13"/>
      <c r="AEE235" s="13"/>
      <c r="AEF235" s="13"/>
      <c r="AEG235" s="13"/>
      <c r="AEH235" s="13"/>
      <c r="AEI235" s="13"/>
      <c r="AEJ235" s="13"/>
      <c r="AEK235" s="13"/>
      <c r="AEL235" s="13"/>
      <c r="AEM235" s="13"/>
      <c r="AEN235" s="13"/>
      <c r="AEO235" s="13"/>
      <c r="AEP235" s="13"/>
      <c r="AEQ235" s="13"/>
      <c r="AER235" s="13"/>
      <c r="AES235" s="13"/>
      <c r="AET235" s="13"/>
      <c r="AEU235" s="13"/>
      <c r="AEV235" s="13"/>
      <c r="AEW235" s="13"/>
      <c r="AEX235" s="13"/>
      <c r="AEY235" s="13"/>
      <c r="AEZ235" s="13"/>
      <c r="AFA235" s="13"/>
      <c r="AFB235" s="13"/>
      <c r="AFC235" s="13"/>
      <c r="AFD235" s="13"/>
      <c r="AFE235" s="13"/>
      <c r="AFF235" s="13"/>
      <c r="AFG235" s="13"/>
      <c r="AFH235" s="13"/>
      <c r="AFI235" s="13"/>
      <c r="AFJ235" s="13"/>
      <c r="AFK235" s="13"/>
      <c r="AFL235" s="13"/>
      <c r="AFM235" s="13"/>
      <c r="AFN235" s="13"/>
      <c r="AFO235" s="13"/>
      <c r="AFP235" s="13"/>
      <c r="AFQ235" s="13"/>
      <c r="AFR235" s="13"/>
      <c r="AFS235" s="13"/>
      <c r="AFT235" s="13"/>
      <c r="AFU235" s="13"/>
      <c r="AFV235" s="13"/>
      <c r="AFW235" s="13"/>
      <c r="AFX235" s="13"/>
      <c r="AFY235" s="13"/>
      <c r="AFZ235" s="13"/>
      <c r="AGA235" s="13"/>
      <c r="AGB235" s="13"/>
      <c r="AGC235" s="13"/>
      <c r="AGD235" s="13"/>
      <c r="AGE235" s="13"/>
      <c r="AGF235" s="13"/>
      <c r="AGG235" s="13"/>
      <c r="AGH235" s="13"/>
      <c r="AGI235" s="13"/>
      <c r="AGJ235" s="13"/>
      <c r="AGK235" s="13"/>
      <c r="AGL235" s="13"/>
      <c r="AGM235" s="13"/>
      <c r="AGN235" s="13"/>
      <c r="AGO235" s="13"/>
      <c r="AGP235" s="13"/>
      <c r="AGQ235" s="13"/>
      <c r="AGR235" s="13"/>
      <c r="AGS235" s="13"/>
      <c r="AGT235" s="13"/>
      <c r="AGU235" s="13"/>
      <c r="AGV235" s="13"/>
      <c r="AGW235" s="13"/>
      <c r="AGX235" s="13"/>
      <c r="AGY235" s="13"/>
      <c r="AGZ235" s="13"/>
      <c r="AHA235" s="13"/>
      <c r="AHB235" s="13"/>
      <c r="AHC235" s="13"/>
      <c r="AHD235" s="13"/>
      <c r="AHE235" s="13"/>
      <c r="AHF235" s="13"/>
      <c r="AHG235" s="13"/>
      <c r="AHH235" s="13"/>
      <c r="AHI235" s="13"/>
      <c r="AHJ235" s="13"/>
      <c r="AHK235" s="13"/>
      <c r="AHL235" s="13"/>
      <c r="AHM235" s="13"/>
      <c r="AHN235" s="13"/>
      <c r="AHO235" s="13"/>
      <c r="AHP235" s="13"/>
      <c r="AHQ235" s="13"/>
      <c r="AHR235" s="13"/>
      <c r="AHS235" s="13"/>
      <c r="AHT235" s="13"/>
      <c r="AHU235" s="13"/>
      <c r="AHV235" s="13"/>
      <c r="AHW235" s="13"/>
      <c r="AHX235" s="13"/>
      <c r="AHY235" s="13"/>
      <c r="AHZ235" s="13"/>
      <c r="AIA235" s="13"/>
      <c r="AIB235" s="13"/>
      <c r="AIC235" s="13"/>
      <c r="AID235" s="13"/>
      <c r="AIE235" s="13"/>
      <c r="AIF235" s="13"/>
      <c r="AIG235" s="13"/>
      <c r="AIH235" s="13"/>
      <c r="AII235" s="13"/>
      <c r="AIJ235" s="13"/>
      <c r="AIK235" s="13"/>
      <c r="AIL235" s="13"/>
      <c r="AIM235" s="13"/>
      <c r="AIN235" s="13"/>
      <c r="AIO235" s="13"/>
      <c r="AIP235" s="13"/>
      <c r="AIQ235" s="13"/>
      <c r="AIR235" s="13"/>
      <c r="AIS235" s="13"/>
      <c r="AIT235" s="13"/>
      <c r="AIU235" s="13"/>
      <c r="AIV235" s="13"/>
      <c r="AIW235" s="13"/>
      <c r="AIX235" s="13"/>
      <c r="AIY235" s="13"/>
      <c r="AIZ235" s="13"/>
      <c r="AJA235" s="13"/>
      <c r="AJB235" s="13"/>
      <c r="AJC235" s="13"/>
      <c r="AJD235" s="13"/>
      <c r="AJE235" s="13"/>
      <c r="AJF235" s="13"/>
      <c r="AJG235" s="13"/>
      <c r="AJH235" s="13"/>
      <c r="AJI235" s="13"/>
      <c r="AJJ235" s="13"/>
      <c r="AJK235" s="13"/>
      <c r="AJL235" s="13"/>
      <c r="AJM235" s="13"/>
      <c r="AJN235" s="13"/>
      <c r="AJO235" s="13"/>
      <c r="AJP235" s="13"/>
      <c r="AJQ235" s="13"/>
      <c r="AJR235" s="13"/>
      <c r="AJS235" s="13"/>
      <c r="AJT235" s="13"/>
      <c r="AJU235" s="13"/>
      <c r="AJV235" s="13"/>
      <c r="AJW235" s="13"/>
      <c r="AJX235" s="13"/>
      <c r="AJY235" s="13"/>
      <c r="AJZ235" s="13"/>
      <c r="AKA235" s="13"/>
      <c r="AKB235" s="13"/>
      <c r="AKC235" s="13"/>
      <c r="AKD235" s="13"/>
      <c r="AKE235" s="13"/>
      <c r="AKF235" s="13"/>
      <c r="AKG235" s="13"/>
      <c r="AKH235" s="13"/>
      <c r="AKI235" s="13"/>
      <c r="AKJ235" s="13"/>
      <c r="AKK235" s="13"/>
      <c r="AKL235" s="13"/>
      <c r="AKM235" s="13"/>
      <c r="AKN235" s="13"/>
      <c r="AKO235" s="13"/>
      <c r="AKP235" s="13"/>
      <c r="AKQ235" s="13"/>
      <c r="AKR235" s="13"/>
      <c r="AKS235" s="13"/>
      <c r="AKT235" s="13"/>
      <c r="AKU235" s="13"/>
      <c r="AKV235" s="13"/>
      <c r="AKW235" s="13"/>
      <c r="AKX235" s="13"/>
      <c r="AKY235" s="13"/>
      <c r="AKZ235" s="13"/>
      <c r="ALA235" s="13"/>
      <c r="ALB235" s="13"/>
      <c r="ALC235" s="13"/>
      <c r="ALD235" s="13"/>
      <c r="ALE235" s="13"/>
      <c r="ALF235" s="13"/>
      <c r="ALG235" s="13"/>
      <c r="ALH235" s="13"/>
      <c r="ALI235" s="13"/>
      <c r="ALJ235" s="13"/>
      <c r="ALK235" s="13"/>
      <c r="ALL235" s="13"/>
      <c r="ALM235" s="13"/>
      <c r="ALN235" s="13"/>
    </row>
    <row r="236" spans="1:1002" ht="14" hidden="1" customHeight="1" x14ac:dyDescent="0.35">
      <c r="A236" s="9"/>
      <c r="B236" s="10"/>
      <c r="C236" s="29"/>
      <c r="D236" s="10"/>
      <c r="F236" s="11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c r="HR236" s="13"/>
      <c r="HS236" s="13"/>
      <c r="HT236" s="13"/>
      <c r="HU236" s="13"/>
      <c r="HV236" s="13"/>
      <c r="HW236" s="13"/>
      <c r="HX236" s="13"/>
      <c r="HY236" s="13"/>
      <c r="HZ236" s="13"/>
      <c r="IA236" s="13"/>
      <c r="IB236" s="13"/>
      <c r="IC236" s="13"/>
      <c r="ID236" s="13"/>
      <c r="IE236" s="13"/>
      <c r="IF236" s="13"/>
      <c r="IG236" s="13"/>
      <c r="IH236" s="13"/>
      <c r="II236" s="13"/>
      <c r="IJ236" s="13"/>
      <c r="IK236" s="13"/>
      <c r="IL236" s="13"/>
      <c r="IM236" s="13"/>
      <c r="IN236" s="13"/>
      <c r="IO236" s="13"/>
      <c r="IP236" s="13"/>
      <c r="IQ236" s="13"/>
      <c r="IR236" s="13"/>
      <c r="IS236" s="13"/>
      <c r="IT236" s="13"/>
      <c r="IU236" s="13"/>
      <c r="IV236" s="13"/>
      <c r="IW236" s="13"/>
      <c r="IX236" s="13"/>
      <c r="IY236" s="13"/>
      <c r="IZ236" s="13"/>
      <c r="JA236" s="13"/>
      <c r="JB236" s="13"/>
      <c r="JC236" s="13"/>
      <c r="JD236" s="13"/>
      <c r="JE236" s="13"/>
      <c r="JF236" s="13"/>
      <c r="JG236" s="13"/>
      <c r="JH236" s="13"/>
      <c r="JI236" s="13"/>
      <c r="JJ236" s="13"/>
      <c r="JK236" s="13"/>
      <c r="JL236" s="13"/>
      <c r="JM236" s="13"/>
      <c r="JN236" s="13"/>
      <c r="JO236" s="13"/>
      <c r="JP236" s="13"/>
      <c r="JQ236" s="13"/>
      <c r="JR236" s="13"/>
      <c r="JS236" s="13"/>
      <c r="JT236" s="13"/>
      <c r="JU236" s="13"/>
      <c r="JV236" s="13"/>
      <c r="JW236" s="13"/>
      <c r="JX236" s="13"/>
      <c r="JY236" s="13"/>
      <c r="JZ236" s="13"/>
      <c r="KA236" s="13"/>
      <c r="KB236" s="13"/>
      <c r="KC236" s="13"/>
      <c r="KD236" s="13"/>
      <c r="KE236" s="13"/>
      <c r="KF236" s="13"/>
      <c r="KG236" s="13"/>
      <c r="KH236" s="13"/>
      <c r="KI236" s="13"/>
      <c r="KJ236" s="13"/>
      <c r="KK236" s="13"/>
      <c r="KL236" s="13"/>
      <c r="KM236" s="13"/>
      <c r="KN236" s="13"/>
      <c r="KO236" s="13"/>
      <c r="KP236" s="13"/>
      <c r="KQ236" s="13"/>
      <c r="KR236" s="13"/>
      <c r="KS236" s="13"/>
      <c r="KT236" s="13"/>
      <c r="KU236" s="13"/>
      <c r="KV236" s="13"/>
      <c r="KW236" s="13"/>
      <c r="KX236" s="13"/>
      <c r="KY236" s="13"/>
      <c r="KZ236" s="13"/>
      <c r="LA236" s="13"/>
      <c r="LB236" s="13"/>
      <c r="LC236" s="13"/>
      <c r="LD236" s="13"/>
      <c r="LE236" s="13"/>
      <c r="LF236" s="13"/>
      <c r="LG236" s="13"/>
      <c r="LH236" s="13"/>
      <c r="LI236" s="13"/>
      <c r="LJ236" s="13"/>
      <c r="LK236" s="13"/>
      <c r="LL236" s="13"/>
      <c r="LM236" s="13"/>
      <c r="LN236" s="13"/>
      <c r="LO236" s="13"/>
      <c r="LP236" s="13"/>
      <c r="LQ236" s="13"/>
      <c r="LR236" s="13"/>
      <c r="LS236" s="13"/>
      <c r="LT236" s="13"/>
      <c r="LU236" s="13"/>
      <c r="LV236" s="13"/>
      <c r="LW236" s="13"/>
      <c r="LX236" s="13"/>
      <c r="LY236" s="13"/>
      <c r="LZ236" s="13"/>
      <c r="MA236" s="13"/>
      <c r="MB236" s="13"/>
      <c r="MC236" s="13"/>
      <c r="MD236" s="13"/>
      <c r="ME236" s="13"/>
      <c r="MF236" s="13"/>
      <c r="MG236" s="13"/>
      <c r="MH236" s="13"/>
      <c r="MI236" s="13"/>
      <c r="MJ236" s="13"/>
      <c r="MK236" s="13"/>
      <c r="ML236" s="13"/>
      <c r="MM236" s="13"/>
      <c r="MN236" s="13"/>
      <c r="MO236" s="13"/>
      <c r="MP236" s="13"/>
      <c r="MQ236" s="13"/>
      <c r="MR236" s="13"/>
      <c r="MS236" s="13"/>
      <c r="MT236" s="13"/>
      <c r="MU236" s="13"/>
      <c r="MV236" s="13"/>
      <c r="MW236" s="13"/>
      <c r="MX236" s="13"/>
      <c r="MY236" s="13"/>
      <c r="MZ236" s="13"/>
      <c r="NA236" s="13"/>
      <c r="NB236" s="13"/>
      <c r="NC236" s="13"/>
      <c r="ND236" s="13"/>
      <c r="NE236" s="13"/>
      <c r="NF236" s="13"/>
      <c r="NG236" s="13"/>
      <c r="NH236" s="13"/>
      <c r="NI236" s="13"/>
      <c r="NJ236" s="13"/>
      <c r="NK236" s="13"/>
      <c r="NL236" s="13"/>
      <c r="NM236" s="13"/>
      <c r="NN236" s="13"/>
      <c r="NO236" s="13"/>
      <c r="NP236" s="13"/>
      <c r="NQ236" s="13"/>
      <c r="NR236" s="13"/>
      <c r="NS236" s="13"/>
      <c r="NT236" s="13"/>
      <c r="NU236" s="13"/>
      <c r="NV236" s="13"/>
      <c r="NW236" s="13"/>
      <c r="NX236" s="13"/>
      <c r="NY236" s="13"/>
      <c r="NZ236" s="13"/>
      <c r="OA236" s="13"/>
      <c r="OB236" s="13"/>
      <c r="OC236" s="13"/>
      <c r="OD236" s="13"/>
      <c r="OE236" s="13"/>
      <c r="OF236" s="13"/>
      <c r="OG236" s="13"/>
      <c r="OH236" s="13"/>
      <c r="OI236" s="13"/>
      <c r="OJ236" s="13"/>
      <c r="OK236" s="13"/>
      <c r="OL236" s="13"/>
      <c r="OM236" s="13"/>
      <c r="ON236" s="13"/>
      <c r="OO236" s="13"/>
      <c r="OP236" s="13"/>
      <c r="OQ236" s="13"/>
      <c r="OR236" s="13"/>
      <c r="OS236" s="13"/>
      <c r="OT236" s="13"/>
      <c r="OU236" s="13"/>
      <c r="OV236" s="13"/>
      <c r="OW236" s="13"/>
      <c r="OX236" s="13"/>
      <c r="OY236" s="13"/>
      <c r="OZ236" s="13"/>
      <c r="PA236" s="13"/>
      <c r="PB236" s="13"/>
      <c r="PC236" s="13"/>
      <c r="PD236" s="13"/>
      <c r="PE236" s="13"/>
      <c r="PF236" s="13"/>
      <c r="PG236" s="13"/>
      <c r="PH236" s="13"/>
      <c r="PI236" s="13"/>
      <c r="PJ236" s="13"/>
      <c r="PK236" s="13"/>
      <c r="PL236" s="13"/>
      <c r="PM236" s="13"/>
      <c r="PN236" s="13"/>
      <c r="PO236" s="13"/>
      <c r="PP236" s="13"/>
      <c r="PQ236" s="13"/>
      <c r="PR236" s="13"/>
      <c r="PS236" s="13"/>
      <c r="PT236" s="13"/>
      <c r="PU236" s="13"/>
      <c r="PV236" s="13"/>
      <c r="PW236" s="13"/>
      <c r="PX236" s="13"/>
      <c r="PY236" s="13"/>
      <c r="PZ236" s="13"/>
      <c r="QA236" s="13"/>
      <c r="QB236" s="13"/>
      <c r="QC236" s="13"/>
      <c r="QD236" s="13"/>
      <c r="QE236" s="13"/>
      <c r="QF236" s="13"/>
      <c r="QG236" s="13"/>
      <c r="QH236" s="13"/>
      <c r="QI236" s="13"/>
      <c r="QJ236" s="13"/>
      <c r="QK236" s="13"/>
      <c r="QL236" s="13"/>
      <c r="QM236" s="13"/>
      <c r="QN236" s="13"/>
      <c r="QO236" s="13"/>
      <c r="QP236" s="13"/>
      <c r="QQ236" s="13"/>
      <c r="QR236" s="13"/>
      <c r="QS236" s="13"/>
      <c r="QT236" s="13"/>
      <c r="QU236" s="13"/>
      <c r="QV236" s="13"/>
      <c r="QW236" s="13"/>
      <c r="QX236" s="13"/>
      <c r="QY236" s="13"/>
      <c r="QZ236" s="13"/>
      <c r="RA236" s="13"/>
      <c r="RB236" s="13"/>
      <c r="RC236" s="13"/>
      <c r="RD236" s="13"/>
      <c r="RE236" s="13"/>
      <c r="RF236" s="13"/>
      <c r="RG236" s="13"/>
      <c r="RH236" s="13"/>
      <c r="RI236" s="13"/>
      <c r="RJ236" s="13"/>
      <c r="RK236" s="13"/>
      <c r="RL236" s="13"/>
      <c r="RM236" s="13"/>
      <c r="RN236" s="13"/>
      <c r="RO236" s="13"/>
      <c r="RP236" s="13"/>
      <c r="RQ236" s="13"/>
      <c r="RR236" s="13"/>
      <c r="RS236" s="13"/>
      <c r="RT236" s="13"/>
      <c r="RU236" s="13"/>
      <c r="RV236" s="13"/>
      <c r="RW236" s="13"/>
      <c r="RX236" s="13"/>
      <c r="RY236" s="13"/>
      <c r="RZ236" s="13"/>
      <c r="SA236" s="13"/>
      <c r="SB236" s="13"/>
      <c r="SC236" s="13"/>
      <c r="SD236" s="13"/>
      <c r="SE236" s="13"/>
      <c r="SF236" s="13"/>
      <c r="SG236" s="13"/>
      <c r="SH236" s="13"/>
      <c r="SI236" s="13"/>
      <c r="SJ236" s="13"/>
      <c r="SK236" s="13"/>
      <c r="SL236" s="13"/>
      <c r="SM236" s="13"/>
      <c r="SN236" s="13"/>
      <c r="SO236" s="13"/>
      <c r="SP236" s="13"/>
      <c r="SQ236" s="13"/>
      <c r="SR236" s="13"/>
      <c r="SS236" s="13"/>
      <c r="ST236" s="13"/>
      <c r="SU236" s="13"/>
      <c r="SV236" s="13"/>
      <c r="SW236" s="13"/>
      <c r="SX236" s="13"/>
      <c r="SY236" s="13"/>
      <c r="SZ236" s="13"/>
      <c r="TA236" s="13"/>
      <c r="TB236" s="13"/>
      <c r="TC236" s="13"/>
      <c r="TD236" s="13"/>
      <c r="TE236" s="13"/>
      <c r="TF236" s="13"/>
      <c r="TG236" s="13"/>
      <c r="TH236" s="13"/>
      <c r="TI236" s="13"/>
      <c r="TJ236" s="13"/>
      <c r="TK236" s="13"/>
      <c r="TL236" s="13"/>
      <c r="TM236" s="13"/>
      <c r="TN236" s="13"/>
      <c r="TO236" s="13"/>
      <c r="TP236" s="13"/>
      <c r="TQ236" s="13"/>
      <c r="TR236" s="13"/>
      <c r="TS236" s="13"/>
      <c r="TT236" s="13"/>
      <c r="TU236" s="13"/>
      <c r="TV236" s="13"/>
      <c r="TW236" s="13"/>
      <c r="TX236" s="13"/>
      <c r="TY236" s="13"/>
      <c r="TZ236" s="13"/>
      <c r="UA236" s="13"/>
      <c r="UB236" s="13"/>
      <c r="UC236" s="13"/>
      <c r="UD236" s="13"/>
      <c r="UE236" s="13"/>
      <c r="UF236" s="13"/>
      <c r="UG236" s="13"/>
      <c r="UH236" s="13"/>
      <c r="UI236" s="13"/>
      <c r="UJ236" s="13"/>
      <c r="UK236" s="13"/>
      <c r="UL236" s="13"/>
      <c r="UM236" s="13"/>
      <c r="UN236" s="13"/>
      <c r="UO236" s="13"/>
      <c r="UP236" s="13"/>
      <c r="UQ236" s="13"/>
      <c r="UR236" s="13"/>
      <c r="US236" s="13"/>
      <c r="UT236" s="13"/>
      <c r="UU236" s="13"/>
      <c r="UV236" s="13"/>
      <c r="UW236" s="13"/>
      <c r="UX236" s="13"/>
      <c r="UY236" s="13"/>
      <c r="UZ236" s="13"/>
      <c r="VA236" s="13"/>
      <c r="VB236" s="13"/>
      <c r="VC236" s="13"/>
      <c r="VD236" s="13"/>
      <c r="VE236" s="13"/>
      <c r="VF236" s="13"/>
      <c r="VG236" s="13"/>
      <c r="VH236" s="13"/>
      <c r="VI236" s="13"/>
      <c r="VJ236" s="13"/>
      <c r="VK236" s="13"/>
      <c r="VL236" s="13"/>
      <c r="VM236" s="13"/>
      <c r="VN236" s="13"/>
      <c r="VO236" s="13"/>
      <c r="VP236" s="13"/>
      <c r="VQ236" s="13"/>
      <c r="VR236" s="13"/>
      <c r="VS236" s="13"/>
      <c r="VT236" s="13"/>
      <c r="VU236" s="13"/>
      <c r="VV236" s="13"/>
      <c r="VW236" s="13"/>
      <c r="VX236" s="13"/>
      <c r="VY236" s="13"/>
      <c r="VZ236" s="13"/>
      <c r="WA236" s="13"/>
      <c r="WB236" s="13"/>
      <c r="WC236" s="13"/>
      <c r="WD236" s="13"/>
      <c r="WE236" s="13"/>
      <c r="WF236" s="13"/>
      <c r="WG236" s="13"/>
      <c r="WH236" s="13"/>
      <c r="WI236" s="13"/>
      <c r="WJ236" s="13"/>
      <c r="WK236" s="13"/>
      <c r="WL236" s="13"/>
      <c r="WM236" s="13"/>
      <c r="WN236" s="13"/>
      <c r="WO236" s="13"/>
      <c r="WP236" s="13"/>
      <c r="WQ236" s="13"/>
      <c r="WR236" s="13"/>
      <c r="WS236" s="13"/>
      <c r="WT236" s="13"/>
      <c r="WU236" s="13"/>
      <c r="WV236" s="13"/>
      <c r="WW236" s="13"/>
      <c r="WX236" s="13"/>
      <c r="WY236" s="13"/>
      <c r="WZ236" s="13"/>
      <c r="XA236" s="13"/>
      <c r="XB236" s="13"/>
      <c r="XC236" s="13"/>
      <c r="XD236" s="13"/>
      <c r="XE236" s="13"/>
      <c r="XF236" s="13"/>
      <c r="XG236" s="13"/>
      <c r="XH236" s="13"/>
      <c r="XI236" s="13"/>
      <c r="XJ236" s="13"/>
      <c r="XK236" s="13"/>
      <c r="XL236" s="13"/>
      <c r="XM236" s="13"/>
      <c r="XN236" s="13"/>
      <c r="XO236" s="13"/>
      <c r="XP236" s="13"/>
      <c r="XQ236" s="13"/>
      <c r="XR236" s="13"/>
      <c r="XS236" s="13"/>
      <c r="XT236" s="13"/>
      <c r="XU236" s="13"/>
      <c r="XV236" s="13"/>
      <c r="XW236" s="13"/>
      <c r="XX236" s="13"/>
      <c r="XY236" s="13"/>
      <c r="XZ236" s="13"/>
      <c r="YA236" s="13"/>
      <c r="YB236" s="13"/>
      <c r="YC236" s="13"/>
      <c r="YD236" s="13"/>
      <c r="YE236" s="13"/>
      <c r="YF236" s="13"/>
      <c r="YG236" s="13"/>
      <c r="YH236" s="13"/>
      <c r="YI236" s="13"/>
      <c r="YJ236" s="13"/>
      <c r="YK236" s="13"/>
      <c r="YL236" s="13"/>
      <c r="YM236" s="13"/>
      <c r="YN236" s="13"/>
      <c r="YO236" s="13"/>
      <c r="YP236" s="13"/>
      <c r="YQ236" s="13"/>
      <c r="YR236" s="13"/>
      <c r="YS236" s="13"/>
      <c r="YT236" s="13"/>
      <c r="YU236" s="13"/>
      <c r="YV236" s="13"/>
      <c r="YW236" s="13"/>
      <c r="YX236" s="13"/>
      <c r="YY236" s="13"/>
      <c r="YZ236" s="13"/>
      <c r="ZA236" s="13"/>
      <c r="ZB236" s="13"/>
      <c r="ZC236" s="13"/>
      <c r="ZD236" s="13"/>
      <c r="ZE236" s="13"/>
      <c r="ZF236" s="13"/>
      <c r="ZG236" s="13"/>
      <c r="ZH236" s="13"/>
      <c r="ZI236" s="13"/>
      <c r="ZJ236" s="13"/>
      <c r="ZK236" s="13"/>
      <c r="ZL236" s="13"/>
      <c r="ZM236" s="13"/>
      <c r="ZN236" s="13"/>
      <c r="ZO236" s="13"/>
      <c r="ZP236" s="13"/>
      <c r="ZQ236" s="13"/>
      <c r="ZR236" s="13"/>
      <c r="ZS236" s="13"/>
      <c r="ZT236" s="13"/>
      <c r="ZU236" s="13"/>
      <c r="ZV236" s="13"/>
      <c r="ZW236" s="13"/>
      <c r="ZX236" s="13"/>
      <c r="ZY236" s="13"/>
      <c r="ZZ236" s="13"/>
      <c r="AAA236" s="13"/>
      <c r="AAB236" s="13"/>
      <c r="AAC236" s="13"/>
      <c r="AAD236" s="13"/>
      <c r="AAE236" s="13"/>
      <c r="AAF236" s="13"/>
      <c r="AAG236" s="13"/>
      <c r="AAH236" s="13"/>
      <c r="AAI236" s="13"/>
      <c r="AAJ236" s="13"/>
      <c r="AAK236" s="13"/>
      <c r="AAL236" s="13"/>
      <c r="AAM236" s="13"/>
      <c r="AAN236" s="13"/>
      <c r="AAO236" s="13"/>
      <c r="AAP236" s="13"/>
      <c r="AAQ236" s="13"/>
      <c r="AAR236" s="13"/>
      <c r="AAS236" s="13"/>
      <c r="AAT236" s="13"/>
      <c r="AAU236" s="13"/>
      <c r="AAV236" s="13"/>
      <c r="AAW236" s="13"/>
      <c r="AAX236" s="13"/>
      <c r="AAY236" s="13"/>
      <c r="AAZ236" s="13"/>
      <c r="ABA236" s="13"/>
      <c r="ABB236" s="13"/>
      <c r="ABC236" s="13"/>
      <c r="ABD236" s="13"/>
      <c r="ABE236" s="13"/>
      <c r="ABF236" s="13"/>
      <c r="ABG236" s="13"/>
      <c r="ABH236" s="13"/>
      <c r="ABI236" s="13"/>
      <c r="ABJ236" s="13"/>
      <c r="ABK236" s="13"/>
      <c r="ABL236" s="13"/>
      <c r="ABM236" s="13"/>
      <c r="ABN236" s="13"/>
      <c r="ABO236" s="13"/>
      <c r="ABP236" s="13"/>
      <c r="ABQ236" s="13"/>
      <c r="ABR236" s="13"/>
      <c r="ABS236" s="13"/>
      <c r="ABT236" s="13"/>
      <c r="ABU236" s="13"/>
      <c r="ABV236" s="13"/>
      <c r="ABW236" s="13"/>
      <c r="ABX236" s="13"/>
      <c r="ABY236" s="13"/>
      <c r="ABZ236" s="13"/>
      <c r="ACA236" s="13"/>
      <c r="ACB236" s="13"/>
      <c r="ACC236" s="13"/>
      <c r="ACD236" s="13"/>
      <c r="ACE236" s="13"/>
      <c r="ACF236" s="13"/>
      <c r="ACG236" s="13"/>
      <c r="ACH236" s="13"/>
      <c r="ACI236" s="13"/>
      <c r="ACJ236" s="13"/>
      <c r="ACK236" s="13"/>
      <c r="ACL236" s="13"/>
      <c r="ACM236" s="13"/>
      <c r="ACN236" s="13"/>
      <c r="ACO236" s="13"/>
      <c r="ACP236" s="13"/>
      <c r="ACQ236" s="13"/>
      <c r="ACR236" s="13"/>
      <c r="ACS236" s="13"/>
      <c r="ACT236" s="13"/>
      <c r="ACU236" s="13"/>
      <c r="ACV236" s="13"/>
      <c r="ACW236" s="13"/>
      <c r="ACX236" s="13"/>
      <c r="ACY236" s="13"/>
      <c r="ACZ236" s="13"/>
      <c r="ADA236" s="13"/>
      <c r="ADB236" s="13"/>
      <c r="ADC236" s="13"/>
      <c r="ADD236" s="13"/>
      <c r="ADE236" s="13"/>
      <c r="ADF236" s="13"/>
      <c r="ADG236" s="13"/>
      <c r="ADH236" s="13"/>
      <c r="ADI236" s="13"/>
      <c r="ADJ236" s="13"/>
      <c r="ADK236" s="13"/>
      <c r="ADL236" s="13"/>
      <c r="ADM236" s="13"/>
      <c r="ADN236" s="13"/>
      <c r="ADO236" s="13"/>
      <c r="ADP236" s="13"/>
      <c r="ADQ236" s="13"/>
      <c r="ADR236" s="13"/>
      <c r="ADS236" s="13"/>
      <c r="ADT236" s="13"/>
      <c r="ADU236" s="13"/>
      <c r="ADV236" s="13"/>
      <c r="ADW236" s="13"/>
      <c r="ADX236" s="13"/>
      <c r="ADY236" s="13"/>
      <c r="ADZ236" s="13"/>
      <c r="AEA236" s="13"/>
      <c r="AEB236" s="13"/>
      <c r="AEC236" s="13"/>
      <c r="AED236" s="13"/>
      <c r="AEE236" s="13"/>
      <c r="AEF236" s="13"/>
      <c r="AEG236" s="13"/>
      <c r="AEH236" s="13"/>
      <c r="AEI236" s="13"/>
      <c r="AEJ236" s="13"/>
      <c r="AEK236" s="13"/>
      <c r="AEL236" s="13"/>
      <c r="AEM236" s="13"/>
      <c r="AEN236" s="13"/>
      <c r="AEO236" s="13"/>
      <c r="AEP236" s="13"/>
      <c r="AEQ236" s="13"/>
      <c r="AER236" s="13"/>
      <c r="AES236" s="13"/>
      <c r="AET236" s="13"/>
      <c r="AEU236" s="13"/>
      <c r="AEV236" s="13"/>
      <c r="AEW236" s="13"/>
      <c r="AEX236" s="13"/>
      <c r="AEY236" s="13"/>
      <c r="AEZ236" s="13"/>
      <c r="AFA236" s="13"/>
      <c r="AFB236" s="13"/>
      <c r="AFC236" s="13"/>
      <c r="AFD236" s="13"/>
      <c r="AFE236" s="13"/>
      <c r="AFF236" s="13"/>
      <c r="AFG236" s="13"/>
      <c r="AFH236" s="13"/>
      <c r="AFI236" s="13"/>
      <c r="AFJ236" s="13"/>
      <c r="AFK236" s="13"/>
      <c r="AFL236" s="13"/>
      <c r="AFM236" s="13"/>
      <c r="AFN236" s="13"/>
      <c r="AFO236" s="13"/>
      <c r="AFP236" s="13"/>
      <c r="AFQ236" s="13"/>
      <c r="AFR236" s="13"/>
      <c r="AFS236" s="13"/>
      <c r="AFT236" s="13"/>
      <c r="AFU236" s="13"/>
      <c r="AFV236" s="13"/>
      <c r="AFW236" s="13"/>
      <c r="AFX236" s="13"/>
      <c r="AFY236" s="13"/>
      <c r="AFZ236" s="13"/>
      <c r="AGA236" s="13"/>
      <c r="AGB236" s="13"/>
      <c r="AGC236" s="13"/>
      <c r="AGD236" s="13"/>
      <c r="AGE236" s="13"/>
      <c r="AGF236" s="13"/>
      <c r="AGG236" s="13"/>
      <c r="AGH236" s="13"/>
      <c r="AGI236" s="13"/>
      <c r="AGJ236" s="13"/>
      <c r="AGK236" s="13"/>
      <c r="AGL236" s="13"/>
      <c r="AGM236" s="13"/>
      <c r="AGN236" s="13"/>
      <c r="AGO236" s="13"/>
      <c r="AGP236" s="13"/>
      <c r="AGQ236" s="13"/>
      <c r="AGR236" s="13"/>
      <c r="AGS236" s="13"/>
      <c r="AGT236" s="13"/>
      <c r="AGU236" s="13"/>
      <c r="AGV236" s="13"/>
      <c r="AGW236" s="13"/>
      <c r="AGX236" s="13"/>
      <c r="AGY236" s="13"/>
      <c r="AGZ236" s="13"/>
      <c r="AHA236" s="13"/>
      <c r="AHB236" s="13"/>
      <c r="AHC236" s="13"/>
      <c r="AHD236" s="13"/>
      <c r="AHE236" s="13"/>
      <c r="AHF236" s="13"/>
      <c r="AHG236" s="13"/>
      <c r="AHH236" s="13"/>
      <c r="AHI236" s="13"/>
      <c r="AHJ236" s="13"/>
      <c r="AHK236" s="13"/>
      <c r="AHL236" s="13"/>
      <c r="AHM236" s="13"/>
      <c r="AHN236" s="13"/>
      <c r="AHO236" s="13"/>
      <c r="AHP236" s="13"/>
      <c r="AHQ236" s="13"/>
      <c r="AHR236" s="13"/>
      <c r="AHS236" s="13"/>
      <c r="AHT236" s="13"/>
      <c r="AHU236" s="13"/>
      <c r="AHV236" s="13"/>
      <c r="AHW236" s="13"/>
      <c r="AHX236" s="13"/>
      <c r="AHY236" s="13"/>
      <c r="AHZ236" s="13"/>
      <c r="AIA236" s="13"/>
      <c r="AIB236" s="13"/>
      <c r="AIC236" s="13"/>
      <c r="AID236" s="13"/>
      <c r="AIE236" s="13"/>
      <c r="AIF236" s="13"/>
      <c r="AIG236" s="13"/>
      <c r="AIH236" s="13"/>
      <c r="AII236" s="13"/>
      <c r="AIJ236" s="13"/>
      <c r="AIK236" s="13"/>
      <c r="AIL236" s="13"/>
      <c r="AIM236" s="13"/>
      <c r="AIN236" s="13"/>
      <c r="AIO236" s="13"/>
      <c r="AIP236" s="13"/>
      <c r="AIQ236" s="13"/>
      <c r="AIR236" s="13"/>
      <c r="AIS236" s="13"/>
      <c r="AIT236" s="13"/>
      <c r="AIU236" s="13"/>
      <c r="AIV236" s="13"/>
      <c r="AIW236" s="13"/>
      <c r="AIX236" s="13"/>
      <c r="AIY236" s="13"/>
      <c r="AIZ236" s="13"/>
      <c r="AJA236" s="13"/>
      <c r="AJB236" s="13"/>
      <c r="AJC236" s="13"/>
      <c r="AJD236" s="13"/>
      <c r="AJE236" s="13"/>
      <c r="AJF236" s="13"/>
      <c r="AJG236" s="13"/>
      <c r="AJH236" s="13"/>
      <c r="AJI236" s="13"/>
      <c r="AJJ236" s="13"/>
      <c r="AJK236" s="13"/>
      <c r="AJL236" s="13"/>
      <c r="AJM236" s="13"/>
      <c r="AJN236" s="13"/>
      <c r="AJO236" s="13"/>
      <c r="AJP236" s="13"/>
      <c r="AJQ236" s="13"/>
      <c r="AJR236" s="13"/>
      <c r="AJS236" s="13"/>
      <c r="AJT236" s="13"/>
      <c r="AJU236" s="13"/>
      <c r="AJV236" s="13"/>
      <c r="AJW236" s="13"/>
      <c r="AJX236" s="13"/>
      <c r="AJY236" s="13"/>
      <c r="AJZ236" s="13"/>
      <c r="AKA236" s="13"/>
      <c r="AKB236" s="13"/>
      <c r="AKC236" s="13"/>
      <c r="AKD236" s="13"/>
      <c r="AKE236" s="13"/>
      <c r="AKF236" s="13"/>
      <c r="AKG236" s="13"/>
      <c r="AKH236" s="13"/>
      <c r="AKI236" s="13"/>
      <c r="AKJ236" s="13"/>
      <c r="AKK236" s="13"/>
      <c r="AKL236" s="13"/>
      <c r="AKM236" s="13"/>
      <c r="AKN236" s="13"/>
      <c r="AKO236" s="13"/>
      <c r="AKP236" s="13"/>
      <c r="AKQ236" s="13"/>
      <c r="AKR236" s="13"/>
      <c r="AKS236" s="13"/>
      <c r="AKT236" s="13"/>
      <c r="AKU236" s="13"/>
      <c r="AKV236" s="13"/>
      <c r="AKW236" s="13"/>
      <c r="AKX236" s="13"/>
      <c r="AKY236" s="13"/>
      <c r="AKZ236" s="13"/>
      <c r="ALA236" s="13"/>
      <c r="ALB236" s="13"/>
      <c r="ALC236" s="13"/>
      <c r="ALD236" s="13"/>
      <c r="ALE236" s="13"/>
      <c r="ALF236" s="13"/>
      <c r="ALG236" s="13"/>
      <c r="ALH236" s="13"/>
      <c r="ALI236" s="13"/>
      <c r="ALJ236" s="13"/>
      <c r="ALK236" s="13"/>
      <c r="ALL236" s="13"/>
      <c r="ALM236" s="13"/>
      <c r="ALN236" s="13"/>
    </row>
    <row r="237" spans="1:1002" ht="14" hidden="1" customHeight="1" x14ac:dyDescent="0.35">
      <c r="A237" s="9"/>
      <c r="B237" s="10"/>
      <c r="C237" s="29"/>
      <c r="D237" s="10"/>
      <c r="F237" s="11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c r="IA237" s="13"/>
      <c r="IB237" s="13"/>
      <c r="IC237" s="13"/>
      <c r="ID237" s="13"/>
      <c r="IE237" s="13"/>
      <c r="IF237" s="13"/>
      <c r="IG237" s="13"/>
      <c r="IH237" s="13"/>
      <c r="II237" s="13"/>
      <c r="IJ237" s="13"/>
      <c r="IK237" s="13"/>
      <c r="IL237" s="13"/>
      <c r="IM237" s="13"/>
      <c r="IN237" s="13"/>
      <c r="IO237" s="13"/>
      <c r="IP237" s="13"/>
      <c r="IQ237" s="13"/>
      <c r="IR237" s="13"/>
      <c r="IS237" s="13"/>
      <c r="IT237" s="13"/>
      <c r="IU237" s="13"/>
      <c r="IV237" s="13"/>
      <c r="IW237" s="13"/>
      <c r="IX237" s="13"/>
      <c r="IY237" s="13"/>
      <c r="IZ237" s="13"/>
      <c r="JA237" s="13"/>
      <c r="JB237" s="13"/>
      <c r="JC237" s="13"/>
      <c r="JD237" s="13"/>
      <c r="JE237" s="13"/>
      <c r="JF237" s="13"/>
      <c r="JG237" s="13"/>
      <c r="JH237" s="13"/>
      <c r="JI237" s="13"/>
      <c r="JJ237" s="13"/>
      <c r="JK237" s="13"/>
      <c r="JL237" s="13"/>
      <c r="JM237" s="13"/>
      <c r="JN237" s="13"/>
      <c r="JO237" s="13"/>
      <c r="JP237" s="13"/>
      <c r="JQ237" s="13"/>
      <c r="JR237" s="13"/>
      <c r="JS237" s="13"/>
      <c r="JT237" s="13"/>
      <c r="JU237" s="13"/>
      <c r="JV237" s="13"/>
      <c r="JW237" s="13"/>
      <c r="JX237" s="13"/>
      <c r="JY237" s="13"/>
      <c r="JZ237" s="13"/>
      <c r="KA237" s="13"/>
      <c r="KB237" s="13"/>
      <c r="KC237" s="13"/>
      <c r="KD237" s="13"/>
      <c r="KE237" s="13"/>
      <c r="KF237" s="13"/>
      <c r="KG237" s="13"/>
      <c r="KH237" s="13"/>
      <c r="KI237" s="13"/>
      <c r="KJ237" s="13"/>
      <c r="KK237" s="13"/>
      <c r="KL237" s="13"/>
      <c r="KM237" s="13"/>
      <c r="KN237" s="13"/>
      <c r="KO237" s="13"/>
      <c r="KP237" s="13"/>
      <c r="KQ237" s="13"/>
      <c r="KR237" s="13"/>
      <c r="KS237" s="13"/>
      <c r="KT237" s="13"/>
      <c r="KU237" s="13"/>
      <c r="KV237" s="13"/>
      <c r="KW237" s="13"/>
      <c r="KX237" s="13"/>
      <c r="KY237" s="13"/>
      <c r="KZ237" s="13"/>
      <c r="LA237" s="13"/>
      <c r="LB237" s="13"/>
      <c r="LC237" s="13"/>
      <c r="LD237" s="13"/>
      <c r="LE237" s="13"/>
      <c r="LF237" s="13"/>
      <c r="LG237" s="13"/>
      <c r="LH237" s="13"/>
      <c r="LI237" s="13"/>
      <c r="LJ237" s="13"/>
      <c r="LK237" s="13"/>
      <c r="LL237" s="13"/>
      <c r="LM237" s="13"/>
      <c r="LN237" s="13"/>
      <c r="LO237" s="13"/>
      <c r="LP237" s="13"/>
      <c r="LQ237" s="13"/>
      <c r="LR237" s="13"/>
      <c r="LS237" s="13"/>
      <c r="LT237" s="13"/>
      <c r="LU237" s="13"/>
      <c r="LV237" s="13"/>
      <c r="LW237" s="13"/>
      <c r="LX237" s="13"/>
      <c r="LY237" s="13"/>
      <c r="LZ237" s="13"/>
      <c r="MA237" s="13"/>
      <c r="MB237" s="13"/>
      <c r="MC237" s="13"/>
      <c r="MD237" s="13"/>
      <c r="ME237" s="13"/>
      <c r="MF237" s="13"/>
      <c r="MG237" s="13"/>
      <c r="MH237" s="13"/>
      <c r="MI237" s="13"/>
      <c r="MJ237" s="13"/>
      <c r="MK237" s="13"/>
      <c r="ML237" s="13"/>
      <c r="MM237" s="13"/>
      <c r="MN237" s="13"/>
      <c r="MO237" s="13"/>
      <c r="MP237" s="13"/>
      <c r="MQ237" s="13"/>
      <c r="MR237" s="13"/>
      <c r="MS237" s="13"/>
      <c r="MT237" s="13"/>
      <c r="MU237" s="13"/>
      <c r="MV237" s="13"/>
      <c r="MW237" s="13"/>
      <c r="MX237" s="13"/>
      <c r="MY237" s="13"/>
      <c r="MZ237" s="13"/>
      <c r="NA237" s="13"/>
      <c r="NB237" s="13"/>
      <c r="NC237" s="13"/>
      <c r="ND237" s="13"/>
      <c r="NE237" s="13"/>
      <c r="NF237" s="13"/>
      <c r="NG237" s="13"/>
      <c r="NH237" s="13"/>
      <c r="NI237" s="13"/>
      <c r="NJ237" s="13"/>
      <c r="NK237" s="13"/>
      <c r="NL237" s="13"/>
      <c r="NM237" s="13"/>
      <c r="NN237" s="13"/>
      <c r="NO237" s="13"/>
      <c r="NP237" s="13"/>
      <c r="NQ237" s="13"/>
      <c r="NR237" s="13"/>
      <c r="NS237" s="13"/>
      <c r="NT237" s="13"/>
      <c r="NU237" s="13"/>
      <c r="NV237" s="13"/>
      <c r="NW237" s="13"/>
      <c r="NX237" s="13"/>
      <c r="NY237" s="13"/>
      <c r="NZ237" s="13"/>
      <c r="OA237" s="13"/>
      <c r="OB237" s="13"/>
      <c r="OC237" s="13"/>
      <c r="OD237" s="13"/>
      <c r="OE237" s="13"/>
      <c r="OF237" s="13"/>
      <c r="OG237" s="13"/>
      <c r="OH237" s="13"/>
      <c r="OI237" s="13"/>
      <c r="OJ237" s="13"/>
      <c r="OK237" s="13"/>
      <c r="OL237" s="13"/>
      <c r="OM237" s="13"/>
      <c r="ON237" s="13"/>
      <c r="OO237" s="13"/>
      <c r="OP237" s="13"/>
      <c r="OQ237" s="13"/>
      <c r="OR237" s="13"/>
      <c r="OS237" s="13"/>
      <c r="OT237" s="13"/>
      <c r="OU237" s="13"/>
      <c r="OV237" s="13"/>
      <c r="OW237" s="13"/>
      <c r="OX237" s="13"/>
      <c r="OY237" s="13"/>
      <c r="OZ237" s="13"/>
      <c r="PA237" s="13"/>
      <c r="PB237" s="13"/>
      <c r="PC237" s="13"/>
      <c r="PD237" s="13"/>
      <c r="PE237" s="13"/>
      <c r="PF237" s="13"/>
      <c r="PG237" s="13"/>
      <c r="PH237" s="13"/>
      <c r="PI237" s="13"/>
      <c r="PJ237" s="13"/>
      <c r="PK237" s="13"/>
      <c r="PL237" s="13"/>
      <c r="PM237" s="13"/>
      <c r="PN237" s="13"/>
      <c r="PO237" s="13"/>
      <c r="PP237" s="13"/>
      <c r="PQ237" s="13"/>
      <c r="PR237" s="13"/>
      <c r="PS237" s="13"/>
      <c r="PT237" s="13"/>
      <c r="PU237" s="13"/>
      <c r="PV237" s="13"/>
      <c r="PW237" s="13"/>
      <c r="PX237" s="13"/>
      <c r="PY237" s="13"/>
      <c r="PZ237" s="13"/>
      <c r="QA237" s="13"/>
      <c r="QB237" s="13"/>
      <c r="QC237" s="13"/>
      <c r="QD237" s="13"/>
      <c r="QE237" s="13"/>
      <c r="QF237" s="13"/>
      <c r="QG237" s="13"/>
      <c r="QH237" s="13"/>
      <c r="QI237" s="13"/>
      <c r="QJ237" s="13"/>
      <c r="QK237" s="13"/>
      <c r="QL237" s="13"/>
      <c r="QM237" s="13"/>
      <c r="QN237" s="13"/>
      <c r="QO237" s="13"/>
      <c r="QP237" s="13"/>
      <c r="QQ237" s="13"/>
      <c r="QR237" s="13"/>
      <c r="QS237" s="13"/>
      <c r="QT237" s="13"/>
      <c r="QU237" s="13"/>
      <c r="QV237" s="13"/>
      <c r="QW237" s="13"/>
      <c r="QX237" s="13"/>
      <c r="QY237" s="13"/>
      <c r="QZ237" s="13"/>
      <c r="RA237" s="13"/>
      <c r="RB237" s="13"/>
      <c r="RC237" s="13"/>
      <c r="RD237" s="13"/>
      <c r="RE237" s="13"/>
      <c r="RF237" s="13"/>
      <c r="RG237" s="13"/>
      <c r="RH237" s="13"/>
      <c r="RI237" s="13"/>
      <c r="RJ237" s="13"/>
      <c r="RK237" s="13"/>
      <c r="RL237" s="13"/>
      <c r="RM237" s="13"/>
      <c r="RN237" s="13"/>
      <c r="RO237" s="13"/>
      <c r="RP237" s="13"/>
      <c r="RQ237" s="13"/>
      <c r="RR237" s="13"/>
      <c r="RS237" s="13"/>
      <c r="RT237" s="13"/>
      <c r="RU237" s="13"/>
      <c r="RV237" s="13"/>
      <c r="RW237" s="13"/>
      <c r="RX237" s="13"/>
      <c r="RY237" s="13"/>
      <c r="RZ237" s="13"/>
      <c r="SA237" s="13"/>
      <c r="SB237" s="13"/>
      <c r="SC237" s="13"/>
      <c r="SD237" s="13"/>
      <c r="SE237" s="13"/>
      <c r="SF237" s="13"/>
      <c r="SG237" s="13"/>
      <c r="SH237" s="13"/>
      <c r="SI237" s="13"/>
      <c r="SJ237" s="13"/>
      <c r="SK237" s="13"/>
      <c r="SL237" s="13"/>
      <c r="SM237" s="13"/>
      <c r="SN237" s="13"/>
      <c r="SO237" s="13"/>
      <c r="SP237" s="13"/>
      <c r="SQ237" s="13"/>
      <c r="SR237" s="13"/>
      <c r="SS237" s="13"/>
      <c r="ST237" s="13"/>
      <c r="SU237" s="13"/>
      <c r="SV237" s="13"/>
      <c r="SW237" s="13"/>
      <c r="SX237" s="13"/>
      <c r="SY237" s="13"/>
      <c r="SZ237" s="13"/>
      <c r="TA237" s="13"/>
      <c r="TB237" s="13"/>
      <c r="TC237" s="13"/>
      <c r="TD237" s="13"/>
      <c r="TE237" s="13"/>
      <c r="TF237" s="13"/>
      <c r="TG237" s="13"/>
      <c r="TH237" s="13"/>
      <c r="TI237" s="13"/>
      <c r="TJ237" s="13"/>
      <c r="TK237" s="13"/>
      <c r="TL237" s="13"/>
      <c r="TM237" s="13"/>
      <c r="TN237" s="13"/>
      <c r="TO237" s="13"/>
      <c r="TP237" s="13"/>
      <c r="TQ237" s="13"/>
      <c r="TR237" s="13"/>
      <c r="TS237" s="13"/>
      <c r="TT237" s="13"/>
      <c r="TU237" s="13"/>
      <c r="TV237" s="13"/>
      <c r="TW237" s="13"/>
      <c r="TX237" s="13"/>
      <c r="TY237" s="13"/>
      <c r="TZ237" s="13"/>
      <c r="UA237" s="13"/>
      <c r="UB237" s="13"/>
      <c r="UC237" s="13"/>
      <c r="UD237" s="13"/>
      <c r="UE237" s="13"/>
      <c r="UF237" s="13"/>
      <c r="UG237" s="13"/>
      <c r="UH237" s="13"/>
      <c r="UI237" s="13"/>
      <c r="UJ237" s="13"/>
      <c r="UK237" s="13"/>
      <c r="UL237" s="13"/>
      <c r="UM237" s="13"/>
      <c r="UN237" s="13"/>
      <c r="UO237" s="13"/>
      <c r="UP237" s="13"/>
      <c r="UQ237" s="13"/>
      <c r="UR237" s="13"/>
      <c r="US237" s="13"/>
      <c r="UT237" s="13"/>
      <c r="UU237" s="13"/>
      <c r="UV237" s="13"/>
      <c r="UW237" s="13"/>
      <c r="UX237" s="13"/>
      <c r="UY237" s="13"/>
      <c r="UZ237" s="13"/>
      <c r="VA237" s="13"/>
      <c r="VB237" s="13"/>
      <c r="VC237" s="13"/>
      <c r="VD237" s="13"/>
      <c r="VE237" s="13"/>
      <c r="VF237" s="13"/>
      <c r="VG237" s="13"/>
      <c r="VH237" s="13"/>
      <c r="VI237" s="13"/>
      <c r="VJ237" s="13"/>
      <c r="VK237" s="13"/>
      <c r="VL237" s="13"/>
      <c r="VM237" s="13"/>
      <c r="VN237" s="13"/>
      <c r="VO237" s="13"/>
      <c r="VP237" s="13"/>
      <c r="VQ237" s="13"/>
      <c r="VR237" s="13"/>
      <c r="VS237" s="13"/>
      <c r="VT237" s="13"/>
      <c r="VU237" s="13"/>
      <c r="VV237" s="13"/>
      <c r="VW237" s="13"/>
      <c r="VX237" s="13"/>
      <c r="VY237" s="13"/>
      <c r="VZ237" s="13"/>
      <c r="WA237" s="13"/>
      <c r="WB237" s="13"/>
      <c r="WC237" s="13"/>
      <c r="WD237" s="13"/>
      <c r="WE237" s="13"/>
      <c r="WF237" s="13"/>
      <c r="WG237" s="13"/>
      <c r="WH237" s="13"/>
      <c r="WI237" s="13"/>
      <c r="WJ237" s="13"/>
      <c r="WK237" s="13"/>
      <c r="WL237" s="13"/>
      <c r="WM237" s="13"/>
      <c r="WN237" s="13"/>
      <c r="WO237" s="13"/>
      <c r="WP237" s="13"/>
      <c r="WQ237" s="13"/>
      <c r="WR237" s="13"/>
      <c r="WS237" s="13"/>
      <c r="WT237" s="13"/>
      <c r="WU237" s="13"/>
      <c r="WV237" s="13"/>
      <c r="WW237" s="13"/>
      <c r="WX237" s="13"/>
      <c r="WY237" s="13"/>
      <c r="WZ237" s="13"/>
      <c r="XA237" s="13"/>
      <c r="XB237" s="13"/>
      <c r="XC237" s="13"/>
      <c r="XD237" s="13"/>
      <c r="XE237" s="13"/>
      <c r="XF237" s="13"/>
      <c r="XG237" s="13"/>
      <c r="XH237" s="13"/>
      <c r="XI237" s="13"/>
      <c r="XJ237" s="13"/>
      <c r="XK237" s="13"/>
      <c r="XL237" s="13"/>
      <c r="XM237" s="13"/>
      <c r="XN237" s="13"/>
      <c r="XO237" s="13"/>
      <c r="XP237" s="13"/>
      <c r="XQ237" s="13"/>
      <c r="XR237" s="13"/>
      <c r="XS237" s="13"/>
      <c r="XT237" s="13"/>
      <c r="XU237" s="13"/>
      <c r="XV237" s="13"/>
      <c r="XW237" s="13"/>
      <c r="XX237" s="13"/>
      <c r="XY237" s="13"/>
      <c r="XZ237" s="13"/>
      <c r="YA237" s="13"/>
      <c r="YB237" s="13"/>
      <c r="YC237" s="13"/>
      <c r="YD237" s="13"/>
      <c r="YE237" s="13"/>
      <c r="YF237" s="13"/>
      <c r="YG237" s="13"/>
      <c r="YH237" s="13"/>
      <c r="YI237" s="13"/>
      <c r="YJ237" s="13"/>
      <c r="YK237" s="13"/>
      <c r="YL237" s="13"/>
      <c r="YM237" s="13"/>
      <c r="YN237" s="13"/>
      <c r="YO237" s="13"/>
      <c r="YP237" s="13"/>
      <c r="YQ237" s="13"/>
      <c r="YR237" s="13"/>
      <c r="YS237" s="13"/>
      <c r="YT237" s="13"/>
      <c r="YU237" s="13"/>
      <c r="YV237" s="13"/>
      <c r="YW237" s="13"/>
      <c r="YX237" s="13"/>
      <c r="YY237" s="13"/>
      <c r="YZ237" s="13"/>
      <c r="ZA237" s="13"/>
      <c r="ZB237" s="13"/>
      <c r="ZC237" s="13"/>
      <c r="ZD237" s="13"/>
      <c r="ZE237" s="13"/>
      <c r="ZF237" s="13"/>
      <c r="ZG237" s="13"/>
      <c r="ZH237" s="13"/>
      <c r="ZI237" s="13"/>
      <c r="ZJ237" s="13"/>
      <c r="ZK237" s="13"/>
      <c r="ZL237" s="13"/>
      <c r="ZM237" s="13"/>
      <c r="ZN237" s="13"/>
      <c r="ZO237" s="13"/>
      <c r="ZP237" s="13"/>
      <c r="ZQ237" s="13"/>
      <c r="ZR237" s="13"/>
      <c r="ZS237" s="13"/>
      <c r="ZT237" s="13"/>
      <c r="ZU237" s="13"/>
      <c r="ZV237" s="13"/>
      <c r="ZW237" s="13"/>
      <c r="ZX237" s="13"/>
      <c r="ZY237" s="13"/>
      <c r="ZZ237" s="13"/>
      <c r="AAA237" s="13"/>
      <c r="AAB237" s="13"/>
      <c r="AAC237" s="13"/>
      <c r="AAD237" s="13"/>
      <c r="AAE237" s="13"/>
      <c r="AAF237" s="13"/>
      <c r="AAG237" s="13"/>
      <c r="AAH237" s="13"/>
      <c r="AAI237" s="13"/>
      <c r="AAJ237" s="13"/>
      <c r="AAK237" s="13"/>
      <c r="AAL237" s="13"/>
      <c r="AAM237" s="13"/>
      <c r="AAN237" s="13"/>
      <c r="AAO237" s="13"/>
      <c r="AAP237" s="13"/>
      <c r="AAQ237" s="13"/>
      <c r="AAR237" s="13"/>
      <c r="AAS237" s="13"/>
      <c r="AAT237" s="13"/>
      <c r="AAU237" s="13"/>
      <c r="AAV237" s="13"/>
      <c r="AAW237" s="13"/>
      <c r="AAX237" s="13"/>
      <c r="AAY237" s="13"/>
      <c r="AAZ237" s="13"/>
      <c r="ABA237" s="13"/>
      <c r="ABB237" s="13"/>
      <c r="ABC237" s="13"/>
      <c r="ABD237" s="13"/>
      <c r="ABE237" s="13"/>
      <c r="ABF237" s="13"/>
      <c r="ABG237" s="13"/>
      <c r="ABH237" s="13"/>
      <c r="ABI237" s="13"/>
      <c r="ABJ237" s="13"/>
      <c r="ABK237" s="13"/>
      <c r="ABL237" s="13"/>
      <c r="ABM237" s="13"/>
      <c r="ABN237" s="13"/>
      <c r="ABO237" s="13"/>
      <c r="ABP237" s="13"/>
      <c r="ABQ237" s="13"/>
      <c r="ABR237" s="13"/>
      <c r="ABS237" s="13"/>
      <c r="ABT237" s="13"/>
      <c r="ABU237" s="13"/>
      <c r="ABV237" s="13"/>
      <c r="ABW237" s="13"/>
      <c r="ABX237" s="13"/>
      <c r="ABY237" s="13"/>
      <c r="ABZ237" s="13"/>
      <c r="ACA237" s="13"/>
      <c r="ACB237" s="13"/>
      <c r="ACC237" s="13"/>
      <c r="ACD237" s="13"/>
      <c r="ACE237" s="13"/>
      <c r="ACF237" s="13"/>
      <c r="ACG237" s="13"/>
      <c r="ACH237" s="13"/>
      <c r="ACI237" s="13"/>
      <c r="ACJ237" s="13"/>
      <c r="ACK237" s="13"/>
      <c r="ACL237" s="13"/>
      <c r="ACM237" s="13"/>
      <c r="ACN237" s="13"/>
      <c r="ACO237" s="13"/>
      <c r="ACP237" s="13"/>
      <c r="ACQ237" s="13"/>
      <c r="ACR237" s="13"/>
      <c r="ACS237" s="13"/>
      <c r="ACT237" s="13"/>
      <c r="ACU237" s="13"/>
      <c r="ACV237" s="13"/>
      <c r="ACW237" s="13"/>
      <c r="ACX237" s="13"/>
      <c r="ACY237" s="13"/>
      <c r="ACZ237" s="13"/>
      <c r="ADA237" s="13"/>
      <c r="ADB237" s="13"/>
      <c r="ADC237" s="13"/>
      <c r="ADD237" s="13"/>
      <c r="ADE237" s="13"/>
      <c r="ADF237" s="13"/>
      <c r="ADG237" s="13"/>
      <c r="ADH237" s="13"/>
      <c r="ADI237" s="13"/>
      <c r="ADJ237" s="13"/>
      <c r="ADK237" s="13"/>
      <c r="ADL237" s="13"/>
      <c r="ADM237" s="13"/>
      <c r="ADN237" s="13"/>
      <c r="ADO237" s="13"/>
      <c r="ADP237" s="13"/>
      <c r="ADQ237" s="13"/>
      <c r="ADR237" s="13"/>
      <c r="ADS237" s="13"/>
      <c r="ADT237" s="13"/>
      <c r="ADU237" s="13"/>
      <c r="ADV237" s="13"/>
      <c r="ADW237" s="13"/>
      <c r="ADX237" s="13"/>
      <c r="ADY237" s="13"/>
      <c r="ADZ237" s="13"/>
      <c r="AEA237" s="13"/>
      <c r="AEB237" s="13"/>
      <c r="AEC237" s="13"/>
      <c r="AED237" s="13"/>
      <c r="AEE237" s="13"/>
      <c r="AEF237" s="13"/>
      <c r="AEG237" s="13"/>
      <c r="AEH237" s="13"/>
      <c r="AEI237" s="13"/>
      <c r="AEJ237" s="13"/>
      <c r="AEK237" s="13"/>
      <c r="AEL237" s="13"/>
      <c r="AEM237" s="13"/>
      <c r="AEN237" s="13"/>
      <c r="AEO237" s="13"/>
      <c r="AEP237" s="13"/>
      <c r="AEQ237" s="13"/>
      <c r="AER237" s="13"/>
      <c r="AES237" s="13"/>
      <c r="AET237" s="13"/>
      <c r="AEU237" s="13"/>
      <c r="AEV237" s="13"/>
      <c r="AEW237" s="13"/>
      <c r="AEX237" s="13"/>
      <c r="AEY237" s="13"/>
      <c r="AEZ237" s="13"/>
      <c r="AFA237" s="13"/>
      <c r="AFB237" s="13"/>
      <c r="AFC237" s="13"/>
      <c r="AFD237" s="13"/>
      <c r="AFE237" s="13"/>
      <c r="AFF237" s="13"/>
      <c r="AFG237" s="13"/>
      <c r="AFH237" s="13"/>
      <c r="AFI237" s="13"/>
      <c r="AFJ237" s="13"/>
      <c r="AFK237" s="13"/>
      <c r="AFL237" s="13"/>
      <c r="AFM237" s="13"/>
      <c r="AFN237" s="13"/>
      <c r="AFO237" s="13"/>
      <c r="AFP237" s="13"/>
      <c r="AFQ237" s="13"/>
      <c r="AFR237" s="13"/>
      <c r="AFS237" s="13"/>
      <c r="AFT237" s="13"/>
      <c r="AFU237" s="13"/>
      <c r="AFV237" s="13"/>
      <c r="AFW237" s="13"/>
      <c r="AFX237" s="13"/>
      <c r="AFY237" s="13"/>
      <c r="AFZ237" s="13"/>
      <c r="AGA237" s="13"/>
      <c r="AGB237" s="13"/>
      <c r="AGC237" s="13"/>
      <c r="AGD237" s="13"/>
      <c r="AGE237" s="13"/>
      <c r="AGF237" s="13"/>
      <c r="AGG237" s="13"/>
      <c r="AGH237" s="13"/>
      <c r="AGI237" s="13"/>
      <c r="AGJ237" s="13"/>
      <c r="AGK237" s="13"/>
      <c r="AGL237" s="13"/>
      <c r="AGM237" s="13"/>
      <c r="AGN237" s="13"/>
      <c r="AGO237" s="13"/>
      <c r="AGP237" s="13"/>
      <c r="AGQ237" s="13"/>
      <c r="AGR237" s="13"/>
      <c r="AGS237" s="13"/>
      <c r="AGT237" s="13"/>
      <c r="AGU237" s="13"/>
      <c r="AGV237" s="13"/>
      <c r="AGW237" s="13"/>
      <c r="AGX237" s="13"/>
      <c r="AGY237" s="13"/>
      <c r="AGZ237" s="13"/>
      <c r="AHA237" s="13"/>
      <c r="AHB237" s="13"/>
      <c r="AHC237" s="13"/>
      <c r="AHD237" s="13"/>
      <c r="AHE237" s="13"/>
      <c r="AHF237" s="13"/>
      <c r="AHG237" s="13"/>
      <c r="AHH237" s="13"/>
      <c r="AHI237" s="13"/>
      <c r="AHJ237" s="13"/>
      <c r="AHK237" s="13"/>
      <c r="AHL237" s="13"/>
      <c r="AHM237" s="13"/>
      <c r="AHN237" s="13"/>
      <c r="AHO237" s="13"/>
      <c r="AHP237" s="13"/>
      <c r="AHQ237" s="13"/>
      <c r="AHR237" s="13"/>
      <c r="AHS237" s="13"/>
      <c r="AHT237" s="13"/>
      <c r="AHU237" s="13"/>
      <c r="AHV237" s="13"/>
      <c r="AHW237" s="13"/>
      <c r="AHX237" s="13"/>
      <c r="AHY237" s="13"/>
      <c r="AHZ237" s="13"/>
      <c r="AIA237" s="13"/>
      <c r="AIB237" s="13"/>
      <c r="AIC237" s="13"/>
      <c r="AID237" s="13"/>
      <c r="AIE237" s="13"/>
      <c r="AIF237" s="13"/>
      <c r="AIG237" s="13"/>
      <c r="AIH237" s="13"/>
      <c r="AII237" s="13"/>
      <c r="AIJ237" s="13"/>
      <c r="AIK237" s="13"/>
      <c r="AIL237" s="13"/>
      <c r="AIM237" s="13"/>
      <c r="AIN237" s="13"/>
      <c r="AIO237" s="13"/>
      <c r="AIP237" s="13"/>
      <c r="AIQ237" s="13"/>
      <c r="AIR237" s="13"/>
      <c r="AIS237" s="13"/>
      <c r="AIT237" s="13"/>
      <c r="AIU237" s="13"/>
      <c r="AIV237" s="13"/>
      <c r="AIW237" s="13"/>
      <c r="AIX237" s="13"/>
      <c r="AIY237" s="13"/>
      <c r="AIZ237" s="13"/>
      <c r="AJA237" s="13"/>
      <c r="AJB237" s="13"/>
      <c r="AJC237" s="13"/>
      <c r="AJD237" s="13"/>
      <c r="AJE237" s="13"/>
      <c r="AJF237" s="13"/>
      <c r="AJG237" s="13"/>
      <c r="AJH237" s="13"/>
      <c r="AJI237" s="13"/>
      <c r="AJJ237" s="13"/>
      <c r="AJK237" s="13"/>
      <c r="AJL237" s="13"/>
      <c r="AJM237" s="13"/>
      <c r="AJN237" s="13"/>
      <c r="AJO237" s="13"/>
      <c r="AJP237" s="13"/>
      <c r="AJQ237" s="13"/>
      <c r="AJR237" s="13"/>
      <c r="AJS237" s="13"/>
      <c r="AJT237" s="13"/>
      <c r="AJU237" s="13"/>
      <c r="AJV237" s="13"/>
      <c r="AJW237" s="13"/>
      <c r="AJX237" s="13"/>
      <c r="AJY237" s="13"/>
      <c r="AJZ237" s="13"/>
      <c r="AKA237" s="13"/>
      <c r="AKB237" s="13"/>
      <c r="AKC237" s="13"/>
      <c r="AKD237" s="13"/>
      <c r="AKE237" s="13"/>
      <c r="AKF237" s="13"/>
      <c r="AKG237" s="13"/>
      <c r="AKH237" s="13"/>
      <c r="AKI237" s="13"/>
      <c r="AKJ237" s="13"/>
      <c r="AKK237" s="13"/>
      <c r="AKL237" s="13"/>
      <c r="AKM237" s="13"/>
      <c r="AKN237" s="13"/>
      <c r="AKO237" s="13"/>
      <c r="AKP237" s="13"/>
      <c r="AKQ237" s="13"/>
      <c r="AKR237" s="13"/>
      <c r="AKS237" s="13"/>
      <c r="AKT237" s="13"/>
      <c r="AKU237" s="13"/>
      <c r="AKV237" s="13"/>
      <c r="AKW237" s="13"/>
      <c r="AKX237" s="13"/>
      <c r="AKY237" s="13"/>
      <c r="AKZ237" s="13"/>
      <c r="ALA237" s="13"/>
      <c r="ALB237" s="13"/>
      <c r="ALC237" s="13"/>
      <c r="ALD237" s="13"/>
      <c r="ALE237" s="13"/>
      <c r="ALF237" s="13"/>
      <c r="ALG237" s="13"/>
      <c r="ALH237" s="13"/>
      <c r="ALI237" s="13"/>
      <c r="ALJ237" s="13"/>
      <c r="ALK237" s="13"/>
      <c r="ALL237" s="13"/>
      <c r="ALM237" s="13"/>
      <c r="ALN237" s="13"/>
    </row>
    <row r="238" spans="1:1002" ht="14" hidden="1" customHeight="1" x14ac:dyDescent="0.35">
      <c r="A238" s="9"/>
      <c r="B238" s="10"/>
      <c r="C238" s="29"/>
      <c r="D238" s="10"/>
      <c r="F238" s="11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c r="IC238" s="13"/>
      <c r="ID238" s="13"/>
      <c r="IE238" s="13"/>
      <c r="IF238" s="13"/>
      <c r="IG238" s="13"/>
      <c r="IH238" s="13"/>
      <c r="II238" s="13"/>
      <c r="IJ238" s="13"/>
      <c r="IK238" s="13"/>
      <c r="IL238" s="13"/>
      <c r="IM238" s="13"/>
      <c r="IN238" s="13"/>
      <c r="IO238" s="13"/>
      <c r="IP238" s="13"/>
      <c r="IQ238" s="13"/>
      <c r="IR238" s="13"/>
      <c r="IS238" s="13"/>
      <c r="IT238" s="13"/>
      <c r="IU238" s="13"/>
      <c r="IV238" s="13"/>
      <c r="IW238" s="13"/>
      <c r="IX238" s="13"/>
      <c r="IY238" s="13"/>
      <c r="IZ238" s="13"/>
      <c r="JA238" s="13"/>
      <c r="JB238" s="13"/>
      <c r="JC238" s="13"/>
      <c r="JD238" s="13"/>
      <c r="JE238" s="13"/>
      <c r="JF238" s="13"/>
      <c r="JG238" s="13"/>
      <c r="JH238" s="13"/>
      <c r="JI238" s="13"/>
      <c r="JJ238" s="13"/>
      <c r="JK238" s="13"/>
      <c r="JL238" s="13"/>
      <c r="JM238" s="13"/>
      <c r="JN238" s="13"/>
      <c r="JO238" s="13"/>
      <c r="JP238" s="13"/>
      <c r="JQ238" s="13"/>
      <c r="JR238" s="13"/>
      <c r="JS238" s="13"/>
      <c r="JT238" s="13"/>
      <c r="JU238" s="13"/>
      <c r="JV238" s="13"/>
      <c r="JW238" s="13"/>
      <c r="JX238" s="13"/>
      <c r="JY238" s="13"/>
      <c r="JZ238" s="13"/>
      <c r="KA238" s="13"/>
      <c r="KB238" s="13"/>
      <c r="KC238" s="13"/>
      <c r="KD238" s="13"/>
      <c r="KE238" s="13"/>
      <c r="KF238" s="13"/>
      <c r="KG238" s="13"/>
      <c r="KH238" s="13"/>
      <c r="KI238" s="13"/>
      <c r="KJ238" s="13"/>
      <c r="KK238" s="13"/>
      <c r="KL238" s="13"/>
      <c r="KM238" s="13"/>
      <c r="KN238" s="13"/>
      <c r="KO238" s="13"/>
      <c r="KP238" s="13"/>
      <c r="KQ238" s="13"/>
      <c r="KR238" s="13"/>
      <c r="KS238" s="13"/>
      <c r="KT238" s="13"/>
      <c r="KU238" s="13"/>
      <c r="KV238" s="13"/>
      <c r="KW238" s="13"/>
      <c r="KX238" s="13"/>
      <c r="KY238" s="13"/>
      <c r="KZ238" s="13"/>
      <c r="LA238" s="13"/>
      <c r="LB238" s="13"/>
      <c r="LC238" s="13"/>
      <c r="LD238" s="13"/>
      <c r="LE238" s="13"/>
      <c r="LF238" s="13"/>
      <c r="LG238" s="13"/>
      <c r="LH238" s="13"/>
      <c r="LI238" s="13"/>
      <c r="LJ238" s="13"/>
      <c r="LK238" s="13"/>
      <c r="LL238" s="13"/>
      <c r="LM238" s="13"/>
      <c r="LN238" s="13"/>
      <c r="LO238" s="13"/>
      <c r="LP238" s="13"/>
      <c r="LQ238" s="13"/>
      <c r="LR238" s="13"/>
      <c r="LS238" s="13"/>
      <c r="LT238" s="13"/>
      <c r="LU238" s="13"/>
      <c r="LV238" s="13"/>
      <c r="LW238" s="13"/>
      <c r="LX238" s="13"/>
      <c r="LY238" s="13"/>
      <c r="LZ238" s="13"/>
      <c r="MA238" s="13"/>
      <c r="MB238" s="13"/>
      <c r="MC238" s="13"/>
      <c r="MD238" s="13"/>
      <c r="ME238" s="13"/>
      <c r="MF238" s="13"/>
      <c r="MG238" s="13"/>
      <c r="MH238" s="13"/>
      <c r="MI238" s="13"/>
      <c r="MJ238" s="13"/>
      <c r="MK238" s="13"/>
      <c r="ML238" s="13"/>
      <c r="MM238" s="13"/>
      <c r="MN238" s="13"/>
      <c r="MO238" s="13"/>
      <c r="MP238" s="13"/>
      <c r="MQ238" s="13"/>
      <c r="MR238" s="13"/>
      <c r="MS238" s="13"/>
      <c r="MT238" s="13"/>
      <c r="MU238" s="13"/>
      <c r="MV238" s="13"/>
      <c r="MW238" s="13"/>
      <c r="MX238" s="13"/>
      <c r="MY238" s="13"/>
      <c r="MZ238" s="13"/>
      <c r="NA238" s="13"/>
      <c r="NB238" s="13"/>
      <c r="NC238" s="13"/>
      <c r="ND238" s="13"/>
      <c r="NE238" s="13"/>
      <c r="NF238" s="13"/>
      <c r="NG238" s="13"/>
      <c r="NH238" s="13"/>
      <c r="NI238" s="13"/>
      <c r="NJ238" s="13"/>
      <c r="NK238" s="13"/>
      <c r="NL238" s="13"/>
      <c r="NM238" s="13"/>
      <c r="NN238" s="13"/>
      <c r="NO238" s="13"/>
      <c r="NP238" s="13"/>
      <c r="NQ238" s="13"/>
      <c r="NR238" s="13"/>
      <c r="NS238" s="13"/>
      <c r="NT238" s="13"/>
      <c r="NU238" s="13"/>
      <c r="NV238" s="13"/>
      <c r="NW238" s="13"/>
      <c r="NX238" s="13"/>
      <c r="NY238" s="13"/>
      <c r="NZ238" s="13"/>
      <c r="OA238" s="13"/>
      <c r="OB238" s="13"/>
      <c r="OC238" s="13"/>
      <c r="OD238" s="13"/>
      <c r="OE238" s="13"/>
      <c r="OF238" s="13"/>
      <c r="OG238" s="13"/>
      <c r="OH238" s="13"/>
      <c r="OI238" s="13"/>
      <c r="OJ238" s="13"/>
      <c r="OK238" s="13"/>
      <c r="OL238" s="13"/>
      <c r="OM238" s="13"/>
      <c r="ON238" s="13"/>
      <c r="OO238" s="13"/>
      <c r="OP238" s="13"/>
      <c r="OQ238" s="13"/>
      <c r="OR238" s="13"/>
      <c r="OS238" s="13"/>
      <c r="OT238" s="13"/>
      <c r="OU238" s="13"/>
      <c r="OV238" s="13"/>
      <c r="OW238" s="13"/>
      <c r="OX238" s="13"/>
      <c r="OY238" s="13"/>
      <c r="OZ238" s="13"/>
      <c r="PA238" s="13"/>
      <c r="PB238" s="13"/>
      <c r="PC238" s="13"/>
      <c r="PD238" s="13"/>
      <c r="PE238" s="13"/>
      <c r="PF238" s="13"/>
      <c r="PG238" s="13"/>
      <c r="PH238" s="13"/>
      <c r="PI238" s="13"/>
      <c r="PJ238" s="13"/>
      <c r="PK238" s="13"/>
      <c r="PL238" s="13"/>
      <c r="PM238" s="13"/>
      <c r="PN238" s="13"/>
      <c r="PO238" s="13"/>
      <c r="PP238" s="13"/>
      <c r="PQ238" s="13"/>
      <c r="PR238" s="13"/>
      <c r="PS238" s="13"/>
      <c r="PT238" s="13"/>
      <c r="PU238" s="13"/>
      <c r="PV238" s="13"/>
      <c r="PW238" s="13"/>
      <c r="PX238" s="13"/>
      <c r="PY238" s="13"/>
      <c r="PZ238" s="13"/>
      <c r="QA238" s="13"/>
      <c r="QB238" s="13"/>
      <c r="QC238" s="13"/>
      <c r="QD238" s="13"/>
      <c r="QE238" s="13"/>
      <c r="QF238" s="13"/>
      <c r="QG238" s="13"/>
      <c r="QH238" s="13"/>
      <c r="QI238" s="13"/>
      <c r="QJ238" s="13"/>
      <c r="QK238" s="13"/>
      <c r="QL238" s="13"/>
      <c r="QM238" s="13"/>
      <c r="QN238" s="13"/>
      <c r="QO238" s="13"/>
      <c r="QP238" s="13"/>
      <c r="QQ238" s="13"/>
      <c r="QR238" s="13"/>
      <c r="QS238" s="13"/>
      <c r="QT238" s="13"/>
      <c r="QU238" s="13"/>
      <c r="QV238" s="13"/>
      <c r="QW238" s="13"/>
      <c r="QX238" s="13"/>
      <c r="QY238" s="13"/>
      <c r="QZ238" s="13"/>
      <c r="RA238" s="13"/>
      <c r="RB238" s="13"/>
      <c r="RC238" s="13"/>
      <c r="RD238" s="13"/>
      <c r="RE238" s="13"/>
      <c r="RF238" s="13"/>
      <c r="RG238" s="13"/>
      <c r="RH238" s="13"/>
      <c r="RI238" s="13"/>
      <c r="RJ238" s="13"/>
      <c r="RK238" s="13"/>
      <c r="RL238" s="13"/>
      <c r="RM238" s="13"/>
      <c r="RN238" s="13"/>
      <c r="RO238" s="13"/>
      <c r="RP238" s="13"/>
      <c r="RQ238" s="13"/>
      <c r="RR238" s="13"/>
      <c r="RS238" s="13"/>
      <c r="RT238" s="13"/>
      <c r="RU238" s="13"/>
      <c r="RV238" s="13"/>
      <c r="RW238" s="13"/>
      <c r="RX238" s="13"/>
      <c r="RY238" s="13"/>
      <c r="RZ238" s="13"/>
      <c r="SA238" s="13"/>
      <c r="SB238" s="13"/>
      <c r="SC238" s="13"/>
      <c r="SD238" s="13"/>
      <c r="SE238" s="13"/>
      <c r="SF238" s="13"/>
      <c r="SG238" s="13"/>
      <c r="SH238" s="13"/>
      <c r="SI238" s="13"/>
      <c r="SJ238" s="13"/>
      <c r="SK238" s="13"/>
      <c r="SL238" s="13"/>
      <c r="SM238" s="13"/>
      <c r="SN238" s="13"/>
      <c r="SO238" s="13"/>
      <c r="SP238" s="13"/>
      <c r="SQ238" s="13"/>
      <c r="SR238" s="13"/>
      <c r="SS238" s="13"/>
      <c r="ST238" s="13"/>
      <c r="SU238" s="13"/>
      <c r="SV238" s="13"/>
      <c r="SW238" s="13"/>
      <c r="SX238" s="13"/>
      <c r="SY238" s="13"/>
      <c r="SZ238" s="13"/>
      <c r="TA238" s="13"/>
      <c r="TB238" s="13"/>
      <c r="TC238" s="13"/>
      <c r="TD238" s="13"/>
      <c r="TE238" s="13"/>
      <c r="TF238" s="13"/>
      <c r="TG238" s="13"/>
      <c r="TH238" s="13"/>
      <c r="TI238" s="13"/>
      <c r="TJ238" s="13"/>
      <c r="TK238" s="13"/>
      <c r="TL238" s="13"/>
      <c r="TM238" s="13"/>
      <c r="TN238" s="13"/>
      <c r="TO238" s="13"/>
      <c r="TP238" s="13"/>
      <c r="TQ238" s="13"/>
      <c r="TR238" s="13"/>
      <c r="TS238" s="13"/>
      <c r="TT238" s="13"/>
      <c r="TU238" s="13"/>
      <c r="TV238" s="13"/>
      <c r="TW238" s="13"/>
      <c r="TX238" s="13"/>
      <c r="TY238" s="13"/>
      <c r="TZ238" s="13"/>
      <c r="UA238" s="13"/>
      <c r="UB238" s="13"/>
      <c r="UC238" s="13"/>
      <c r="UD238" s="13"/>
      <c r="UE238" s="13"/>
      <c r="UF238" s="13"/>
      <c r="UG238" s="13"/>
      <c r="UH238" s="13"/>
      <c r="UI238" s="13"/>
      <c r="UJ238" s="13"/>
      <c r="UK238" s="13"/>
      <c r="UL238" s="13"/>
      <c r="UM238" s="13"/>
      <c r="UN238" s="13"/>
      <c r="UO238" s="13"/>
      <c r="UP238" s="13"/>
      <c r="UQ238" s="13"/>
      <c r="UR238" s="13"/>
      <c r="US238" s="13"/>
      <c r="UT238" s="13"/>
      <c r="UU238" s="13"/>
      <c r="UV238" s="13"/>
      <c r="UW238" s="13"/>
      <c r="UX238" s="13"/>
      <c r="UY238" s="13"/>
      <c r="UZ238" s="13"/>
      <c r="VA238" s="13"/>
      <c r="VB238" s="13"/>
      <c r="VC238" s="13"/>
      <c r="VD238" s="13"/>
      <c r="VE238" s="13"/>
      <c r="VF238" s="13"/>
      <c r="VG238" s="13"/>
      <c r="VH238" s="13"/>
      <c r="VI238" s="13"/>
      <c r="VJ238" s="13"/>
      <c r="VK238" s="13"/>
      <c r="VL238" s="13"/>
      <c r="VM238" s="13"/>
      <c r="VN238" s="13"/>
      <c r="VO238" s="13"/>
      <c r="VP238" s="13"/>
      <c r="VQ238" s="13"/>
      <c r="VR238" s="13"/>
      <c r="VS238" s="13"/>
      <c r="VT238" s="13"/>
      <c r="VU238" s="13"/>
      <c r="VV238" s="13"/>
      <c r="VW238" s="13"/>
      <c r="VX238" s="13"/>
      <c r="VY238" s="13"/>
      <c r="VZ238" s="13"/>
      <c r="WA238" s="13"/>
      <c r="WB238" s="13"/>
      <c r="WC238" s="13"/>
      <c r="WD238" s="13"/>
      <c r="WE238" s="13"/>
      <c r="WF238" s="13"/>
      <c r="WG238" s="13"/>
      <c r="WH238" s="13"/>
      <c r="WI238" s="13"/>
      <c r="WJ238" s="13"/>
      <c r="WK238" s="13"/>
      <c r="WL238" s="13"/>
      <c r="WM238" s="13"/>
      <c r="WN238" s="13"/>
      <c r="WO238" s="13"/>
      <c r="WP238" s="13"/>
      <c r="WQ238" s="13"/>
      <c r="WR238" s="13"/>
      <c r="WS238" s="13"/>
      <c r="WT238" s="13"/>
      <c r="WU238" s="13"/>
      <c r="WV238" s="13"/>
      <c r="WW238" s="13"/>
      <c r="WX238" s="13"/>
      <c r="WY238" s="13"/>
      <c r="WZ238" s="13"/>
      <c r="XA238" s="13"/>
      <c r="XB238" s="13"/>
      <c r="XC238" s="13"/>
      <c r="XD238" s="13"/>
      <c r="XE238" s="13"/>
      <c r="XF238" s="13"/>
      <c r="XG238" s="13"/>
      <c r="XH238" s="13"/>
      <c r="XI238" s="13"/>
      <c r="XJ238" s="13"/>
      <c r="XK238" s="13"/>
      <c r="XL238" s="13"/>
      <c r="XM238" s="13"/>
      <c r="XN238" s="13"/>
      <c r="XO238" s="13"/>
      <c r="XP238" s="13"/>
      <c r="XQ238" s="13"/>
      <c r="XR238" s="13"/>
      <c r="XS238" s="13"/>
      <c r="XT238" s="13"/>
      <c r="XU238" s="13"/>
      <c r="XV238" s="13"/>
      <c r="XW238" s="13"/>
      <c r="XX238" s="13"/>
      <c r="XY238" s="13"/>
      <c r="XZ238" s="13"/>
      <c r="YA238" s="13"/>
      <c r="YB238" s="13"/>
      <c r="YC238" s="13"/>
      <c r="YD238" s="13"/>
      <c r="YE238" s="13"/>
      <c r="YF238" s="13"/>
      <c r="YG238" s="13"/>
      <c r="YH238" s="13"/>
      <c r="YI238" s="13"/>
      <c r="YJ238" s="13"/>
      <c r="YK238" s="13"/>
      <c r="YL238" s="13"/>
      <c r="YM238" s="13"/>
      <c r="YN238" s="13"/>
      <c r="YO238" s="13"/>
      <c r="YP238" s="13"/>
      <c r="YQ238" s="13"/>
      <c r="YR238" s="13"/>
      <c r="YS238" s="13"/>
      <c r="YT238" s="13"/>
      <c r="YU238" s="13"/>
      <c r="YV238" s="13"/>
      <c r="YW238" s="13"/>
      <c r="YX238" s="13"/>
      <c r="YY238" s="13"/>
      <c r="YZ238" s="13"/>
      <c r="ZA238" s="13"/>
      <c r="ZB238" s="13"/>
      <c r="ZC238" s="13"/>
      <c r="ZD238" s="13"/>
      <c r="ZE238" s="13"/>
      <c r="ZF238" s="13"/>
      <c r="ZG238" s="13"/>
      <c r="ZH238" s="13"/>
      <c r="ZI238" s="13"/>
      <c r="ZJ238" s="13"/>
      <c r="ZK238" s="13"/>
      <c r="ZL238" s="13"/>
      <c r="ZM238" s="13"/>
      <c r="ZN238" s="13"/>
      <c r="ZO238" s="13"/>
      <c r="ZP238" s="13"/>
      <c r="ZQ238" s="13"/>
      <c r="ZR238" s="13"/>
      <c r="ZS238" s="13"/>
      <c r="ZT238" s="13"/>
      <c r="ZU238" s="13"/>
      <c r="ZV238" s="13"/>
      <c r="ZW238" s="13"/>
      <c r="ZX238" s="13"/>
      <c r="ZY238" s="13"/>
      <c r="ZZ238" s="13"/>
      <c r="AAA238" s="13"/>
      <c r="AAB238" s="13"/>
      <c r="AAC238" s="13"/>
      <c r="AAD238" s="13"/>
      <c r="AAE238" s="13"/>
      <c r="AAF238" s="13"/>
      <c r="AAG238" s="13"/>
      <c r="AAH238" s="13"/>
      <c r="AAI238" s="13"/>
      <c r="AAJ238" s="13"/>
      <c r="AAK238" s="13"/>
      <c r="AAL238" s="13"/>
      <c r="AAM238" s="13"/>
      <c r="AAN238" s="13"/>
      <c r="AAO238" s="13"/>
      <c r="AAP238" s="13"/>
      <c r="AAQ238" s="13"/>
      <c r="AAR238" s="13"/>
      <c r="AAS238" s="13"/>
      <c r="AAT238" s="13"/>
      <c r="AAU238" s="13"/>
      <c r="AAV238" s="13"/>
      <c r="AAW238" s="13"/>
      <c r="AAX238" s="13"/>
      <c r="AAY238" s="13"/>
      <c r="AAZ238" s="13"/>
      <c r="ABA238" s="13"/>
      <c r="ABB238" s="13"/>
      <c r="ABC238" s="13"/>
      <c r="ABD238" s="13"/>
      <c r="ABE238" s="13"/>
      <c r="ABF238" s="13"/>
      <c r="ABG238" s="13"/>
      <c r="ABH238" s="13"/>
      <c r="ABI238" s="13"/>
      <c r="ABJ238" s="13"/>
      <c r="ABK238" s="13"/>
      <c r="ABL238" s="13"/>
      <c r="ABM238" s="13"/>
      <c r="ABN238" s="13"/>
      <c r="ABO238" s="13"/>
      <c r="ABP238" s="13"/>
      <c r="ABQ238" s="13"/>
      <c r="ABR238" s="13"/>
      <c r="ABS238" s="13"/>
      <c r="ABT238" s="13"/>
      <c r="ABU238" s="13"/>
      <c r="ABV238" s="13"/>
      <c r="ABW238" s="13"/>
      <c r="ABX238" s="13"/>
      <c r="ABY238" s="13"/>
      <c r="ABZ238" s="13"/>
      <c r="ACA238" s="13"/>
      <c r="ACB238" s="13"/>
      <c r="ACC238" s="13"/>
      <c r="ACD238" s="13"/>
      <c r="ACE238" s="13"/>
      <c r="ACF238" s="13"/>
      <c r="ACG238" s="13"/>
      <c r="ACH238" s="13"/>
      <c r="ACI238" s="13"/>
      <c r="ACJ238" s="13"/>
      <c r="ACK238" s="13"/>
      <c r="ACL238" s="13"/>
      <c r="ACM238" s="13"/>
      <c r="ACN238" s="13"/>
      <c r="ACO238" s="13"/>
      <c r="ACP238" s="13"/>
      <c r="ACQ238" s="13"/>
      <c r="ACR238" s="13"/>
      <c r="ACS238" s="13"/>
      <c r="ACT238" s="13"/>
      <c r="ACU238" s="13"/>
      <c r="ACV238" s="13"/>
      <c r="ACW238" s="13"/>
      <c r="ACX238" s="13"/>
      <c r="ACY238" s="13"/>
      <c r="ACZ238" s="13"/>
      <c r="ADA238" s="13"/>
      <c r="ADB238" s="13"/>
      <c r="ADC238" s="13"/>
      <c r="ADD238" s="13"/>
      <c r="ADE238" s="13"/>
      <c r="ADF238" s="13"/>
      <c r="ADG238" s="13"/>
      <c r="ADH238" s="13"/>
      <c r="ADI238" s="13"/>
      <c r="ADJ238" s="13"/>
      <c r="ADK238" s="13"/>
      <c r="ADL238" s="13"/>
      <c r="ADM238" s="13"/>
      <c r="ADN238" s="13"/>
      <c r="ADO238" s="13"/>
      <c r="ADP238" s="13"/>
      <c r="ADQ238" s="13"/>
      <c r="ADR238" s="13"/>
      <c r="ADS238" s="13"/>
      <c r="ADT238" s="13"/>
      <c r="ADU238" s="13"/>
      <c r="ADV238" s="13"/>
      <c r="ADW238" s="13"/>
      <c r="ADX238" s="13"/>
      <c r="ADY238" s="13"/>
      <c r="ADZ238" s="13"/>
      <c r="AEA238" s="13"/>
      <c r="AEB238" s="13"/>
      <c r="AEC238" s="13"/>
      <c r="AED238" s="13"/>
      <c r="AEE238" s="13"/>
      <c r="AEF238" s="13"/>
      <c r="AEG238" s="13"/>
      <c r="AEH238" s="13"/>
      <c r="AEI238" s="13"/>
      <c r="AEJ238" s="13"/>
      <c r="AEK238" s="13"/>
      <c r="AEL238" s="13"/>
      <c r="AEM238" s="13"/>
      <c r="AEN238" s="13"/>
      <c r="AEO238" s="13"/>
      <c r="AEP238" s="13"/>
      <c r="AEQ238" s="13"/>
      <c r="AER238" s="13"/>
      <c r="AES238" s="13"/>
      <c r="AET238" s="13"/>
      <c r="AEU238" s="13"/>
      <c r="AEV238" s="13"/>
      <c r="AEW238" s="13"/>
      <c r="AEX238" s="13"/>
      <c r="AEY238" s="13"/>
      <c r="AEZ238" s="13"/>
      <c r="AFA238" s="13"/>
      <c r="AFB238" s="13"/>
      <c r="AFC238" s="13"/>
      <c r="AFD238" s="13"/>
      <c r="AFE238" s="13"/>
      <c r="AFF238" s="13"/>
      <c r="AFG238" s="13"/>
      <c r="AFH238" s="13"/>
      <c r="AFI238" s="13"/>
      <c r="AFJ238" s="13"/>
      <c r="AFK238" s="13"/>
      <c r="AFL238" s="13"/>
      <c r="AFM238" s="13"/>
      <c r="AFN238" s="13"/>
      <c r="AFO238" s="13"/>
      <c r="AFP238" s="13"/>
      <c r="AFQ238" s="13"/>
      <c r="AFR238" s="13"/>
      <c r="AFS238" s="13"/>
      <c r="AFT238" s="13"/>
      <c r="AFU238" s="13"/>
      <c r="AFV238" s="13"/>
      <c r="AFW238" s="13"/>
      <c r="AFX238" s="13"/>
      <c r="AFY238" s="13"/>
      <c r="AFZ238" s="13"/>
      <c r="AGA238" s="13"/>
      <c r="AGB238" s="13"/>
      <c r="AGC238" s="13"/>
      <c r="AGD238" s="13"/>
      <c r="AGE238" s="13"/>
      <c r="AGF238" s="13"/>
      <c r="AGG238" s="13"/>
      <c r="AGH238" s="13"/>
      <c r="AGI238" s="13"/>
      <c r="AGJ238" s="13"/>
      <c r="AGK238" s="13"/>
      <c r="AGL238" s="13"/>
      <c r="AGM238" s="13"/>
      <c r="AGN238" s="13"/>
      <c r="AGO238" s="13"/>
      <c r="AGP238" s="13"/>
      <c r="AGQ238" s="13"/>
      <c r="AGR238" s="13"/>
      <c r="AGS238" s="13"/>
      <c r="AGT238" s="13"/>
      <c r="AGU238" s="13"/>
      <c r="AGV238" s="13"/>
      <c r="AGW238" s="13"/>
      <c r="AGX238" s="13"/>
      <c r="AGY238" s="13"/>
      <c r="AGZ238" s="13"/>
      <c r="AHA238" s="13"/>
      <c r="AHB238" s="13"/>
      <c r="AHC238" s="13"/>
      <c r="AHD238" s="13"/>
      <c r="AHE238" s="13"/>
      <c r="AHF238" s="13"/>
      <c r="AHG238" s="13"/>
      <c r="AHH238" s="13"/>
      <c r="AHI238" s="13"/>
      <c r="AHJ238" s="13"/>
      <c r="AHK238" s="13"/>
      <c r="AHL238" s="13"/>
      <c r="AHM238" s="13"/>
      <c r="AHN238" s="13"/>
      <c r="AHO238" s="13"/>
      <c r="AHP238" s="13"/>
      <c r="AHQ238" s="13"/>
      <c r="AHR238" s="13"/>
      <c r="AHS238" s="13"/>
      <c r="AHT238" s="13"/>
      <c r="AHU238" s="13"/>
      <c r="AHV238" s="13"/>
      <c r="AHW238" s="13"/>
      <c r="AHX238" s="13"/>
      <c r="AHY238" s="13"/>
      <c r="AHZ238" s="13"/>
      <c r="AIA238" s="13"/>
      <c r="AIB238" s="13"/>
      <c r="AIC238" s="13"/>
      <c r="AID238" s="13"/>
      <c r="AIE238" s="13"/>
      <c r="AIF238" s="13"/>
      <c r="AIG238" s="13"/>
      <c r="AIH238" s="13"/>
      <c r="AII238" s="13"/>
      <c r="AIJ238" s="13"/>
      <c r="AIK238" s="13"/>
      <c r="AIL238" s="13"/>
      <c r="AIM238" s="13"/>
      <c r="AIN238" s="13"/>
      <c r="AIO238" s="13"/>
      <c r="AIP238" s="13"/>
      <c r="AIQ238" s="13"/>
      <c r="AIR238" s="13"/>
      <c r="AIS238" s="13"/>
      <c r="AIT238" s="13"/>
      <c r="AIU238" s="13"/>
      <c r="AIV238" s="13"/>
      <c r="AIW238" s="13"/>
      <c r="AIX238" s="13"/>
      <c r="AIY238" s="13"/>
      <c r="AIZ238" s="13"/>
      <c r="AJA238" s="13"/>
      <c r="AJB238" s="13"/>
      <c r="AJC238" s="13"/>
      <c r="AJD238" s="13"/>
      <c r="AJE238" s="13"/>
      <c r="AJF238" s="13"/>
      <c r="AJG238" s="13"/>
      <c r="AJH238" s="13"/>
      <c r="AJI238" s="13"/>
      <c r="AJJ238" s="13"/>
      <c r="AJK238" s="13"/>
      <c r="AJL238" s="13"/>
      <c r="AJM238" s="13"/>
      <c r="AJN238" s="13"/>
      <c r="AJO238" s="13"/>
      <c r="AJP238" s="13"/>
      <c r="AJQ238" s="13"/>
      <c r="AJR238" s="13"/>
      <c r="AJS238" s="13"/>
      <c r="AJT238" s="13"/>
      <c r="AJU238" s="13"/>
      <c r="AJV238" s="13"/>
      <c r="AJW238" s="13"/>
      <c r="AJX238" s="13"/>
      <c r="AJY238" s="13"/>
      <c r="AJZ238" s="13"/>
      <c r="AKA238" s="13"/>
      <c r="AKB238" s="13"/>
      <c r="AKC238" s="13"/>
      <c r="AKD238" s="13"/>
      <c r="AKE238" s="13"/>
      <c r="AKF238" s="13"/>
      <c r="AKG238" s="13"/>
      <c r="AKH238" s="13"/>
      <c r="AKI238" s="13"/>
      <c r="AKJ238" s="13"/>
      <c r="AKK238" s="13"/>
      <c r="AKL238" s="13"/>
      <c r="AKM238" s="13"/>
      <c r="AKN238" s="13"/>
      <c r="AKO238" s="13"/>
      <c r="AKP238" s="13"/>
      <c r="AKQ238" s="13"/>
      <c r="AKR238" s="13"/>
      <c r="AKS238" s="13"/>
      <c r="AKT238" s="13"/>
      <c r="AKU238" s="13"/>
      <c r="AKV238" s="13"/>
      <c r="AKW238" s="13"/>
      <c r="AKX238" s="13"/>
      <c r="AKY238" s="13"/>
      <c r="AKZ238" s="13"/>
      <c r="ALA238" s="13"/>
      <c r="ALB238" s="13"/>
      <c r="ALC238" s="13"/>
      <c r="ALD238" s="13"/>
      <c r="ALE238" s="13"/>
      <c r="ALF238" s="13"/>
      <c r="ALG238" s="13"/>
      <c r="ALH238" s="13"/>
      <c r="ALI238" s="13"/>
      <c r="ALJ238" s="13"/>
      <c r="ALK238" s="13"/>
      <c r="ALL238" s="13"/>
      <c r="ALM238" s="13"/>
      <c r="ALN238" s="13"/>
    </row>
    <row r="239" spans="1:1002" ht="14" hidden="1" customHeight="1" x14ac:dyDescent="0.35">
      <c r="A239" s="9"/>
      <c r="B239" s="10"/>
      <c r="C239" s="29"/>
      <c r="D239" s="10"/>
      <c r="F239" s="11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c r="IP239" s="13"/>
      <c r="IQ239" s="13"/>
      <c r="IR239" s="13"/>
      <c r="IS239" s="13"/>
      <c r="IT239" s="13"/>
      <c r="IU239" s="13"/>
      <c r="IV239" s="13"/>
      <c r="IW239" s="13"/>
      <c r="IX239" s="13"/>
      <c r="IY239" s="13"/>
      <c r="IZ239" s="13"/>
      <c r="JA239" s="13"/>
      <c r="JB239" s="13"/>
      <c r="JC239" s="13"/>
      <c r="JD239" s="13"/>
      <c r="JE239" s="13"/>
      <c r="JF239" s="13"/>
      <c r="JG239" s="13"/>
      <c r="JH239" s="13"/>
      <c r="JI239" s="13"/>
      <c r="JJ239" s="13"/>
      <c r="JK239" s="13"/>
      <c r="JL239" s="13"/>
      <c r="JM239" s="13"/>
      <c r="JN239" s="13"/>
      <c r="JO239" s="13"/>
      <c r="JP239" s="13"/>
      <c r="JQ239" s="13"/>
      <c r="JR239" s="13"/>
      <c r="JS239" s="13"/>
      <c r="JT239" s="13"/>
      <c r="JU239" s="13"/>
      <c r="JV239" s="13"/>
      <c r="JW239" s="13"/>
      <c r="JX239" s="13"/>
      <c r="JY239" s="13"/>
      <c r="JZ239" s="13"/>
      <c r="KA239" s="13"/>
      <c r="KB239" s="13"/>
      <c r="KC239" s="13"/>
      <c r="KD239" s="13"/>
      <c r="KE239" s="13"/>
      <c r="KF239" s="13"/>
      <c r="KG239" s="13"/>
      <c r="KH239" s="13"/>
      <c r="KI239" s="13"/>
      <c r="KJ239" s="13"/>
      <c r="KK239" s="13"/>
      <c r="KL239" s="13"/>
      <c r="KM239" s="13"/>
      <c r="KN239" s="13"/>
      <c r="KO239" s="13"/>
      <c r="KP239" s="13"/>
      <c r="KQ239" s="13"/>
      <c r="KR239" s="13"/>
      <c r="KS239" s="13"/>
      <c r="KT239" s="13"/>
      <c r="KU239" s="13"/>
      <c r="KV239" s="13"/>
      <c r="KW239" s="13"/>
      <c r="KX239" s="13"/>
      <c r="KY239" s="13"/>
      <c r="KZ239" s="13"/>
      <c r="LA239" s="13"/>
      <c r="LB239" s="13"/>
      <c r="LC239" s="13"/>
      <c r="LD239" s="13"/>
      <c r="LE239" s="13"/>
      <c r="LF239" s="13"/>
      <c r="LG239" s="13"/>
      <c r="LH239" s="13"/>
      <c r="LI239" s="13"/>
      <c r="LJ239" s="13"/>
      <c r="LK239" s="13"/>
      <c r="LL239" s="13"/>
      <c r="LM239" s="13"/>
      <c r="LN239" s="13"/>
      <c r="LO239" s="13"/>
      <c r="LP239" s="13"/>
      <c r="LQ239" s="13"/>
      <c r="LR239" s="13"/>
      <c r="LS239" s="13"/>
      <c r="LT239" s="13"/>
      <c r="LU239" s="13"/>
      <c r="LV239" s="13"/>
      <c r="LW239" s="13"/>
      <c r="LX239" s="13"/>
      <c r="LY239" s="13"/>
      <c r="LZ239" s="13"/>
      <c r="MA239" s="13"/>
      <c r="MB239" s="13"/>
      <c r="MC239" s="13"/>
      <c r="MD239" s="13"/>
      <c r="ME239" s="13"/>
      <c r="MF239" s="13"/>
      <c r="MG239" s="13"/>
      <c r="MH239" s="13"/>
      <c r="MI239" s="13"/>
      <c r="MJ239" s="13"/>
      <c r="MK239" s="13"/>
      <c r="ML239" s="13"/>
      <c r="MM239" s="13"/>
      <c r="MN239" s="13"/>
      <c r="MO239" s="13"/>
      <c r="MP239" s="13"/>
      <c r="MQ239" s="13"/>
      <c r="MR239" s="13"/>
      <c r="MS239" s="13"/>
      <c r="MT239" s="13"/>
      <c r="MU239" s="13"/>
      <c r="MV239" s="13"/>
      <c r="MW239" s="13"/>
      <c r="MX239" s="13"/>
      <c r="MY239" s="13"/>
      <c r="MZ239" s="13"/>
      <c r="NA239" s="13"/>
      <c r="NB239" s="13"/>
      <c r="NC239" s="13"/>
      <c r="ND239" s="13"/>
      <c r="NE239" s="13"/>
      <c r="NF239" s="13"/>
      <c r="NG239" s="13"/>
      <c r="NH239" s="13"/>
      <c r="NI239" s="13"/>
      <c r="NJ239" s="13"/>
      <c r="NK239" s="13"/>
      <c r="NL239" s="13"/>
      <c r="NM239" s="13"/>
      <c r="NN239" s="13"/>
      <c r="NO239" s="13"/>
      <c r="NP239" s="13"/>
      <c r="NQ239" s="13"/>
      <c r="NR239" s="13"/>
      <c r="NS239" s="13"/>
      <c r="NT239" s="13"/>
      <c r="NU239" s="13"/>
      <c r="NV239" s="13"/>
      <c r="NW239" s="13"/>
      <c r="NX239" s="13"/>
      <c r="NY239" s="13"/>
      <c r="NZ239" s="13"/>
      <c r="OA239" s="13"/>
      <c r="OB239" s="13"/>
      <c r="OC239" s="13"/>
      <c r="OD239" s="13"/>
      <c r="OE239" s="13"/>
      <c r="OF239" s="13"/>
      <c r="OG239" s="13"/>
      <c r="OH239" s="13"/>
      <c r="OI239" s="13"/>
      <c r="OJ239" s="13"/>
      <c r="OK239" s="13"/>
      <c r="OL239" s="13"/>
      <c r="OM239" s="13"/>
      <c r="ON239" s="13"/>
      <c r="OO239" s="13"/>
      <c r="OP239" s="13"/>
      <c r="OQ239" s="13"/>
      <c r="OR239" s="13"/>
      <c r="OS239" s="13"/>
      <c r="OT239" s="13"/>
      <c r="OU239" s="13"/>
      <c r="OV239" s="13"/>
      <c r="OW239" s="13"/>
      <c r="OX239" s="13"/>
      <c r="OY239" s="13"/>
      <c r="OZ239" s="13"/>
      <c r="PA239" s="13"/>
      <c r="PB239" s="13"/>
      <c r="PC239" s="13"/>
      <c r="PD239" s="13"/>
      <c r="PE239" s="13"/>
      <c r="PF239" s="13"/>
      <c r="PG239" s="13"/>
      <c r="PH239" s="13"/>
      <c r="PI239" s="13"/>
      <c r="PJ239" s="13"/>
      <c r="PK239" s="13"/>
      <c r="PL239" s="13"/>
      <c r="PM239" s="13"/>
      <c r="PN239" s="13"/>
      <c r="PO239" s="13"/>
      <c r="PP239" s="13"/>
      <c r="PQ239" s="13"/>
      <c r="PR239" s="13"/>
      <c r="PS239" s="13"/>
      <c r="PT239" s="13"/>
      <c r="PU239" s="13"/>
      <c r="PV239" s="13"/>
      <c r="PW239" s="13"/>
      <c r="PX239" s="13"/>
      <c r="PY239" s="13"/>
      <c r="PZ239" s="13"/>
      <c r="QA239" s="13"/>
      <c r="QB239" s="13"/>
      <c r="QC239" s="13"/>
      <c r="QD239" s="13"/>
      <c r="QE239" s="13"/>
      <c r="QF239" s="13"/>
      <c r="QG239" s="13"/>
      <c r="QH239" s="13"/>
      <c r="QI239" s="13"/>
      <c r="QJ239" s="13"/>
      <c r="QK239" s="13"/>
      <c r="QL239" s="13"/>
      <c r="QM239" s="13"/>
      <c r="QN239" s="13"/>
      <c r="QO239" s="13"/>
      <c r="QP239" s="13"/>
      <c r="QQ239" s="13"/>
      <c r="QR239" s="13"/>
      <c r="QS239" s="13"/>
      <c r="QT239" s="13"/>
      <c r="QU239" s="13"/>
      <c r="QV239" s="13"/>
      <c r="QW239" s="13"/>
      <c r="QX239" s="13"/>
      <c r="QY239" s="13"/>
      <c r="QZ239" s="13"/>
      <c r="RA239" s="13"/>
      <c r="RB239" s="13"/>
      <c r="RC239" s="13"/>
      <c r="RD239" s="13"/>
      <c r="RE239" s="13"/>
      <c r="RF239" s="13"/>
      <c r="RG239" s="13"/>
      <c r="RH239" s="13"/>
      <c r="RI239" s="13"/>
      <c r="RJ239" s="13"/>
      <c r="RK239" s="13"/>
      <c r="RL239" s="13"/>
      <c r="RM239" s="13"/>
      <c r="RN239" s="13"/>
      <c r="RO239" s="13"/>
      <c r="RP239" s="13"/>
      <c r="RQ239" s="13"/>
      <c r="RR239" s="13"/>
      <c r="RS239" s="13"/>
      <c r="RT239" s="13"/>
      <c r="RU239" s="13"/>
      <c r="RV239" s="13"/>
      <c r="RW239" s="13"/>
      <c r="RX239" s="13"/>
      <c r="RY239" s="13"/>
      <c r="RZ239" s="13"/>
      <c r="SA239" s="13"/>
      <c r="SB239" s="13"/>
      <c r="SC239" s="13"/>
      <c r="SD239" s="13"/>
      <c r="SE239" s="13"/>
      <c r="SF239" s="13"/>
      <c r="SG239" s="13"/>
      <c r="SH239" s="13"/>
      <c r="SI239" s="13"/>
      <c r="SJ239" s="13"/>
      <c r="SK239" s="13"/>
      <c r="SL239" s="13"/>
      <c r="SM239" s="13"/>
      <c r="SN239" s="13"/>
      <c r="SO239" s="13"/>
      <c r="SP239" s="13"/>
      <c r="SQ239" s="13"/>
      <c r="SR239" s="13"/>
      <c r="SS239" s="13"/>
      <c r="ST239" s="13"/>
      <c r="SU239" s="13"/>
      <c r="SV239" s="13"/>
      <c r="SW239" s="13"/>
      <c r="SX239" s="13"/>
      <c r="SY239" s="13"/>
      <c r="SZ239" s="13"/>
      <c r="TA239" s="13"/>
      <c r="TB239" s="13"/>
      <c r="TC239" s="13"/>
      <c r="TD239" s="13"/>
      <c r="TE239" s="13"/>
      <c r="TF239" s="13"/>
      <c r="TG239" s="13"/>
      <c r="TH239" s="13"/>
      <c r="TI239" s="13"/>
      <c r="TJ239" s="13"/>
      <c r="TK239" s="13"/>
      <c r="TL239" s="13"/>
      <c r="TM239" s="13"/>
      <c r="TN239" s="13"/>
      <c r="TO239" s="13"/>
      <c r="TP239" s="13"/>
      <c r="TQ239" s="13"/>
      <c r="TR239" s="13"/>
      <c r="TS239" s="13"/>
      <c r="TT239" s="13"/>
      <c r="TU239" s="13"/>
      <c r="TV239" s="13"/>
      <c r="TW239" s="13"/>
      <c r="TX239" s="13"/>
      <c r="TY239" s="13"/>
      <c r="TZ239" s="13"/>
      <c r="UA239" s="13"/>
      <c r="UB239" s="13"/>
      <c r="UC239" s="13"/>
      <c r="UD239" s="13"/>
      <c r="UE239" s="13"/>
      <c r="UF239" s="13"/>
      <c r="UG239" s="13"/>
      <c r="UH239" s="13"/>
      <c r="UI239" s="13"/>
      <c r="UJ239" s="13"/>
      <c r="UK239" s="13"/>
      <c r="UL239" s="13"/>
      <c r="UM239" s="13"/>
      <c r="UN239" s="13"/>
      <c r="UO239" s="13"/>
      <c r="UP239" s="13"/>
      <c r="UQ239" s="13"/>
      <c r="UR239" s="13"/>
      <c r="US239" s="13"/>
      <c r="UT239" s="13"/>
      <c r="UU239" s="13"/>
      <c r="UV239" s="13"/>
      <c r="UW239" s="13"/>
      <c r="UX239" s="13"/>
      <c r="UY239" s="13"/>
      <c r="UZ239" s="13"/>
      <c r="VA239" s="13"/>
      <c r="VB239" s="13"/>
      <c r="VC239" s="13"/>
      <c r="VD239" s="13"/>
      <c r="VE239" s="13"/>
      <c r="VF239" s="13"/>
      <c r="VG239" s="13"/>
      <c r="VH239" s="13"/>
      <c r="VI239" s="13"/>
      <c r="VJ239" s="13"/>
      <c r="VK239" s="13"/>
      <c r="VL239" s="13"/>
      <c r="VM239" s="13"/>
      <c r="VN239" s="13"/>
      <c r="VO239" s="13"/>
      <c r="VP239" s="13"/>
      <c r="VQ239" s="13"/>
      <c r="VR239" s="13"/>
      <c r="VS239" s="13"/>
      <c r="VT239" s="13"/>
      <c r="VU239" s="13"/>
      <c r="VV239" s="13"/>
      <c r="VW239" s="13"/>
      <c r="VX239" s="13"/>
      <c r="VY239" s="13"/>
      <c r="VZ239" s="13"/>
      <c r="WA239" s="13"/>
      <c r="WB239" s="13"/>
      <c r="WC239" s="13"/>
      <c r="WD239" s="13"/>
      <c r="WE239" s="13"/>
      <c r="WF239" s="13"/>
      <c r="WG239" s="13"/>
      <c r="WH239" s="13"/>
      <c r="WI239" s="13"/>
      <c r="WJ239" s="13"/>
      <c r="WK239" s="13"/>
      <c r="WL239" s="13"/>
      <c r="WM239" s="13"/>
      <c r="WN239" s="13"/>
      <c r="WO239" s="13"/>
      <c r="WP239" s="13"/>
      <c r="WQ239" s="13"/>
      <c r="WR239" s="13"/>
      <c r="WS239" s="13"/>
      <c r="WT239" s="13"/>
      <c r="WU239" s="13"/>
      <c r="WV239" s="13"/>
      <c r="WW239" s="13"/>
      <c r="WX239" s="13"/>
      <c r="WY239" s="13"/>
      <c r="WZ239" s="13"/>
      <c r="XA239" s="13"/>
      <c r="XB239" s="13"/>
      <c r="XC239" s="13"/>
      <c r="XD239" s="13"/>
      <c r="XE239" s="13"/>
      <c r="XF239" s="13"/>
      <c r="XG239" s="13"/>
      <c r="XH239" s="13"/>
      <c r="XI239" s="13"/>
      <c r="XJ239" s="13"/>
      <c r="XK239" s="13"/>
      <c r="XL239" s="13"/>
      <c r="XM239" s="13"/>
      <c r="XN239" s="13"/>
      <c r="XO239" s="13"/>
      <c r="XP239" s="13"/>
      <c r="XQ239" s="13"/>
      <c r="XR239" s="13"/>
      <c r="XS239" s="13"/>
      <c r="XT239" s="13"/>
      <c r="XU239" s="13"/>
      <c r="XV239" s="13"/>
      <c r="XW239" s="13"/>
      <c r="XX239" s="13"/>
      <c r="XY239" s="13"/>
      <c r="XZ239" s="13"/>
      <c r="YA239" s="13"/>
      <c r="YB239" s="13"/>
      <c r="YC239" s="13"/>
      <c r="YD239" s="13"/>
      <c r="YE239" s="13"/>
      <c r="YF239" s="13"/>
      <c r="YG239" s="13"/>
      <c r="YH239" s="13"/>
      <c r="YI239" s="13"/>
      <c r="YJ239" s="13"/>
      <c r="YK239" s="13"/>
      <c r="YL239" s="13"/>
      <c r="YM239" s="13"/>
      <c r="YN239" s="13"/>
      <c r="YO239" s="13"/>
      <c r="YP239" s="13"/>
      <c r="YQ239" s="13"/>
      <c r="YR239" s="13"/>
      <c r="YS239" s="13"/>
      <c r="YT239" s="13"/>
      <c r="YU239" s="13"/>
      <c r="YV239" s="13"/>
      <c r="YW239" s="13"/>
      <c r="YX239" s="13"/>
      <c r="YY239" s="13"/>
      <c r="YZ239" s="13"/>
      <c r="ZA239" s="13"/>
      <c r="ZB239" s="13"/>
      <c r="ZC239" s="13"/>
      <c r="ZD239" s="13"/>
      <c r="ZE239" s="13"/>
      <c r="ZF239" s="13"/>
      <c r="ZG239" s="13"/>
      <c r="ZH239" s="13"/>
      <c r="ZI239" s="13"/>
      <c r="ZJ239" s="13"/>
      <c r="ZK239" s="13"/>
      <c r="ZL239" s="13"/>
      <c r="ZM239" s="13"/>
      <c r="ZN239" s="13"/>
      <c r="ZO239" s="13"/>
      <c r="ZP239" s="13"/>
      <c r="ZQ239" s="13"/>
      <c r="ZR239" s="13"/>
      <c r="ZS239" s="13"/>
      <c r="ZT239" s="13"/>
      <c r="ZU239" s="13"/>
      <c r="ZV239" s="13"/>
      <c r="ZW239" s="13"/>
      <c r="ZX239" s="13"/>
      <c r="ZY239" s="13"/>
      <c r="ZZ239" s="13"/>
      <c r="AAA239" s="13"/>
      <c r="AAB239" s="13"/>
      <c r="AAC239" s="13"/>
      <c r="AAD239" s="13"/>
      <c r="AAE239" s="13"/>
      <c r="AAF239" s="13"/>
      <c r="AAG239" s="13"/>
      <c r="AAH239" s="13"/>
      <c r="AAI239" s="13"/>
      <c r="AAJ239" s="13"/>
      <c r="AAK239" s="13"/>
      <c r="AAL239" s="13"/>
      <c r="AAM239" s="13"/>
      <c r="AAN239" s="13"/>
      <c r="AAO239" s="13"/>
      <c r="AAP239" s="13"/>
      <c r="AAQ239" s="13"/>
      <c r="AAR239" s="13"/>
      <c r="AAS239" s="13"/>
      <c r="AAT239" s="13"/>
      <c r="AAU239" s="13"/>
      <c r="AAV239" s="13"/>
      <c r="AAW239" s="13"/>
      <c r="AAX239" s="13"/>
      <c r="AAY239" s="13"/>
      <c r="AAZ239" s="13"/>
      <c r="ABA239" s="13"/>
      <c r="ABB239" s="13"/>
      <c r="ABC239" s="13"/>
      <c r="ABD239" s="13"/>
      <c r="ABE239" s="13"/>
      <c r="ABF239" s="13"/>
      <c r="ABG239" s="13"/>
      <c r="ABH239" s="13"/>
      <c r="ABI239" s="13"/>
      <c r="ABJ239" s="13"/>
      <c r="ABK239" s="13"/>
      <c r="ABL239" s="13"/>
      <c r="ABM239" s="13"/>
      <c r="ABN239" s="13"/>
      <c r="ABO239" s="13"/>
      <c r="ABP239" s="13"/>
      <c r="ABQ239" s="13"/>
      <c r="ABR239" s="13"/>
      <c r="ABS239" s="13"/>
      <c r="ABT239" s="13"/>
      <c r="ABU239" s="13"/>
      <c r="ABV239" s="13"/>
      <c r="ABW239" s="13"/>
      <c r="ABX239" s="13"/>
      <c r="ABY239" s="13"/>
      <c r="ABZ239" s="13"/>
      <c r="ACA239" s="13"/>
      <c r="ACB239" s="13"/>
      <c r="ACC239" s="13"/>
      <c r="ACD239" s="13"/>
      <c r="ACE239" s="13"/>
      <c r="ACF239" s="13"/>
      <c r="ACG239" s="13"/>
      <c r="ACH239" s="13"/>
      <c r="ACI239" s="13"/>
      <c r="ACJ239" s="13"/>
      <c r="ACK239" s="13"/>
      <c r="ACL239" s="13"/>
      <c r="ACM239" s="13"/>
      <c r="ACN239" s="13"/>
      <c r="ACO239" s="13"/>
      <c r="ACP239" s="13"/>
      <c r="ACQ239" s="13"/>
      <c r="ACR239" s="13"/>
      <c r="ACS239" s="13"/>
      <c r="ACT239" s="13"/>
      <c r="ACU239" s="13"/>
      <c r="ACV239" s="13"/>
      <c r="ACW239" s="13"/>
      <c r="ACX239" s="13"/>
      <c r="ACY239" s="13"/>
      <c r="ACZ239" s="13"/>
      <c r="ADA239" s="13"/>
      <c r="ADB239" s="13"/>
      <c r="ADC239" s="13"/>
      <c r="ADD239" s="13"/>
      <c r="ADE239" s="13"/>
      <c r="ADF239" s="13"/>
      <c r="ADG239" s="13"/>
      <c r="ADH239" s="13"/>
      <c r="ADI239" s="13"/>
      <c r="ADJ239" s="13"/>
      <c r="ADK239" s="13"/>
      <c r="ADL239" s="13"/>
      <c r="ADM239" s="13"/>
      <c r="ADN239" s="13"/>
      <c r="ADO239" s="13"/>
      <c r="ADP239" s="13"/>
      <c r="ADQ239" s="13"/>
      <c r="ADR239" s="13"/>
      <c r="ADS239" s="13"/>
      <c r="ADT239" s="13"/>
      <c r="ADU239" s="13"/>
      <c r="ADV239" s="13"/>
      <c r="ADW239" s="13"/>
      <c r="ADX239" s="13"/>
      <c r="ADY239" s="13"/>
      <c r="ADZ239" s="13"/>
      <c r="AEA239" s="13"/>
      <c r="AEB239" s="13"/>
      <c r="AEC239" s="13"/>
      <c r="AED239" s="13"/>
      <c r="AEE239" s="13"/>
      <c r="AEF239" s="13"/>
      <c r="AEG239" s="13"/>
      <c r="AEH239" s="13"/>
      <c r="AEI239" s="13"/>
      <c r="AEJ239" s="13"/>
      <c r="AEK239" s="13"/>
      <c r="AEL239" s="13"/>
      <c r="AEM239" s="13"/>
      <c r="AEN239" s="13"/>
      <c r="AEO239" s="13"/>
      <c r="AEP239" s="13"/>
      <c r="AEQ239" s="13"/>
      <c r="AER239" s="13"/>
      <c r="AES239" s="13"/>
      <c r="AET239" s="13"/>
      <c r="AEU239" s="13"/>
      <c r="AEV239" s="13"/>
      <c r="AEW239" s="13"/>
      <c r="AEX239" s="13"/>
      <c r="AEY239" s="13"/>
      <c r="AEZ239" s="13"/>
      <c r="AFA239" s="13"/>
      <c r="AFB239" s="13"/>
      <c r="AFC239" s="13"/>
      <c r="AFD239" s="13"/>
      <c r="AFE239" s="13"/>
      <c r="AFF239" s="13"/>
      <c r="AFG239" s="13"/>
      <c r="AFH239" s="13"/>
      <c r="AFI239" s="13"/>
      <c r="AFJ239" s="13"/>
      <c r="AFK239" s="13"/>
      <c r="AFL239" s="13"/>
      <c r="AFM239" s="13"/>
      <c r="AFN239" s="13"/>
      <c r="AFO239" s="13"/>
      <c r="AFP239" s="13"/>
      <c r="AFQ239" s="13"/>
      <c r="AFR239" s="13"/>
      <c r="AFS239" s="13"/>
      <c r="AFT239" s="13"/>
      <c r="AFU239" s="13"/>
      <c r="AFV239" s="13"/>
      <c r="AFW239" s="13"/>
      <c r="AFX239" s="13"/>
      <c r="AFY239" s="13"/>
      <c r="AFZ239" s="13"/>
      <c r="AGA239" s="13"/>
      <c r="AGB239" s="13"/>
      <c r="AGC239" s="13"/>
      <c r="AGD239" s="13"/>
      <c r="AGE239" s="13"/>
      <c r="AGF239" s="13"/>
      <c r="AGG239" s="13"/>
      <c r="AGH239" s="13"/>
      <c r="AGI239" s="13"/>
      <c r="AGJ239" s="13"/>
      <c r="AGK239" s="13"/>
      <c r="AGL239" s="13"/>
      <c r="AGM239" s="13"/>
      <c r="AGN239" s="13"/>
      <c r="AGO239" s="13"/>
      <c r="AGP239" s="13"/>
      <c r="AGQ239" s="13"/>
      <c r="AGR239" s="13"/>
      <c r="AGS239" s="13"/>
      <c r="AGT239" s="13"/>
      <c r="AGU239" s="13"/>
      <c r="AGV239" s="13"/>
      <c r="AGW239" s="13"/>
      <c r="AGX239" s="13"/>
      <c r="AGY239" s="13"/>
      <c r="AGZ239" s="13"/>
      <c r="AHA239" s="13"/>
      <c r="AHB239" s="13"/>
      <c r="AHC239" s="13"/>
      <c r="AHD239" s="13"/>
      <c r="AHE239" s="13"/>
      <c r="AHF239" s="13"/>
      <c r="AHG239" s="13"/>
      <c r="AHH239" s="13"/>
      <c r="AHI239" s="13"/>
      <c r="AHJ239" s="13"/>
      <c r="AHK239" s="13"/>
      <c r="AHL239" s="13"/>
      <c r="AHM239" s="13"/>
      <c r="AHN239" s="13"/>
      <c r="AHO239" s="13"/>
      <c r="AHP239" s="13"/>
      <c r="AHQ239" s="13"/>
      <c r="AHR239" s="13"/>
      <c r="AHS239" s="13"/>
      <c r="AHT239" s="13"/>
      <c r="AHU239" s="13"/>
      <c r="AHV239" s="13"/>
      <c r="AHW239" s="13"/>
      <c r="AHX239" s="13"/>
      <c r="AHY239" s="13"/>
      <c r="AHZ239" s="13"/>
      <c r="AIA239" s="13"/>
      <c r="AIB239" s="13"/>
      <c r="AIC239" s="13"/>
      <c r="AID239" s="13"/>
      <c r="AIE239" s="13"/>
      <c r="AIF239" s="13"/>
      <c r="AIG239" s="13"/>
      <c r="AIH239" s="13"/>
      <c r="AII239" s="13"/>
      <c r="AIJ239" s="13"/>
      <c r="AIK239" s="13"/>
      <c r="AIL239" s="13"/>
      <c r="AIM239" s="13"/>
      <c r="AIN239" s="13"/>
      <c r="AIO239" s="13"/>
      <c r="AIP239" s="13"/>
      <c r="AIQ239" s="13"/>
      <c r="AIR239" s="13"/>
      <c r="AIS239" s="13"/>
      <c r="AIT239" s="13"/>
      <c r="AIU239" s="13"/>
      <c r="AIV239" s="13"/>
      <c r="AIW239" s="13"/>
      <c r="AIX239" s="13"/>
      <c r="AIY239" s="13"/>
      <c r="AIZ239" s="13"/>
      <c r="AJA239" s="13"/>
      <c r="AJB239" s="13"/>
      <c r="AJC239" s="13"/>
      <c r="AJD239" s="13"/>
      <c r="AJE239" s="13"/>
      <c r="AJF239" s="13"/>
      <c r="AJG239" s="13"/>
      <c r="AJH239" s="13"/>
      <c r="AJI239" s="13"/>
      <c r="AJJ239" s="13"/>
      <c r="AJK239" s="13"/>
      <c r="AJL239" s="13"/>
      <c r="AJM239" s="13"/>
      <c r="AJN239" s="13"/>
      <c r="AJO239" s="13"/>
      <c r="AJP239" s="13"/>
      <c r="AJQ239" s="13"/>
      <c r="AJR239" s="13"/>
      <c r="AJS239" s="13"/>
      <c r="AJT239" s="13"/>
      <c r="AJU239" s="13"/>
      <c r="AJV239" s="13"/>
      <c r="AJW239" s="13"/>
      <c r="AJX239" s="13"/>
      <c r="AJY239" s="13"/>
      <c r="AJZ239" s="13"/>
      <c r="AKA239" s="13"/>
      <c r="AKB239" s="13"/>
      <c r="AKC239" s="13"/>
      <c r="AKD239" s="13"/>
      <c r="AKE239" s="13"/>
      <c r="AKF239" s="13"/>
      <c r="AKG239" s="13"/>
      <c r="AKH239" s="13"/>
      <c r="AKI239" s="13"/>
      <c r="AKJ239" s="13"/>
      <c r="AKK239" s="13"/>
      <c r="AKL239" s="13"/>
      <c r="AKM239" s="13"/>
      <c r="AKN239" s="13"/>
      <c r="AKO239" s="13"/>
      <c r="AKP239" s="13"/>
      <c r="AKQ239" s="13"/>
      <c r="AKR239" s="13"/>
      <c r="AKS239" s="13"/>
      <c r="AKT239" s="13"/>
      <c r="AKU239" s="13"/>
      <c r="AKV239" s="13"/>
      <c r="AKW239" s="13"/>
      <c r="AKX239" s="13"/>
      <c r="AKY239" s="13"/>
      <c r="AKZ239" s="13"/>
      <c r="ALA239" s="13"/>
      <c r="ALB239" s="13"/>
      <c r="ALC239" s="13"/>
      <c r="ALD239" s="13"/>
      <c r="ALE239" s="13"/>
      <c r="ALF239" s="13"/>
      <c r="ALG239" s="13"/>
      <c r="ALH239" s="13"/>
      <c r="ALI239" s="13"/>
      <c r="ALJ239" s="13"/>
      <c r="ALK239" s="13"/>
      <c r="ALL239" s="13"/>
      <c r="ALM239" s="13"/>
      <c r="ALN239" s="13"/>
    </row>
    <row r="240" spans="1:1002" ht="14" hidden="1" customHeight="1" x14ac:dyDescent="0.35">
      <c r="A240" s="9"/>
      <c r="B240" s="10"/>
      <c r="C240" s="29"/>
      <c r="D240" s="10"/>
      <c r="F240" s="11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c r="IA240" s="13"/>
      <c r="IB240" s="13"/>
      <c r="IC240" s="13"/>
      <c r="ID240" s="13"/>
      <c r="IE240" s="13"/>
      <c r="IF240" s="13"/>
      <c r="IG240" s="13"/>
      <c r="IH240" s="13"/>
      <c r="II240" s="13"/>
      <c r="IJ240" s="13"/>
      <c r="IK240" s="13"/>
      <c r="IL240" s="13"/>
      <c r="IM240" s="13"/>
      <c r="IN240" s="13"/>
      <c r="IO240" s="13"/>
      <c r="IP240" s="13"/>
      <c r="IQ240" s="13"/>
      <c r="IR240" s="13"/>
      <c r="IS240" s="13"/>
      <c r="IT240" s="13"/>
      <c r="IU240" s="13"/>
      <c r="IV240" s="13"/>
      <c r="IW240" s="13"/>
      <c r="IX240" s="13"/>
      <c r="IY240" s="13"/>
      <c r="IZ240" s="13"/>
      <c r="JA240" s="13"/>
      <c r="JB240" s="13"/>
      <c r="JC240" s="13"/>
      <c r="JD240" s="13"/>
      <c r="JE240" s="13"/>
      <c r="JF240" s="13"/>
      <c r="JG240" s="13"/>
      <c r="JH240" s="13"/>
      <c r="JI240" s="13"/>
      <c r="JJ240" s="13"/>
      <c r="JK240" s="13"/>
      <c r="JL240" s="13"/>
      <c r="JM240" s="13"/>
      <c r="JN240" s="13"/>
      <c r="JO240" s="13"/>
      <c r="JP240" s="13"/>
      <c r="JQ240" s="13"/>
      <c r="JR240" s="13"/>
      <c r="JS240" s="13"/>
      <c r="JT240" s="13"/>
      <c r="JU240" s="13"/>
      <c r="JV240" s="13"/>
      <c r="JW240" s="13"/>
      <c r="JX240" s="13"/>
      <c r="JY240" s="13"/>
      <c r="JZ240" s="13"/>
      <c r="KA240" s="13"/>
      <c r="KB240" s="13"/>
      <c r="KC240" s="13"/>
      <c r="KD240" s="13"/>
      <c r="KE240" s="13"/>
      <c r="KF240" s="13"/>
      <c r="KG240" s="13"/>
      <c r="KH240" s="13"/>
      <c r="KI240" s="13"/>
      <c r="KJ240" s="13"/>
      <c r="KK240" s="13"/>
      <c r="KL240" s="13"/>
      <c r="KM240" s="13"/>
      <c r="KN240" s="13"/>
      <c r="KO240" s="13"/>
      <c r="KP240" s="13"/>
      <c r="KQ240" s="13"/>
      <c r="KR240" s="13"/>
      <c r="KS240" s="13"/>
      <c r="KT240" s="13"/>
      <c r="KU240" s="13"/>
      <c r="KV240" s="13"/>
      <c r="KW240" s="13"/>
      <c r="KX240" s="13"/>
      <c r="KY240" s="13"/>
      <c r="KZ240" s="13"/>
      <c r="LA240" s="13"/>
      <c r="LB240" s="13"/>
      <c r="LC240" s="13"/>
      <c r="LD240" s="13"/>
      <c r="LE240" s="13"/>
      <c r="LF240" s="13"/>
      <c r="LG240" s="13"/>
      <c r="LH240" s="13"/>
      <c r="LI240" s="13"/>
      <c r="LJ240" s="13"/>
      <c r="LK240" s="13"/>
      <c r="LL240" s="13"/>
      <c r="LM240" s="13"/>
      <c r="LN240" s="13"/>
      <c r="LO240" s="13"/>
      <c r="LP240" s="13"/>
      <c r="LQ240" s="13"/>
      <c r="LR240" s="13"/>
      <c r="LS240" s="13"/>
      <c r="LT240" s="13"/>
      <c r="LU240" s="13"/>
      <c r="LV240" s="13"/>
      <c r="LW240" s="13"/>
      <c r="LX240" s="13"/>
      <c r="LY240" s="13"/>
      <c r="LZ240" s="13"/>
      <c r="MA240" s="13"/>
      <c r="MB240" s="13"/>
      <c r="MC240" s="13"/>
      <c r="MD240" s="13"/>
      <c r="ME240" s="13"/>
      <c r="MF240" s="13"/>
      <c r="MG240" s="13"/>
      <c r="MH240" s="13"/>
      <c r="MI240" s="13"/>
      <c r="MJ240" s="13"/>
      <c r="MK240" s="13"/>
      <c r="ML240" s="13"/>
      <c r="MM240" s="13"/>
      <c r="MN240" s="13"/>
      <c r="MO240" s="13"/>
      <c r="MP240" s="13"/>
      <c r="MQ240" s="13"/>
      <c r="MR240" s="13"/>
      <c r="MS240" s="13"/>
      <c r="MT240" s="13"/>
      <c r="MU240" s="13"/>
      <c r="MV240" s="13"/>
      <c r="MW240" s="13"/>
      <c r="MX240" s="13"/>
      <c r="MY240" s="13"/>
      <c r="MZ240" s="13"/>
      <c r="NA240" s="13"/>
      <c r="NB240" s="13"/>
      <c r="NC240" s="13"/>
      <c r="ND240" s="13"/>
      <c r="NE240" s="13"/>
      <c r="NF240" s="13"/>
      <c r="NG240" s="13"/>
      <c r="NH240" s="13"/>
      <c r="NI240" s="13"/>
      <c r="NJ240" s="13"/>
      <c r="NK240" s="13"/>
      <c r="NL240" s="13"/>
      <c r="NM240" s="13"/>
      <c r="NN240" s="13"/>
      <c r="NO240" s="13"/>
      <c r="NP240" s="13"/>
      <c r="NQ240" s="13"/>
      <c r="NR240" s="13"/>
      <c r="NS240" s="13"/>
      <c r="NT240" s="13"/>
      <c r="NU240" s="13"/>
      <c r="NV240" s="13"/>
      <c r="NW240" s="13"/>
      <c r="NX240" s="13"/>
      <c r="NY240" s="13"/>
      <c r="NZ240" s="13"/>
      <c r="OA240" s="13"/>
      <c r="OB240" s="13"/>
      <c r="OC240" s="13"/>
      <c r="OD240" s="13"/>
      <c r="OE240" s="13"/>
      <c r="OF240" s="13"/>
      <c r="OG240" s="13"/>
      <c r="OH240" s="13"/>
      <c r="OI240" s="13"/>
      <c r="OJ240" s="13"/>
      <c r="OK240" s="13"/>
      <c r="OL240" s="13"/>
      <c r="OM240" s="13"/>
      <c r="ON240" s="13"/>
      <c r="OO240" s="13"/>
      <c r="OP240" s="13"/>
      <c r="OQ240" s="13"/>
      <c r="OR240" s="13"/>
      <c r="OS240" s="13"/>
      <c r="OT240" s="13"/>
      <c r="OU240" s="13"/>
      <c r="OV240" s="13"/>
      <c r="OW240" s="13"/>
      <c r="OX240" s="13"/>
      <c r="OY240" s="13"/>
      <c r="OZ240" s="13"/>
      <c r="PA240" s="13"/>
      <c r="PB240" s="13"/>
      <c r="PC240" s="13"/>
      <c r="PD240" s="13"/>
      <c r="PE240" s="13"/>
      <c r="PF240" s="13"/>
      <c r="PG240" s="13"/>
      <c r="PH240" s="13"/>
      <c r="PI240" s="13"/>
      <c r="PJ240" s="13"/>
      <c r="PK240" s="13"/>
      <c r="PL240" s="13"/>
      <c r="PM240" s="13"/>
      <c r="PN240" s="13"/>
      <c r="PO240" s="13"/>
      <c r="PP240" s="13"/>
      <c r="PQ240" s="13"/>
      <c r="PR240" s="13"/>
      <c r="PS240" s="13"/>
      <c r="PT240" s="13"/>
      <c r="PU240" s="13"/>
      <c r="PV240" s="13"/>
      <c r="PW240" s="13"/>
      <c r="PX240" s="13"/>
      <c r="PY240" s="13"/>
      <c r="PZ240" s="13"/>
      <c r="QA240" s="13"/>
      <c r="QB240" s="13"/>
      <c r="QC240" s="13"/>
      <c r="QD240" s="13"/>
      <c r="QE240" s="13"/>
      <c r="QF240" s="13"/>
      <c r="QG240" s="13"/>
      <c r="QH240" s="13"/>
      <c r="QI240" s="13"/>
      <c r="QJ240" s="13"/>
      <c r="QK240" s="13"/>
      <c r="QL240" s="13"/>
      <c r="QM240" s="13"/>
      <c r="QN240" s="13"/>
      <c r="QO240" s="13"/>
      <c r="QP240" s="13"/>
      <c r="QQ240" s="13"/>
      <c r="QR240" s="13"/>
      <c r="QS240" s="13"/>
      <c r="QT240" s="13"/>
      <c r="QU240" s="13"/>
      <c r="QV240" s="13"/>
      <c r="QW240" s="13"/>
      <c r="QX240" s="13"/>
      <c r="QY240" s="13"/>
      <c r="QZ240" s="13"/>
      <c r="RA240" s="13"/>
      <c r="RB240" s="13"/>
      <c r="RC240" s="13"/>
      <c r="RD240" s="13"/>
      <c r="RE240" s="13"/>
      <c r="RF240" s="13"/>
      <c r="RG240" s="13"/>
      <c r="RH240" s="13"/>
      <c r="RI240" s="13"/>
      <c r="RJ240" s="13"/>
      <c r="RK240" s="13"/>
      <c r="RL240" s="13"/>
      <c r="RM240" s="13"/>
      <c r="RN240" s="13"/>
      <c r="RO240" s="13"/>
      <c r="RP240" s="13"/>
      <c r="RQ240" s="13"/>
      <c r="RR240" s="13"/>
      <c r="RS240" s="13"/>
      <c r="RT240" s="13"/>
      <c r="RU240" s="13"/>
      <c r="RV240" s="13"/>
      <c r="RW240" s="13"/>
      <c r="RX240" s="13"/>
      <c r="RY240" s="13"/>
      <c r="RZ240" s="13"/>
      <c r="SA240" s="13"/>
      <c r="SB240" s="13"/>
      <c r="SC240" s="13"/>
      <c r="SD240" s="13"/>
      <c r="SE240" s="13"/>
      <c r="SF240" s="13"/>
      <c r="SG240" s="13"/>
      <c r="SH240" s="13"/>
      <c r="SI240" s="13"/>
      <c r="SJ240" s="13"/>
      <c r="SK240" s="13"/>
      <c r="SL240" s="13"/>
      <c r="SM240" s="13"/>
      <c r="SN240" s="13"/>
      <c r="SO240" s="13"/>
      <c r="SP240" s="13"/>
      <c r="SQ240" s="13"/>
      <c r="SR240" s="13"/>
      <c r="SS240" s="13"/>
      <c r="ST240" s="13"/>
      <c r="SU240" s="13"/>
      <c r="SV240" s="13"/>
      <c r="SW240" s="13"/>
      <c r="SX240" s="13"/>
      <c r="SY240" s="13"/>
      <c r="SZ240" s="13"/>
      <c r="TA240" s="13"/>
      <c r="TB240" s="13"/>
      <c r="TC240" s="13"/>
      <c r="TD240" s="13"/>
      <c r="TE240" s="13"/>
      <c r="TF240" s="13"/>
      <c r="TG240" s="13"/>
      <c r="TH240" s="13"/>
      <c r="TI240" s="13"/>
      <c r="TJ240" s="13"/>
      <c r="TK240" s="13"/>
      <c r="TL240" s="13"/>
      <c r="TM240" s="13"/>
      <c r="TN240" s="13"/>
      <c r="TO240" s="13"/>
      <c r="TP240" s="13"/>
      <c r="TQ240" s="13"/>
      <c r="TR240" s="13"/>
      <c r="TS240" s="13"/>
      <c r="TT240" s="13"/>
      <c r="TU240" s="13"/>
      <c r="TV240" s="13"/>
      <c r="TW240" s="13"/>
      <c r="TX240" s="13"/>
      <c r="TY240" s="13"/>
      <c r="TZ240" s="13"/>
      <c r="UA240" s="13"/>
      <c r="UB240" s="13"/>
      <c r="UC240" s="13"/>
      <c r="UD240" s="13"/>
      <c r="UE240" s="13"/>
      <c r="UF240" s="13"/>
      <c r="UG240" s="13"/>
      <c r="UH240" s="13"/>
      <c r="UI240" s="13"/>
      <c r="UJ240" s="13"/>
      <c r="UK240" s="13"/>
      <c r="UL240" s="13"/>
      <c r="UM240" s="13"/>
      <c r="UN240" s="13"/>
      <c r="UO240" s="13"/>
      <c r="UP240" s="13"/>
      <c r="UQ240" s="13"/>
      <c r="UR240" s="13"/>
      <c r="US240" s="13"/>
      <c r="UT240" s="13"/>
      <c r="UU240" s="13"/>
      <c r="UV240" s="13"/>
      <c r="UW240" s="13"/>
      <c r="UX240" s="13"/>
      <c r="UY240" s="13"/>
      <c r="UZ240" s="13"/>
      <c r="VA240" s="13"/>
      <c r="VB240" s="13"/>
      <c r="VC240" s="13"/>
      <c r="VD240" s="13"/>
      <c r="VE240" s="13"/>
      <c r="VF240" s="13"/>
      <c r="VG240" s="13"/>
      <c r="VH240" s="13"/>
      <c r="VI240" s="13"/>
      <c r="VJ240" s="13"/>
      <c r="VK240" s="13"/>
      <c r="VL240" s="13"/>
      <c r="VM240" s="13"/>
      <c r="VN240" s="13"/>
      <c r="VO240" s="13"/>
      <c r="VP240" s="13"/>
      <c r="VQ240" s="13"/>
      <c r="VR240" s="13"/>
      <c r="VS240" s="13"/>
      <c r="VT240" s="13"/>
      <c r="VU240" s="13"/>
      <c r="VV240" s="13"/>
      <c r="VW240" s="13"/>
      <c r="VX240" s="13"/>
      <c r="VY240" s="13"/>
      <c r="VZ240" s="13"/>
      <c r="WA240" s="13"/>
      <c r="WB240" s="13"/>
      <c r="WC240" s="13"/>
      <c r="WD240" s="13"/>
      <c r="WE240" s="13"/>
      <c r="WF240" s="13"/>
      <c r="WG240" s="13"/>
      <c r="WH240" s="13"/>
      <c r="WI240" s="13"/>
      <c r="WJ240" s="13"/>
      <c r="WK240" s="13"/>
      <c r="WL240" s="13"/>
      <c r="WM240" s="13"/>
      <c r="WN240" s="13"/>
      <c r="WO240" s="13"/>
      <c r="WP240" s="13"/>
      <c r="WQ240" s="13"/>
      <c r="WR240" s="13"/>
      <c r="WS240" s="13"/>
      <c r="WT240" s="13"/>
      <c r="WU240" s="13"/>
      <c r="WV240" s="13"/>
      <c r="WW240" s="13"/>
      <c r="WX240" s="13"/>
      <c r="WY240" s="13"/>
      <c r="WZ240" s="13"/>
      <c r="XA240" s="13"/>
      <c r="XB240" s="13"/>
      <c r="XC240" s="13"/>
      <c r="XD240" s="13"/>
      <c r="XE240" s="13"/>
      <c r="XF240" s="13"/>
      <c r="XG240" s="13"/>
      <c r="XH240" s="13"/>
      <c r="XI240" s="13"/>
      <c r="XJ240" s="13"/>
      <c r="XK240" s="13"/>
      <c r="XL240" s="13"/>
      <c r="XM240" s="13"/>
      <c r="XN240" s="13"/>
      <c r="XO240" s="13"/>
      <c r="XP240" s="13"/>
      <c r="XQ240" s="13"/>
      <c r="XR240" s="13"/>
      <c r="XS240" s="13"/>
      <c r="XT240" s="13"/>
      <c r="XU240" s="13"/>
      <c r="XV240" s="13"/>
      <c r="XW240" s="13"/>
      <c r="XX240" s="13"/>
      <c r="XY240" s="13"/>
      <c r="XZ240" s="13"/>
      <c r="YA240" s="13"/>
      <c r="YB240" s="13"/>
      <c r="YC240" s="13"/>
      <c r="YD240" s="13"/>
      <c r="YE240" s="13"/>
      <c r="YF240" s="13"/>
      <c r="YG240" s="13"/>
      <c r="YH240" s="13"/>
      <c r="YI240" s="13"/>
      <c r="YJ240" s="13"/>
      <c r="YK240" s="13"/>
      <c r="YL240" s="13"/>
      <c r="YM240" s="13"/>
      <c r="YN240" s="13"/>
      <c r="YO240" s="13"/>
      <c r="YP240" s="13"/>
      <c r="YQ240" s="13"/>
      <c r="YR240" s="13"/>
      <c r="YS240" s="13"/>
      <c r="YT240" s="13"/>
      <c r="YU240" s="13"/>
      <c r="YV240" s="13"/>
      <c r="YW240" s="13"/>
      <c r="YX240" s="13"/>
      <c r="YY240" s="13"/>
      <c r="YZ240" s="13"/>
      <c r="ZA240" s="13"/>
      <c r="ZB240" s="13"/>
      <c r="ZC240" s="13"/>
      <c r="ZD240" s="13"/>
      <c r="ZE240" s="13"/>
      <c r="ZF240" s="13"/>
      <c r="ZG240" s="13"/>
      <c r="ZH240" s="13"/>
      <c r="ZI240" s="13"/>
      <c r="ZJ240" s="13"/>
      <c r="ZK240" s="13"/>
      <c r="ZL240" s="13"/>
      <c r="ZM240" s="13"/>
      <c r="ZN240" s="13"/>
      <c r="ZO240" s="13"/>
      <c r="ZP240" s="13"/>
      <c r="ZQ240" s="13"/>
      <c r="ZR240" s="13"/>
      <c r="ZS240" s="13"/>
      <c r="ZT240" s="13"/>
      <c r="ZU240" s="13"/>
      <c r="ZV240" s="13"/>
      <c r="ZW240" s="13"/>
      <c r="ZX240" s="13"/>
      <c r="ZY240" s="13"/>
      <c r="ZZ240" s="13"/>
      <c r="AAA240" s="13"/>
      <c r="AAB240" s="13"/>
      <c r="AAC240" s="13"/>
      <c r="AAD240" s="13"/>
      <c r="AAE240" s="13"/>
      <c r="AAF240" s="13"/>
      <c r="AAG240" s="13"/>
      <c r="AAH240" s="13"/>
      <c r="AAI240" s="13"/>
      <c r="AAJ240" s="13"/>
      <c r="AAK240" s="13"/>
      <c r="AAL240" s="13"/>
      <c r="AAM240" s="13"/>
      <c r="AAN240" s="13"/>
      <c r="AAO240" s="13"/>
      <c r="AAP240" s="13"/>
      <c r="AAQ240" s="13"/>
      <c r="AAR240" s="13"/>
      <c r="AAS240" s="13"/>
      <c r="AAT240" s="13"/>
      <c r="AAU240" s="13"/>
      <c r="AAV240" s="13"/>
      <c r="AAW240" s="13"/>
      <c r="AAX240" s="13"/>
      <c r="AAY240" s="13"/>
      <c r="AAZ240" s="13"/>
      <c r="ABA240" s="13"/>
      <c r="ABB240" s="13"/>
      <c r="ABC240" s="13"/>
      <c r="ABD240" s="13"/>
      <c r="ABE240" s="13"/>
      <c r="ABF240" s="13"/>
      <c r="ABG240" s="13"/>
      <c r="ABH240" s="13"/>
      <c r="ABI240" s="13"/>
      <c r="ABJ240" s="13"/>
      <c r="ABK240" s="13"/>
      <c r="ABL240" s="13"/>
      <c r="ABM240" s="13"/>
      <c r="ABN240" s="13"/>
      <c r="ABO240" s="13"/>
      <c r="ABP240" s="13"/>
      <c r="ABQ240" s="13"/>
      <c r="ABR240" s="13"/>
      <c r="ABS240" s="13"/>
      <c r="ABT240" s="13"/>
      <c r="ABU240" s="13"/>
      <c r="ABV240" s="13"/>
      <c r="ABW240" s="13"/>
      <c r="ABX240" s="13"/>
      <c r="ABY240" s="13"/>
      <c r="ABZ240" s="13"/>
      <c r="ACA240" s="13"/>
      <c r="ACB240" s="13"/>
      <c r="ACC240" s="13"/>
      <c r="ACD240" s="13"/>
      <c r="ACE240" s="13"/>
      <c r="ACF240" s="13"/>
      <c r="ACG240" s="13"/>
      <c r="ACH240" s="13"/>
      <c r="ACI240" s="13"/>
      <c r="ACJ240" s="13"/>
      <c r="ACK240" s="13"/>
      <c r="ACL240" s="13"/>
      <c r="ACM240" s="13"/>
      <c r="ACN240" s="13"/>
      <c r="ACO240" s="13"/>
      <c r="ACP240" s="13"/>
      <c r="ACQ240" s="13"/>
      <c r="ACR240" s="13"/>
      <c r="ACS240" s="13"/>
      <c r="ACT240" s="13"/>
      <c r="ACU240" s="13"/>
      <c r="ACV240" s="13"/>
      <c r="ACW240" s="13"/>
      <c r="ACX240" s="13"/>
      <c r="ACY240" s="13"/>
      <c r="ACZ240" s="13"/>
      <c r="ADA240" s="13"/>
      <c r="ADB240" s="13"/>
      <c r="ADC240" s="13"/>
      <c r="ADD240" s="13"/>
      <c r="ADE240" s="13"/>
      <c r="ADF240" s="13"/>
      <c r="ADG240" s="13"/>
      <c r="ADH240" s="13"/>
      <c r="ADI240" s="13"/>
      <c r="ADJ240" s="13"/>
      <c r="ADK240" s="13"/>
      <c r="ADL240" s="13"/>
      <c r="ADM240" s="13"/>
      <c r="ADN240" s="13"/>
      <c r="ADO240" s="13"/>
      <c r="ADP240" s="13"/>
      <c r="ADQ240" s="13"/>
      <c r="ADR240" s="13"/>
      <c r="ADS240" s="13"/>
      <c r="ADT240" s="13"/>
      <c r="ADU240" s="13"/>
      <c r="ADV240" s="13"/>
      <c r="ADW240" s="13"/>
      <c r="ADX240" s="13"/>
      <c r="ADY240" s="13"/>
      <c r="ADZ240" s="13"/>
      <c r="AEA240" s="13"/>
      <c r="AEB240" s="13"/>
      <c r="AEC240" s="13"/>
      <c r="AED240" s="13"/>
      <c r="AEE240" s="13"/>
      <c r="AEF240" s="13"/>
      <c r="AEG240" s="13"/>
      <c r="AEH240" s="13"/>
      <c r="AEI240" s="13"/>
      <c r="AEJ240" s="13"/>
      <c r="AEK240" s="13"/>
      <c r="AEL240" s="13"/>
      <c r="AEM240" s="13"/>
      <c r="AEN240" s="13"/>
      <c r="AEO240" s="13"/>
      <c r="AEP240" s="13"/>
      <c r="AEQ240" s="13"/>
      <c r="AER240" s="13"/>
      <c r="AES240" s="13"/>
      <c r="AET240" s="13"/>
      <c r="AEU240" s="13"/>
      <c r="AEV240" s="13"/>
      <c r="AEW240" s="13"/>
      <c r="AEX240" s="13"/>
      <c r="AEY240" s="13"/>
      <c r="AEZ240" s="13"/>
      <c r="AFA240" s="13"/>
      <c r="AFB240" s="13"/>
      <c r="AFC240" s="13"/>
      <c r="AFD240" s="13"/>
      <c r="AFE240" s="13"/>
      <c r="AFF240" s="13"/>
      <c r="AFG240" s="13"/>
      <c r="AFH240" s="13"/>
      <c r="AFI240" s="13"/>
      <c r="AFJ240" s="13"/>
      <c r="AFK240" s="13"/>
      <c r="AFL240" s="13"/>
      <c r="AFM240" s="13"/>
      <c r="AFN240" s="13"/>
      <c r="AFO240" s="13"/>
      <c r="AFP240" s="13"/>
      <c r="AFQ240" s="13"/>
      <c r="AFR240" s="13"/>
      <c r="AFS240" s="13"/>
      <c r="AFT240" s="13"/>
      <c r="AFU240" s="13"/>
      <c r="AFV240" s="13"/>
      <c r="AFW240" s="13"/>
      <c r="AFX240" s="13"/>
      <c r="AFY240" s="13"/>
      <c r="AFZ240" s="13"/>
      <c r="AGA240" s="13"/>
      <c r="AGB240" s="13"/>
      <c r="AGC240" s="13"/>
      <c r="AGD240" s="13"/>
      <c r="AGE240" s="13"/>
      <c r="AGF240" s="13"/>
      <c r="AGG240" s="13"/>
      <c r="AGH240" s="13"/>
      <c r="AGI240" s="13"/>
      <c r="AGJ240" s="13"/>
      <c r="AGK240" s="13"/>
      <c r="AGL240" s="13"/>
      <c r="AGM240" s="13"/>
      <c r="AGN240" s="13"/>
      <c r="AGO240" s="13"/>
      <c r="AGP240" s="13"/>
      <c r="AGQ240" s="13"/>
      <c r="AGR240" s="13"/>
      <c r="AGS240" s="13"/>
      <c r="AGT240" s="13"/>
      <c r="AGU240" s="13"/>
      <c r="AGV240" s="13"/>
      <c r="AGW240" s="13"/>
      <c r="AGX240" s="13"/>
      <c r="AGY240" s="13"/>
      <c r="AGZ240" s="13"/>
      <c r="AHA240" s="13"/>
      <c r="AHB240" s="13"/>
      <c r="AHC240" s="13"/>
      <c r="AHD240" s="13"/>
      <c r="AHE240" s="13"/>
      <c r="AHF240" s="13"/>
      <c r="AHG240" s="13"/>
      <c r="AHH240" s="13"/>
      <c r="AHI240" s="13"/>
      <c r="AHJ240" s="13"/>
      <c r="AHK240" s="13"/>
      <c r="AHL240" s="13"/>
      <c r="AHM240" s="13"/>
      <c r="AHN240" s="13"/>
      <c r="AHO240" s="13"/>
      <c r="AHP240" s="13"/>
      <c r="AHQ240" s="13"/>
      <c r="AHR240" s="13"/>
      <c r="AHS240" s="13"/>
      <c r="AHT240" s="13"/>
      <c r="AHU240" s="13"/>
      <c r="AHV240" s="13"/>
      <c r="AHW240" s="13"/>
      <c r="AHX240" s="13"/>
      <c r="AHY240" s="13"/>
      <c r="AHZ240" s="13"/>
      <c r="AIA240" s="13"/>
      <c r="AIB240" s="13"/>
      <c r="AIC240" s="13"/>
      <c r="AID240" s="13"/>
      <c r="AIE240" s="13"/>
      <c r="AIF240" s="13"/>
      <c r="AIG240" s="13"/>
      <c r="AIH240" s="13"/>
      <c r="AII240" s="13"/>
      <c r="AIJ240" s="13"/>
      <c r="AIK240" s="13"/>
      <c r="AIL240" s="13"/>
      <c r="AIM240" s="13"/>
      <c r="AIN240" s="13"/>
      <c r="AIO240" s="13"/>
      <c r="AIP240" s="13"/>
      <c r="AIQ240" s="13"/>
      <c r="AIR240" s="13"/>
      <c r="AIS240" s="13"/>
      <c r="AIT240" s="13"/>
      <c r="AIU240" s="13"/>
      <c r="AIV240" s="13"/>
      <c r="AIW240" s="13"/>
      <c r="AIX240" s="13"/>
      <c r="AIY240" s="13"/>
      <c r="AIZ240" s="13"/>
      <c r="AJA240" s="13"/>
      <c r="AJB240" s="13"/>
      <c r="AJC240" s="13"/>
      <c r="AJD240" s="13"/>
      <c r="AJE240" s="13"/>
      <c r="AJF240" s="13"/>
      <c r="AJG240" s="13"/>
      <c r="AJH240" s="13"/>
      <c r="AJI240" s="13"/>
      <c r="AJJ240" s="13"/>
      <c r="AJK240" s="13"/>
      <c r="AJL240" s="13"/>
      <c r="AJM240" s="13"/>
      <c r="AJN240" s="13"/>
      <c r="AJO240" s="13"/>
      <c r="AJP240" s="13"/>
      <c r="AJQ240" s="13"/>
      <c r="AJR240" s="13"/>
      <c r="AJS240" s="13"/>
      <c r="AJT240" s="13"/>
      <c r="AJU240" s="13"/>
      <c r="AJV240" s="13"/>
      <c r="AJW240" s="13"/>
      <c r="AJX240" s="13"/>
      <c r="AJY240" s="13"/>
      <c r="AJZ240" s="13"/>
      <c r="AKA240" s="13"/>
      <c r="AKB240" s="13"/>
      <c r="AKC240" s="13"/>
      <c r="AKD240" s="13"/>
      <c r="AKE240" s="13"/>
      <c r="AKF240" s="13"/>
      <c r="AKG240" s="13"/>
      <c r="AKH240" s="13"/>
      <c r="AKI240" s="13"/>
      <c r="AKJ240" s="13"/>
      <c r="AKK240" s="13"/>
      <c r="AKL240" s="13"/>
      <c r="AKM240" s="13"/>
      <c r="AKN240" s="13"/>
      <c r="AKO240" s="13"/>
      <c r="AKP240" s="13"/>
      <c r="AKQ240" s="13"/>
      <c r="AKR240" s="13"/>
      <c r="AKS240" s="13"/>
      <c r="AKT240" s="13"/>
      <c r="AKU240" s="13"/>
      <c r="AKV240" s="13"/>
      <c r="AKW240" s="13"/>
      <c r="AKX240" s="13"/>
      <c r="AKY240" s="13"/>
      <c r="AKZ240" s="13"/>
      <c r="ALA240" s="13"/>
      <c r="ALB240" s="13"/>
      <c r="ALC240" s="13"/>
      <c r="ALD240" s="13"/>
      <c r="ALE240" s="13"/>
      <c r="ALF240" s="13"/>
      <c r="ALG240" s="13"/>
      <c r="ALH240" s="13"/>
      <c r="ALI240" s="13"/>
      <c r="ALJ240" s="13"/>
      <c r="ALK240" s="13"/>
      <c r="ALL240" s="13"/>
      <c r="ALM240" s="13"/>
      <c r="ALN240" s="13"/>
    </row>
    <row r="241" spans="1:1002" ht="14" hidden="1" customHeight="1" x14ac:dyDescent="0.35">
      <c r="A241" s="9"/>
      <c r="B241" s="10"/>
      <c r="C241" s="29"/>
      <c r="D241" s="10"/>
      <c r="F241" s="11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c r="IA241" s="13"/>
      <c r="IB241" s="13"/>
      <c r="IC241" s="13"/>
      <c r="ID241" s="13"/>
      <c r="IE241" s="13"/>
      <c r="IF241" s="13"/>
      <c r="IG241" s="13"/>
      <c r="IH241" s="13"/>
      <c r="II241" s="13"/>
      <c r="IJ241" s="13"/>
      <c r="IK241" s="13"/>
      <c r="IL241" s="13"/>
      <c r="IM241" s="13"/>
      <c r="IN241" s="13"/>
      <c r="IO241" s="13"/>
      <c r="IP241" s="13"/>
      <c r="IQ241" s="13"/>
      <c r="IR241" s="13"/>
      <c r="IS241" s="13"/>
      <c r="IT241" s="13"/>
      <c r="IU241" s="13"/>
      <c r="IV241" s="13"/>
      <c r="IW241" s="13"/>
      <c r="IX241" s="13"/>
      <c r="IY241" s="13"/>
      <c r="IZ241" s="13"/>
      <c r="JA241" s="13"/>
      <c r="JB241" s="13"/>
      <c r="JC241" s="13"/>
      <c r="JD241" s="13"/>
      <c r="JE241" s="13"/>
      <c r="JF241" s="13"/>
      <c r="JG241" s="13"/>
      <c r="JH241" s="13"/>
      <c r="JI241" s="13"/>
      <c r="JJ241" s="13"/>
      <c r="JK241" s="13"/>
      <c r="JL241" s="13"/>
      <c r="JM241" s="13"/>
      <c r="JN241" s="13"/>
      <c r="JO241" s="13"/>
      <c r="JP241" s="13"/>
      <c r="JQ241" s="13"/>
      <c r="JR241" s="13"/>
      <c r="JS241" s="13"/>
      <c r="JT241" s="13"/>
      <c r="JU241" s="13"/>
      <c r="JV241" s="13"/>
      <c r="JW241" s="13"/>
      <c r="JX241" s="13"/>
      <c r="JY241" s="13"/>
      <c r="JZ241" s="13"/>
      <c r="KA241" s="13"/>
      <c r="KB241" s="13"/>
      <c r="KC241" s="13"/>
      <c r="KD241" s="13"/>
      <c r="KE241" s="13"/>
      <c r="KF241" s="13"/>
      <c r="KG241" s="13"/>
      <c r="KH241" s="13"/>
      <c r="KI241" s="13"/>
      <c r="KJ241" s="13"/>
      <c r="KK241" s="13"/>
      <c r="KL241" s="13"/>
      <c r="KM241" s="13"/>
      <c r="KN241" s="13"/>
      <c r="KO241" s="13"/>
      <c r="KP241" s="13"/>
      <c r="KQ241" s="13"/>
      <c r="KR241" s="13"/>
      <c r="KS241" s="13"/>
      <c r="KT241" s="13"/>
      <c r="KU241" s="13"/>
      <c r="KV241" s="13"/>
      <c r="KW241" s="13"/>
      <c r="KX241" s="13"/>
      <c r="KY241" s="13"/>
      <c r="KZ241" s="13"/>
      <c r="LA241" s="13"/>
      <c r="LB241" s="13"/>
      <c r="LC241" s="13"/>
      <c r="LD241" s="13"/>
      <c r="LE241" s="13"/>
      <c r="LF241" s="13"/>
      <c r="LG241" s="13"/>
      <c r="LH241" s="13"/>
      <c r="LI241" s="13"/>
      <c r="LJ241" s="13"/>
      <c r="LK241" s="13"/>
      <c r="LL241" s="13"/>
      <c r="LM241" s="13"/>
      <c r="LN241" s="13"/>
      <c r="LO241" s="13"/>
      <c r="LP241" s="13"/>
      <c r="LQ241" s="13"/>
      <c r="LR241" s="13"/>
      <c r="LS241" s="13"/>
      <c r="LT241" s="13"/>
      <c r="LU241" s="13"/>
      <c r="LV241" s="13"/>
      <c r="LW241" s="13"/>
      <c r="LX241" s="13"/>
      <c r="LY241" s="13"/>
      <c r="LZ241" s="13"/>
      <c r="MA241" s="13"/>
      <c r="MB241" s="13"/>
      <c r="MC241" s="13"/>
      <c r="MD241" s="13"/>
      <c r="ME241" s="13"/>
      <c r="MF241" s="13"/>
      <c r="MG241" s="13"/>
      <c r="MH241" s="13"/>
      <c r="MI241" s="13"/>
      <c r="MJ241" s="13"/>
      <c r="MK241" s="13"/>
      <c r="ML241" s="13"/>
      <c r="MM241" s="13"/>
      <c r="MN241" s="13"/>
      <c r="MO241" s="13"/>
      <c r="MP241" s="13"/>
      <c r="MQ241" s="13"/>
      <c r="MR241" s="13"/>
      <c r="MS241" s="13"/>
      <c r="MT241" s="13"/>
      <c r="MU241" s="13"/>
      <c r="MV241" s="13"/>
      <c r="MW241" s="13"/>
      <c r="MX241" s="13"/>
      <c r="MY241" s="13"/>
      <c r="MZ241" s="13"/>
      <c r="NA241" s="13"/>
      <c r="NB241" s="13"/>
      <c r="NC241" s="13"/>
      <c r="ND241" s="13"/>
      <c r="NE241" s="13"/>
      <c r="NF241" s="13"/>
      <c r="NG241" s="13"/>
      <c r="NH241" s="13"/>
      <c r="NI241" s="13"/>
      <c r="NJ241" s="13"/>
      <c r="NK241" s="13"/>
      <c r="NL241" s="13"/>
      <c r="NM241" s="13"/>
      <c r="NN241" s="13"/>
      <c r="NO241" s="13"/>
      <c r="NP241" s="13"/>
      <c r="NQ241" s="13"/>
      <c r="NR241" s="13"/>
      <c r="NS241" s="13"/>
      <c r="NT241" s="13"/>
      <c r="NU241" s="13"/>
      <c r="NV241" s="13"/>
      <c r="NW241" s="13"/>
      <c r="NX241" s="13"/>
      <c r="NY241" s="13"/>
      <c r="NZ241" s="13"/>
      <c r="OA241" s="13"/>
      <c r="OB241" s="13"/>
      <c r="OC241" s="13"/>
      <c r="OD241" s="13"/>
      <c r="OE241" s="13"/>
      <c r="OF241" s="13"/>
      <c r="OG241" s="13"/>
      <c r="OH241" s="13"/>
      <c r="OI241" s="13"/>
      <c r="OJ241" s="13"/>
      <c r="OK241" s="13"/>
      <c r="OL241" s="13"/>
      <c r="OM241" s="13"/>
      <c r="ON241" s="13"/>
      <c r="OO241" s="13"/>
      <c r="OP241" s="13"/>
      <c r="OQ241" s="13"/>
      <c r="OR241" s="13"/>
      <c r="OS241" s="13"/>
      <c r="OT241" s="13"/>
      <c r="OU241" s="13"/>
      <c r="OV241" s="13"/>
      <c r="OW241" s="13"/>
      <c r="OX241" s="13"/>
      <c r="OY241" s="13"/>
      <c r="OZ241" s="13"/>
      <c r="PA241" s="13"/>
      <c r="PB241" s="13"/>
      <c r="PC241" s="13"/>
      <c r="PD241" s="13"/>
      <c r="PE241" s="13"/>
      <c r="PF241" s="13"/>
      <c r="PG241" s="13"/>
      <c r="PH241" s="13"/>
      <c r="PI241" s="13"/>
      <c r="PJ241" s="13"/>
      <c r="PK241" s="13"/>
      <c r="PL241" s="13"/>
      <c r="PM241" s="13"/>
      <c r="PN241" s="13"/>
      <c r="PO241" s="13"/>
      <c r="PP241" s="13"/>
      <c r="PQ241" s="13"/>
      <c r="PR241" s="13"/>
      <c r="PS241" s="13"/>
      <c r="PT241" s="13"/>
      <c r="PU241" s="13"/>
      <c r="PV241" s="13"/>
      <c r="PW241" s="13"/>
      <c r="PX241" s="13"/>
      <c r="PY241" s="13"/>
      <c r="PZ241" s="13"/>
      <c r="QA241" s="13"/>
      <c r="QB241" s="13"/>
      <c r="QC241" s="13"/>
      <c r="QD241" s="13"/>
      <c r="QE241" s="13"/>
      <c r="QF241" s="13"/>
      <c r="QG241" s="13"/>
      <c r="QH241" s="13"/>
      <c r="QI241" s="13"/>
      <c r="QJ241" s="13"/>
      <c r="QK241" s="13"/>
      <c r="QL241" s="13"/>
      <c r="QM241" s="13"/>
      <c r="QN241" s="13"/>
      <c r="QO241" s="13"/>
      <c r="QP241" s="13"/>
      <c r="QQ241" s="13"/>
      <c r="QR241" s="13"/>
      <c r="QS241" s="13"/>
      <c r="QT241" s="13"/>
      <c r="QU241" s="13"/>
      <c r="QV241" s="13"/>
      <c r="QW241" s="13"/>
      <c r="QX241" s="13"/>
      <c r="QY241" s="13"/>
      <c r="QZ241" s="13"/>
      <c r="RA241" s="13"/>
      <c r="RB241" s="13"/>
      <c r="RC241" s="13"/>
      <c r="RD241" s="13"/>
      <c r="RE241" s="13"/>
      <c r="RF241" s="13"/>
      <c r="RG241" s="13"/>
      <c r="RH241" s="13"/>
      <c r="RI241" s="13"/>
      <c r="RJ241" s="13"/>
      <c r="RK241" s="13"/>
      <c r="RL241" s="13"/>
      <c r="RM241" s="13"/>
      <c r="RN241" s="13"/>
      <c r="RO241" s="13"/>
      <c r="RP241" s="13"/>
      <c r="RQ241" s="13"/>
      <c r="RR241" s="13"/>
      <c r="RS241" s="13"/>
      <c r="RT241" s="13"/>
      <c r="RU241" s="13"/>
      <c r="RV241" s="13"/>
      <c r="RW241" s="13"/>
      <c r="RX241" s="13"/>
      <c r="RY241" s="13"/>
      <c r="RZ241" s="13"/>
      <c r="SA241" s="13"/>
      <c r="SB241" s="13"/>
      <c r="SC241" s="13"/>
      <c r="SD241" s="13"/>
      <c r="SE241" s="13"/>
      <c r="SF241" s="13"/>
      <c r="SG241" s="13"/>
      <c r="SH241" s="13"/>
      <c r="SI241" s="13"/>
      <c r="SJ241" s="13"/>
      <c r="SK241" s="13"/>
      <c r="SL241" s="13"/>
      <c r="SM241" s="13"/>
      <c r="SN241" s="13"/>
      <c r="SO241" s="13"/>
      <c r="SP241" s="13"/>
      <c r="SQ241" s="13"/>
      <c r="SR241" s="13"/>
      <c r="SS241" s="13"/>
      <c r="ST241" s="13"/>
      <c r="SU241" s="13"/>
      <c r="SV241" s="13"/>
      <c r="SW241" s="13"/>
      <c r="SX241" s="13"/>
      <c r="SY241" s="13"/>
      <c r="SZ241" s="13"/>
      <c r="TA241" s="13"/>
      <c r="TB241" s="13"/>
      <c r="TC241" s="13"/>
      <c r="TD241" s="13"/>
      <c r="TE241" s="13"/>
      <c r="TF241" s="13"/>
      <c r="TG241" s="13"/>
      <c r="TH241" s="13"/>
      <c r="TI241" s="13"/>
      <c r="TJ241" s="13"/>
      <c r="TK241" s="13"/>
      <c r="TL241" s="13"/>
      <c r="TM241" s="13"/>
      <c r="TN241" s="13"/>
      <c r="TO241" s="13"/>
      <c r="TP241" s="13"/>
      <c r="TQ241" s="13"/>
      <c r="TR241" s="13"/>
      <c r="TS241" s="13"/>
      <c r="TT241" s="13"/>
      <c r="TU241" s="13"/>
      <c r="TV241" s="13"/>
      <c r="TW241" s="13"/>
      <c r="TX241" s="13"/>
      <c r="TY241" s="13"/>
      <c r="TZ241" s="13"/>
      <c r="UA241" s="13"/>
      <c r="UB241" s="13"/>
      <c r="UC241" s="13"/>
      <c r="UD241" s="13"/>
      <c r="UE241" s="13"/>
      <c r="UF241" s="13"/>
      <c r="UG241" s="13"/>
      <c r="UH241" s="13"/>
      <c r="UI241" s="13"/>
      <c r="UJ241" s="13"/>
      <c r="UK241" s="13"/>
      <c r="UL241" s="13"/>
      <c r="UM241" s="13"/>
      <c r="UN241" s="13"/>
      <c r="UO241" s="13"/>
      <c r="UP241" s="13"/>
      <c r="UQ241" s="13"/>
      <c r="UR241" s="13"/>
      <c r="US241" s="13"/>
      <c r="UT241" s="13"/>
      <c r="UU241" s="13"/>
      <c r="UV241" s="13"/>
      <c r="UW241" s="13"/>
      <c r="UX241" s="13"/>
      <c r="UY241" s="13"/>
      <c r="UZ241" s="13"/>
      <c r="VA241" s="13"/>
      <c r="VB241" s="13"/>
      <c r="VC241" s="13"/>
      <c r="VD241" s="13"/>
      <c r="VE241" s="13"/>
      <c r="VF241" s="13"/>
      <c r="VG241" s="13"/>
      <c r="VH241" s="13"/>
      <c r="VI241" s="13"/>
      <c r="VJ241" s="13"/>
      <c r="VK241" s="13"/>
      <c r="VL241" s="13"/>
      <c r="VM241" s="13"/>
      <c r="VN241" s="13"/>
      <c r="VO241" s="13"/>
      <c r="VP241" s="13"/>
      <c r="VQ241" s="13"/>
      <c r="VR241" s="13"/>
      <c r="VS241" s="13"/>
      <c r="VT241" s="13"/>
      <c r="VU241" s="13"/>
      <c r="VV241" s="13"/>
      <c r="VW241" s="13"/>
      <c r="VX241" s="13"/>
      <c r="VY241" s="13"/>
      <c r="VZ241" s="13"/>
      <c r="WA241" s="13"/>
      <c r="WB241" s="13"/>
      <c r="WC241" s="13"/>
      <c r="WD241" s="13"/>
      <c r="WE241" s="13"/>
      <c r="WF241" s="13"/>
      <c r="WG241" s="13"/>
      <c r="WH241" s="13"/>
      <c r="WI241" s="13"/>
      <c r="WJ241" s="13"/>
      <c r="WK241" s="13"/>
      <c r="WL241" s="13"/>
      <c r="WM241" s="13"/>
      <c r="WN241" s="13"/>
      <c r="WO241" s="13"/>
      <c r="WP241" s="13"/>
      <c r="WQ241" s="13"/>
      <c r="WR241" s="13"/>
      <c r="WS241" s="13"/>
      <c r="WT241" s="13"/>
      <c r="WU241" s="13"/>
      <c r="WV241" s="13"/>
      <c r="WW241" s="13"/>
      <c r="WX241" s="13"/>
      <c r="WY241" s="13"/>
      <c r="WZ241" s="13"/>
      <c r="XA241" s="13"/>
      <c r="XB241" s="13"/>
      <c r="XC241" s="13"/>
      <c r="XD241" s="13"/>
      <c r="XE241" s="13"/>
      <c r="XF241" s="13"/>
      <c r="XG241" s="13"/>
      <c r="XH241" s="13"/>
      <c r="XI241" s="13"/>
      <c r="XJ241" s="13"/>
      <c r="XK241" s="13"/>
      <c r="XL241" s="13"/>
      <c r="XM241" s="13"/>
      <c r="XN241" s="13"/>
      <c r="XO241" s="13"/>
      <c r="XP241" s="13"/>
      <c r="XQ241" s="13"/>
      <c r="XR241" s="13"/>
      <c r="XS241" s="13"/>
      <c r="XT241" s="13"/>
      <c r="XU241" s="13"/>
      <c r="XV241" s="13"/>
      <c r="XW241" s="13"/>
      <c r="XX241" s="13"/>
      <c r="XY241" s="13"/>
      <c r="XZ241" s="13"/>
      <c r="YA241" s="13"/>
      <c r="YB241" s="13"/>
      <c r="YC241" s="13"/>
      <c r="YD241" s="13"/>
      <c r="YE241" s="13"/>
      <c r="YF241" s="13"/>
      <c r="YG241" s="13"/>
      <c r="YH241" s="13"/>
      <c r="YI241" s="13"/>
      <c r="YJ241" s="13"/>
      <c r="YK241" s="13"/>
      <c r="YL241" s="13"/>
      <c r="YM241" s="13"/>
      <c r="YN241" s="13"/>
      <c r="YO241" s="13"/>
      <c r="YP241" s="13"/>
      <c r="YQ241" s="13"/>
      <c r="YR241" s="13"/>
      <c r="YS241" s="13"/>
      <c r="YT241" s="13"/>
      <c r="YU241" s="13"/>
      <c r="YV241" s="13"/>
      <c r="YW241" s="13"/>
      <c r="YX241" s="13"/>
      <c r="YY241" s="13"/>
      <c r="YZ241" s="13"/>
      <c r="ZA241" s="13"/>
      <c r="ZB241" s="13"/>
      <c r="ZC241" s="13"/>
      <c r="ZD241" s="13"/>
      <c r="ZE241" s="13"/>
      <c r="ZF241" s="13"/>
      <c r="ZG241" s="13"/>
      <c r="ZH241" s="13"/>
      <c r="ZI241" s="13"/>
      <c r="ZJ241" s="13"/>
      <c r="ZK241" s="13"/>
      <c r="ZL241" s="13"/>
      <c r="ZM241" s="13"/>
      <c r="ZN241" s="13"/>
      <c r="ZO241" s="13"/>
      <c r="ZP241" s="13"/>
      <c r="ZQ241" s="13"/>
      <c r="ZR241" s="13"/>
      <c r="ZS241" s="13"/>
      <c r="ZT241" s="13"/>
      <c r="ZU241" s="13"/>
      <c r="ZV241" s="13"/>
      <c r="ZW241" s="13"/>
      <c r="ZX241" s="13"/>
      <c r="ZY241" s="13"/>
      <c r="ZZ241" s="13"/>
      <c r="AAA241" s="13"/>
      <c r="AAB241" s="13"/>
      <c r="AAC241" s="13"/>
      <c r="AAD241" s="13"/>
      <c r="AAE241" s="13"/>
      <c r="AAF241" s="13"/>
      <c r="AAG241" s="13"/>
      <c r="AAH241" s="13"/>
      <c r="AAI241" s="13"/>
      <c r="AAJ241" s="13"/>
      <c r="AAK241" s="13"/>
      <c r="AAL241" s="13"/>
      <c r="AAM241" s="13"/>
      <c r="AAN241" s="13"/>
      <c r="AAO241" s="13"/>
      <c r="AAP241" s="13"/>
      <c r="AAQ241" s="13"/>
      <c r="AAR241" s="13"/>
      <c r="AAS241" s="13"/>
      <c r="AAT241" s="13"/>
      <c r="AAU241" s="13"/>
      <c r="AAV241" s="13"/>
      <c r="AAW241" s="13"/>
      <c r="AAX241" s="13"/>
      <c r="AAY241" s="13"/>
      <c r="AAZ241" s="13"/>
      <c r="ABA241" s="13"/>
      <c r="ABB241" s="13"/>
      <c r="ABC241" s="13"/>
      <c r="ABD241" s="13"/>
      <c r="ABE241" s="13"/>
      <c r="ABF241" s="13"/>
      <c r="ABG241" s="13"/>
      <c r="ABH241" s="13"/>
      <c r="ABI241" s="13"/>
      <c r="ABJ241" s="13"/>
      <c r="ABK241" s="13"/>
      <c r="ABL241" s="13"/>
      <c r="ABM241" s="13"/>
      <c r="ABN241" s="13"/>
      <c r="ABO241" s="13"/>
      <c r="ABP241" s="13"/>
      <c r="ABQ241" s="13"/>
      <c r="ABR241" s="13"/>
      <c r="ABS241" s="13"/>
      <c r="ABT241" s="13"/>
      <c r="ABU241" s="13"/>
      <c r="ABV241" s="13"/>
      <c r="ABW241" s="13"/>
      <c r="ABX241" s="13"/>
      <c r="ABY241" s="13"/>
      <c r="ABZ241" s="13"/>
      <c r="ACA241" s="13"/>
      <c r="ACB241" s="13"/>
      <c r="ACC241" s="13"/>
      <c r="ACD241" s="13"/>
      <c r="ACE241" s="13"/>
      <c r="ACF241" s="13"/>
      <c r="ACG241" s="13"/>
      <c r="ACH241" s="13"/>
      <c r="ACI241" s="13"/>
      <c r="ACJ241" s="13"/>
      <c r="ACK241" s="13"/>
      <c r="ACL241" s="13"/>
      <c r="ACM241" s="13"/>
      <c r="ACN241" s="13"/>
      <c r="ACO241" s="13"/>
      <c r="ACP241" s="13"/>
      <c r="ACQ241" s="13"/>
      <c r="ACR241" s="13"/>
      <c r="ACS241" s="13"/>
      <c r="ACT241" s="13"/>
      <c r="ACU241" s="13"/>
      <c r="ACV241" s="13"/>
      <c r="ACW241" s="13"/>
      <c r="ACX241" s="13"/>
      <c r="ACY241" s="13"/>
      <c r="ACZ241" s="13"/>
      <c r="ADA241" s="13"/>
      <c r="ADB241" s="13"/>
      <c r="ADC241" s="13"/>
      <c r="ADD241" s="13"/>
      <c r="ADE241" s="13"/>
      <c r="ADF241" s="13"/>
      <c r="ADG241" s="13"/>
      <c r="ADH241" s="13"/>
      <c r="ADI241" s="13"/>
      <c r="ADJ241" s="13"/>
      <c r="ADK241" s="13"/>
      <c r="ADL241" s="13"/>
      <c r="ADM241" s="13"/>
      <c r="ADN241" s="13"/>
      <c r="ADO241" s="13"/>
      <c r="ADP241" s="13"/>
      <c r="ADQ241" s="13"/>
      <c r="ADR241" s="13"/>
      <c r="ADS241" s="13"/>
      <c r="ADT241" s="13"/>
      <c r="ADU241" s="13"/>
      <c r="ADV241" s="13"/>
      <c r="ADW241" s="13"/>
      <c r="ADX241" s="13"/>
      <c r="ADY241" s="13"/>
      <c r="ADZ241" s="13"/>
      <c r="AEA241" s="13"/>
      <c r="AEB241" s="13"/>
      <c r="AEC241" s="13"/>
      <c r="AED241" s="13"/>
      <c r="AEE241" s="13"/>
      <c r="AEF241" s="13"/>
      <c r="AEG241" s="13"/>
      <c r="AEH241" s="13"/>
      <c r="AEI241" s="13"/>
      <c r="AEJ241" s="13"/>
      <c r="AEK241" s="13"/>
      <c r="AEL241" s="13"/>
      <c r="AEM241" s="13"/>
      <c r="AEN241" s="13"/>
      <c r="AEO241" s="13"/>
      <c r="AEP241" s="13"/>
      <c r="AEQ241" s="13"/>
      <c r="AER241" s="13"/>
      <c r="AES241" s="13"/>
      <c r="AET241" s="13"/>
      <c r="AEU241" s="13"/>
      <c r="AEV241" s="13"/>
      <c r="AEW241" s="13"/>
      <c r="AEX241" s="13"/>
      <c r="AEY241" s="13"/>
      <c r="AEZ241" s="13"/>
      <c r="AFA241" s="13"/>
      <c r="AFB241" s="13"/>
      <c r="AFC241" s="13"/>
      <c r="AFD241" s="13"/>
      <c r="AFE241" s="13"/>
      <c r="AFF241" s="13"/>
      <c r="AFG241" s="13"/>
      <c r="AFH241" s="13"/>
      <c r="AFI241" s="13"/>
      <c r="AFJ241" s="13"/>
      <c r="AFK241" s="13"/>
      <c r="AFL241" s="13"/>
      <c r="AFM241" s="13"/>
      <c r="AFN241" s="13"/>
      <c r="AFO241" s="13"/>
      <c r="AFP241" s="13"/>
      <c r="AFQ241" s="13"/>
      <c r="AFR241" s="13"/>
      <c r="AFS241" s="13"/>
      <c r="AFT241" s="13"/>
      <c r="AFU241" s="13"/>
      <c r="AFV241" s="13"/>
      <c r="AFW241" s="13"/>
      <c r="AFX241" s="13"/>
      <c r="AFY241" s="13"/>
      <c r="AFZ241" s="13"/>
      <c r="AGA241" s="13"/>
      <c r="AGB241" s="13"/>
      <c r="AGC241" s="13"/>
      <c r="AGD241" s="13"/>
      <c r="AGE241" s="13"/>
      <c r="AGF241" s="13"/>
      <c r="AGG241" s="13"/>
      <c r="AGH241" s="13"/>
      <c r="AGI241" s="13"/>
      <c r="AGJ241" s="13"/>
      <c r="AGK241" s="13"/>
      <c r="AGL241" s="13"/>
      <c r="AGM241" s="13"/>
      <c r="AGN241" s="13"/>
      <c r="AGO241" s="13"/>
      <c r="AGP241" s="13"/>
      <c r="AGQ241" s="13"/>
      <c r="AGR241" s="13"/>
      <c r="AGS241" s="13"/>
      <c r="AGT241" s="13"/>
      <c r="AGU241" s="13"/>
      <c r="AGV241" s="13"/>
      <c r="AGW241" s="13"/>
      <c r="AGX241" s="13"/>
      <c r="AGY241" s="13"/>
      <c r="AGZ241" s="13"/>
      <c r="AHA241" s="13"/>
      <c r="AHB241" s="13"/>
      <c r="AHC241" s="13"/>
      <c r="AHD241" s="13"/>
      <c r="AHE241" s="13"/>
      <c r="AHF241" s="13"/>
      <c r="AHG241" s="13"/>
      <c r="AHH241" s="13"/>
      <c r="AHI241" s="13"/>
      <c r="AHJ241" s="13"/>
      <c r="AHK241" s="13"/>
      <c r="AHL241" s="13"/>
      <c r="AHM241" s="13"/>
      <c r="AHN241" s="13"/>
      <c r="AHO241" s="13"/>
      <c r="AHP241" s="13"/>
      <c r="AHQ241" s="13"/>
      <c r="AHR241" s="13"/>
      <c r="AHS241" s="13"/>
      <c r="AHT241" s="13"/>
      <c r="AHU241" s="13"/>
      <c r="AHV241" s="13"/>
      <c r="AHW241" s="13"/>
      <c r="AHX241" s="13"/>
      <c r="AHY241" s="13"/>
      <c r="AHZ241" s="13"/>
      <c r="AIA241" s="13"/>
      <c r="AIB241" s="13"/>
      <c r="AIC241" s="13"/>
      <c r="AID241" s="13"/>
      <c r="AIE241" s="13"/>
      <c r="AIF241" s="13"/>
      <c r="AIG241" s="13"/>
      <c r="AIH241" s="13"/>
      <c r="AII241" s="13"/>
      <c r="AIJ241" s="13"/>
      <c r="AIK241" s="13"/>
      <c r="AIL241" s="13"/>
      <c r="AIM241" s="13"/>
      <c r="AIN241" s="13"/>
      <c r="AIO241" s="13"/>
      <c r="AIP241" s="13"/>
      <c r="AIQ241" s="13"/>
      <c r="AIR241" s="13"/>
      <c r="AIS241" s="13"/>
      <c r="AIT241" s="13"/>
      <c r="AIU241" s="13"/>
      <c r="AIV241" s="13"/>
      <c r="AIW241" s="13"/>
      <c r="AIX241" s="13"/>
      <c r="AIY241" s="13"/>
      <c r="AIZ241" s="13"/>
      <c r="AJA241" s="13"/>
      <c r="AJB241" s="13"/>
      <c r="AJC241" s="13"/>
      <c r="AJD241" s="13"/>
      <c r="AJE241" s="13"/>
      <c r="AJF241" s="13"/>
      <c r="AJG241" s="13"/>
      <c r="AJH241" s="13"/>
      <c r="AJI241" s="13"/>
      <c r="AJJ241" s="13"/>
      <c r="AJK241" s="13"/>
      <c r="AJL241" s="13"/>
      <c r="AJM241" s="13"/>
      <c r="AJN241" s="13"/>
      <c r="AJO241" s="13"/>
      <c r="AJP241" s="13"/>
      <c r="AJQ241" s="13"/>
      <c r="AJR241" s="13"/>
      <c r="AJS241" s="13"/>
      <c r="AJT241" s="13"/>
      <c r="AJU241" s="13"/>
      <c r="AJV241" s="13"/>
      <c r="AJW241" s="13"/>
      <c r="AJX241" s="13"/>
      <c r="AJY241" s="13"/>
      <c r="AJZ241" s="13"/>
      <c r="AKA241" s="13"/>
      <c r="AKB241" s="13"/>
      <c r="AKC241" s="13"/>
      <c r="AKD241" s="13"/>
      <c r="AKE241" s="13"/>
      <c r="AKF241" s="13"/>
      <c r="AKG241" s="13"/>
      <c r="AKH241" s="13"/>
      <c r="AKI241" s="13"/>
      <c r="AKJ241" s="13"/>
      <c r="AKK241" s="13"/>
      <c r="AKL241" s="13"/>
      <c r="AKM241" s="13"/>
      <c r="AKN241" s="13"/>
      <c r="AKO241" s="13"/>
      <c r="AKP241" s="13"/>
      <c r="AKQ241" s="13"/>
      <c r="AKR241" s="13"/>
      <c r="AKS241" s="13"/>
      <c r="AKT241" s="13"/>
      <c r="AKU241" s="13"/>
      <c r="AKV241" s="13"/>
      <c r="AKW241" s="13"/>
      <c r="AKX241" s="13"/>
      <c r="AKY241" s="13"/>
      <c r="AKZ241" s="13"/>
      <c r="ALA241" s="13"/>
      <c r="ALB241" s="13"/>
      <c r="ALC241" s="13"/>
      <c r="ALD241" s="13"/>
      <c r="ALE241" s="13"/>
      <c r="ALF241" s="13"/>
      <c r="ALG241" s="13"/>
      <c r="ALH241" s="13"/>
      <c r="ALI241" s="13"/>
      <c r="ALJ241" s="13"/>
      <c r="ALK241" s="13"/>
      <c r="ALL241" s="13"/>
      <c r="ALM241" s="13"/>
      <c r="ALN241" s="13"/>
    </row>
    <row r="242" spans="1:1002" ht="14" hidden="1" customHeight="1" x14ac:dyDescent="0.35">
      <c r="A242" s="9"/>
      <c r="B242" s="10"/>
      <c r="C242" s="29"/>
      <c r="D242" s="10"/>
      <c r="F242" s="11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c r="HR242" s="13"/>
      <c r="HS242" s="13"/>
      <c r="HT242" s="13"/>
      <c r="HU242" s="13"/>
      <c r="HV242" s="13"/>
      <c r="HW242" s="13"/>
      <c r="HX242" s="13"/>
      <c r="HY242" s="13"/>
      <c r="HZ242" s="13"/>
      <c r="IA242" s="13"/>
      <c r="IB242" s="13"/>
      <c r="IC242" s="13"/>
      <c r="ID242" s="13"/>
      <c r="IE242" s="13"/>
      <c r="IF242" s="13"/>
      <c r="IG242" s="13"/>
      <c r="IH242" s="13"/>
      <c r="II242" s="13"/>
      <c r="IJ242" s="13"/>
      <c r="IK242" s="13"/>
      <c r="IL242" s="13"/>
      <c r="IM242" s="13"/>
      <c r="IN242" s="13"/>
      <c r="IO242" s="13"/>
      <c r="IP242" s="13"/>
      <c r="IQ242" s="13"/>
      <c r="IR242" s="13"/>
      <c r="IS242" s="13"/>
      <c r="IT242" s="13"/>
      <c r="IU242" s="13"/>
      <c r="IV242" s="13"/>
      <c r="IW242" s="13"/>
      <c r="IX242" s="13"/>
      <c r="IY242" s="13"/>
      <c r="IZ242" s="13"/>
      <c r="JA242" s="13"/>
      <c r="JB242" s="13"/>
      <c r="JC242" s="13"/>
      <c r="JD242" s="13"/>
      <c r="JE242" s="13"/>
      <c r="JF242" s="13"/>
      <c r="JG242" s="13"/>
      <c r="JH242" s="13"/>
      <c r="JI242" s="13"/>
      <c r="JJ242" s="13"/>
      <c r="JK242" s="13"/>
      <c r="JL242" s="13"/>
      <c r="JM242" s="13"/>
      <c r="JN242" s="13"/>
      <c r="JO242" s="13"/>
      <c r="JP242" s="13"/>
      <c r="JQ242" s="13"/>
      <c r="JR242" s="13"/>
      <c r="JS242" s="13"/>
      <c r="JT242" s="13"/>
      <c r="JU242" s="13"/>
      <c r="JV242" s="13"/>
      <c r="JW242" s="13"/>
      <c r="JX242" s="13"/>
      <c r="JY242" s="13"/>
      <c r="JZ242" s="13"/>
      <c r="KA242" s="13"/>
      <c r="KB242" s="13"/>
      <c r="KC242" s="13"/>
      <c r="KD242" s="13"/>
      <c r="KE242" s="13"/>
      <c r="KF242" s="13"/>
      <c r="KG242" s="13"/>
      <c r="KH242" s="13"/>
      <c r="KI242" s="13"/>
      <c r="KJ242" s="13"/>
      <c r="KK242" s="13"/>
      <c r="KL242" s="13"/>
      <c r="KM242" s="13"/>
      <c r="KN242" s="13"/>
      <c r="KO242" s="13"/>
      <c r="KP242" s="13"/>
      <c r="KQ242" s="13"/>
      <c r="KR242" s="13"/>
      <c r="KS242" s="13"/>
      <c r="KT242" s="13"/>
      <c r="KU242" s="13"/>
      <c r="KV242" s="13"/>
      <c r="KW242" s="13"/>
      <c r="KX242" s="13"/>
      <c r="KY242" s="13"/>
      <c r="KZ242" s="13"/>
      <c r="LA242" s="13"/>
      <c r="LB242" s="13"/>
      <c r="LC242" s="13"/>
      <c r="LD242" s="13"/>
      <c r="LE242" s="13"/>
      <c r="LF242" s="13"/>
      <c r="LG242" s="13"/>
      <c r="LH242" s="13"/>
      <c r="LI242" s="13"/>
      <c r="LJ242" s="13"/>
      <c r="LK242" s="13"/>
      <c r="LL242" s="13"/>
      <c r="LM242" s="13"/>
      <c r="LN242" s="13"/>
      <c r="LO242" s="13"/>
      <c r="LP242" s="13"/>
      <c r="LQ242" s="13"/>
      <c r="LR242" s="13"/>
      <c r="LS242" s="13"/>
      <c r="LT242" s="13"/>
      <c r="LU242" s="13"/>
      <c r="LV242" s="13"/>
      <c r="LW242" s="13"/>
      <c r="LX242" s="13"/>
      <c r="LY242" s="13"/>
      <c r="LZ242" s="13"/>
      <c r="MA242" s="13"/>
      <c r="MB242" s="13"/>
      <c r="MC242" s="13"/>
      <c r="MD242" s="13"/>
      <c r="ME242" s="13"/>
      <c r="MF242" s="13"/>
      <c r="MG242" s="13"/>
      <c r="MH242" s="13"/>
      <c r="MI242" s="13"/>
      <c r="MJ242" s="13"/>
      <c r="MK242" s="13"/>
      <c r="ML242" s="13"/>
      <c r="MM242" s="13"/>
      <c r="MN242" s="13"/>
      <c r="MO242" s="13"/>
      <c r="MP242" s="13"/>
      <c r="MQ242" s="13"/>
      <c r="MR242" s="13"/>
      <c r="MS242" s="13"/>
      <c r="MT242" s="13"/>
      <c r="MU242" s="13"/>
      <c r="MV242" s="13"/>
      <c r="MW242" s="13"/>
      <c r="MX242" s="13"/>
      <c r="MY242" s="13"/>
      <c r="MZ242" s="13"/>
      <c r="NA242" s="13"/>
      <c r="NB242" s="13"/>
      <c r="NC242" s="13"/>
      <c r="ND242" s="13"/>
      <c r="NE242" s="13"/>
      <c r="NF242" s="13"/>
      <c r="NG242" s="13"/>
      <c r="NH242" s="13"/>
      <c r="NI242" s="13"/>
      <c r="NJ242" s="13"/>
      <c r="NK242" s="13"/>
      <c r="NL242" s="13"/>
      <c r="NM242" s="13"/>
      <c r="NN242" s="13"/>
      <c r="NO242" s="13"/>
      <c r="NP242" s="13"/>
      <c r="NQ242" s="13"/>
      <c r="NR242" s="13"/>
      <c r="NS242" s="13"/>
      <c r="NT242" s="13"/>
      <c r="NU242" s="13"/>
      <c r="NV242" s="13"/>
      <c r="NW242" s="13"/>
      <c r="NX242" s="13"/>
      <c r="NY242" s="13"/>
      <c r="NZ242" s="13"/>
      <c r="OA242" s="13"/>
      <c r="OB242" s="13"/>
      <c r="OC242" s="13"/>
      <c r="OD242" s="13"/>
      <c r="OE242" s="13"/>
      <c r="OF242" s="13"/>
      <c r="OG242" s="13"/>
      <c r="OH242" s="13"/>
      <c r="OI242" s="13"/>
      <c r="OJ242" s="13"/>
      <c r="OK242" s="13"/>
      <c r="OL242" s="13"/>
      <c r="OM242" s="13"/>
      <c r="ON242" s="13"/>
      <c r="OO242" s="13"/>
      <c r="OP242" s="13"/>
      <c r="OQ242" s="13"/>
      <c r="OR242" s="13"/>
      <c r="OS242" s="13"/>
      <c r="OT242" s="13"/>
      <c r="OU242" s="13"/>
      <c r="OV242" s="13"/>
      <c r="OW242" s="13"/>
      <c r="OX242" s="13"/>
      <c r="OY242" s="13"/>
      <c r="OZ242" s="13"/>
      <c r="PA242" s="13"/>
      <c r="PB242" s="13"/>
      <c r="PC242" s="13"/>
      <c r="PD242" s="13"/>
      <c r="PE242" s="13"/>
      <c r="PF242" s="13"/>
      <c r="PG242" s="13"/>
      <c r="PH242" s="13"/>
      <c r="PI242" s="13"/>
      <c r="PJ242" s="13"/>
      <c r="PK242" s="13"/>
      <c r="PL242" s="13"/>
      <c r="PM242" s="13"/>
      <c r="PN242" s="13"/>
      <c r="PO242" s="13"/>
      <c r="PP242" s="13"/>
      <c r="PQ242" s="13"/>
      <c r="PR242" s="13"/>
      <c r="PS242" s="13"/>
      <c r="PT242" s="13"/>
      <c r="PU242" s="13"/>
      <c r="PV242" s="13"/>
      <c r="PW242" s="13"/>
      <c r="PX242" s="13"/>
      <c r="PY242" s="13"/>
      <c r="PZ242" s="13"/>
      <c r="QA242" s="13"/>
      <c r="QB242" s="13"/>
      <c r="QC242" s="13"/>
      <c r="QD242" s="13"/>
      <c r="QE242" s="13"/>
      <c r="QF242" s="13"/>
      <c r="QG242" s="13"/>
      <c r="QH242" s="13"/>
      <c r="QI242" s="13"/>
      <c r="QJ242" s="13"/>
      <c r="QK242" s="13"/>
      <c r="QL242" s="13"/>
      <c r="QM242" s="13"/>
      <c r="QN242" s="13"/>
      <c r="QO242" s="13"/>
      <c r="QP242" s="13"/>
      <c r="QQ242" s="13"/>
      <c r="QR242" s="13"/>
      <c r="QS242" s="13"/>
      <c r="QT242" s="13"/>
      <c r="QU242" s="13"/>
      <c r="QV242" s="13"/>
      <c r="QW242" s="13"/>
      <c r="QX242" s="13"/>
      <c r="QY242" s="13"/>
      <c r="QZ242" s="13"/>
      <c r="RA242" s="13"/>
      <c r="RB242" s="13"/>
      <c r="RC242" s="13"/>
      <c r="RD242" s="13"/>
      <c r="RE242" s="13"/>
      <c r="RF242" s="13"/>
      <c r="RG242" s="13"/>
      <c r="RH242" s="13"/>
      <c r="RI242" s="13"/>
      <c r="RJ242" s="13"/>
      <c r="RK242" s="13"/>
      <c r="RL242" s="13"/>
      <c r="RM242" s="13"/>
      <c r="RN242" s="13"/>
      <c r="RO242" s="13"/>
      <c r="RP242" s="13"/>
      <c r="RQ242" s="13"/>
      <c r="RR242" s="13"/>
      <c r="RS242" s="13"/>
      <c r="RT242" s="13"/>
      <c r="RU242" s="13"/>
      <c r="RV242" s="13"/>
      <c r="RW242" s="13"/>
      <c r="RX242" s="13"/>
      <c r="RY242" s="13"/>
      <c r="RZ242" s="13"/>
      <c r="SA242" s="13"/>
      <c r="SB242" s="13"/>
      <c r="SC242" s="13"/>
      <c r="SD242" s="13"/>
      <c r="SE242" s="13"/>
      <c r="SF242" s="13"/>
      <c r="SG242" s="13"/>
      <c r="SH242" s="13"/>
      <c r="SI242" s="13"/>
      <c r="SJ242" s="13"/>
      <c r="SK242" s="13"/>
      <c r="SL242" s="13"/>
      <c r="SM242" s="13"/>
      <c r="SN242" s="13"/>
      <c r="SO242" s="13"/>
      <c r="SP242" s="13"/>
      <c r="SQ242" s="13"/>
      <c r="SR242" s="13"/>
      <c r="SS242" s="13"/>
      <c r="ST242" s="13"/>
      <c r="SU242" s="13"/>
      <c r="SV242" s="13"/>
      <c r="SW242" s="13"/>
      <c r="SX242" s="13"/>
      <c r="SY242" s="13"/>
      <c r="SZ242" s="13"/>
      <c r="TA242" s="13"/>
      <c r="TB242" s="13"/>
      <c r="TC242" s="13"/>
      <c r="TD242" s="13"/>
      <c r="TE242" s="13"/>
      <c r="TF242" s="13"/>
      <c r="TG242" s="13"/>
      <c r="TH242" s="13"/>
      <c r="TI242" s="13"/>
      <c r="TJ242" s="13"/>
      <c r="TK242" s="13"/>
      <c r="TL242" s="13"/>
      <c r="TM242" s="13"/>
      <c r="TN242" s="13"/>
      <c r="TO242" s="13"/>
      <c r="TP242" s="13"/>
      <c r="TQ242" s="13"/>
      <c r="TR242" s="13"/>
      <c r="TS242" s="13"/>
      <c r="TT242" s="13"/>
      <c r="TU242" s="13"/>
      <c r="TV242" s="13"/>
      <c r="TW242" s="13"/>
      <c r="TX242" s="13"/>
      <c r="TY242" s="13"/>
      <c r="TZ242" s="13"/>
      <c r="UA242" s="13"/>
      <c r="UB242" s="13"/>
      <c r="UC242" s="13"/>
      <c r="UD242" s="13"/>
      <c r="UE242" s="13"/>
      <c r="UF242" s="13"/>
      <c r="UG242" s="13"/>
      <c r="UH242" s="13"/>
      <c r="UI242" s="13"/>
      <c r="UJ242" s="13"/>
      <c r="UK242" s="13"/>
      <c r="UL242" s="13"/>
      <c r="UM242" s="13"/>
      <c r="UN242" s="13"/>
      <c r="UO242" s="13"/>
      <c r="UP242" s="13"/>
      <c r="UQ242" s="13"/>
      <c r="UR242" s="13"/>
      <c r="US242" s="13"/>
      <c r="UT242" s="13"/>
      <c r="UU242" s="13"/>
      <c r="UV242" s="13"/>
      <c r="UW242" s="13"/>
      <c r="UX242" s="13"/>
      <c r="UY242" s="13"/>
      <c r="UZ242" s="13"/>
      <c r="VA242" s="13"/>
      <c r="VB242" s="13"/>
      <c r="VC242" s="13"/>
      <c r="VD242" s="13"/>
      <c r="VE242" s="13"/>
      <c r="VF242" s="13"/>
      <c r="VG242" s="13"/>
      <c r="VH242" s="13"/>
      <c r="VI242" s="13"/>
      <c r="VJ242" s="13"/>
      <c r="VK242" s="13"/>
      <c r="VL242" s="13"/>
      <c r="VM242" s="13"/>
      <c r="VN242" s="13"/>
      <c r="VO242" s="13"/>
      <c r="VP242" s="13"/>
      <c r="VQ242" s="13"/>
      <c r="VR242" s="13"/>
      <c r="VS242" s="13"/>
      <c r="VT242" s="13"/>
      <c r="VU242" s="13"/>
      <c r="VV242" s="13"/>
      <c r="VW242" s="13"/>
      <c r="VX242" s="13"/>
      <c r="VY242" s="13"/>
      <c r="VZ242" s="13"/>
      <c r="WA242" s="13"/>
      <c r="WB242" s="13"/>
      <c r="WC242" s="13"/>
      <c r="WD242" s="13"/>
      <c r="WE242" s="13"/>
      <c r="WF242" s="13"/>
      <c r="WG242" s="13"/>
      <c r="WH242" s="13"/>
      <c r="WI242" s="13"/>
      <c r="WJ242" s="13"/>
      <c r="WK242" s="13"/>
      <c r="WL242" s="13"/>
      <c r="WM242" s="13"/>
      <c r="WN242" s="13"/>
      <c r="WO242" s="13"/>
      <c r="WP242" s="13"/>
      <c r="WQ242" s="13"/>
      <c r="WR242" s="13"/>
      <c r="WS242" s="13"/>
      <c r="WT242" s="13"/>
      <c r="WU242" s="13"/>
      <c r="WV242" s="13"/>
      <c r="WW242" s="13"/>
      <c r="WX242" s="13"/>
      <c r="WY242" s="13"/>
      <c r="WZ242" s="13"/>
      <c r="XA242" s="13"/>
      <c r="XB242" s="13"/>
      <c r="XC242" s="13"/>
      <c r="XD242" s="13"/>
      <c r="XE242" s="13"/>
      <c r="XF242" s="13"/>
      <c r="XG242" s="13"/>
      <c r="XH242" s="13"/>
      <c r="XI242" s="13"/>
      <c r="XJ242" s="13"/>
      <c r="XK242" s="13"/>
      <c r="XL242" s="13"/>
      <c r="XM242" s="13"/>
      <c r="XN242" s="13"/>
      <c r="XO242" s="13"/>
      <c r="XP242" s="13"/>
      <c r="XQ242" s="13"/>
      <c r="XR242" s="13"/>
      <c r="XS242" s="13"/>
      <c r="XT242" s="13"/>
      <c r="XU242" s="13"/>
      <c r="XV242" s="13"/>
      <c r="XW242" s="13"/>
      <c r="XX242" s="13"/>
      <c r="XY242" s="13"/>
      <c r="XZ242" s="13"/>
      <c r="YA242" s="13"/>
      <c r="YB242" s="13"/>
      <c r="YC242" s="13"/>
      <c r="YD242" s="13"/>
      <c r="YE242" s="13"/>
      <c r="YF242" s="13"/>
      <c r="YG242" s="13"/>
      <c r="YH242" s="13"/>
      <c r="YI242" s="13"/>
      <c r="YJ242" s="13"/>
      <c r="YK242" s="13"/>
      <c r="YL242" s="13"/>
      <c r="YM242" s="13"/>
      <c r="YN242" s="13"/>
      <c r="YO242" s="13"/>
      <c r="YP242" s="13"/>
      <c r="YQ242" s="13"/>
      <c r="YR242" s="13"/>
      <c r="YS242" s="13"/>
      <c r="YT242" s="13"/>
      <c r="YU242" s="13"/>
      <c r="YV242" s="13"/>
      <c r="YW242" s="13"/>
      <c r="YX242" s="13"/>
      <c r="YY242" s="13"/>
      <c r="YZ242" s="13"/>
      <c r="ZA242" s="13"/>
      <c r="ZB242" s="13"/>
      <c r="ZC242" s="13"/>
      <c r="ZD242" s="13"/>
      <c r="ZE242" s="13"/>
      <c r="ZF242" s="13"/>
      <c r="ZG242" s="13"/>
      <c r="ZH242" s="13"/>
      <c r="ZI242" s="13"/>
      <c r="ZJ242" s="13"/>
      <c r="ZK242" s="13"/>
      <c r="ZL242" s="13"/>
      <c r="ZM242" s="13"/>
      <c r="ZN242" s="13"/>
      <c r="ZO242" s="13"/>
      <c r="ZP242" s="13"/>
      <c r="ZQ242" s="13"/>
      <c r="ZR242" s="13"/>
      <c r="ZS242" s="13"/>
      <c r="ZT242" s="13"/>
      <c r="ZU242" s="13"/>
      <c r="ZV242" s="13"/>
      <c r="ZW242" s="13"/>
      <c r="ZX242" s="13"/>
      <c r="ZY242" s="13"/>
      <c r="ZZ242" s="13"/>
      <c r="AAA242" s="13"/>
      <c r="AAB242" s="13"/>
      <c r="AAC242" s="13"/>
      <c r="AAD242" s="13"/>
      <c r="AAE242" s="13"/>
      <c r="AAF242" s="13"/>
      <c r="AAG242" s="13"/>
      <c r="AAH242" s="13"/>
      <c r="AAI242" s="13"/>
      <c r="AAJ242" s="13"/>
      <c r="AAK242" s="13"/>
      <c r="AAL242" s="13"/>
      <c r="AAM242" s="13"/>
      <c r="AAN242" s="13"/>
      <c r="AAO242" s="13"/>
      <c r="AAP242" s="13"/>
      <c r="AAQ242" s="13"/>
      <c r="AAR242" s="13"/>
      <c r="AAS242" s="13"/>
      <c r="AAT242" s="13"/>
      <c r="AAU242" s="13"/>
      <c r="AAV242" s="13"/>
      <c r="AAW242" s="13"/>
      <c r="AAX242" s="13"/>
      <c r="AAY242" s="13"/>
      <c r="AAZ242" s="13"/>
      <c r="ABA242" s="13"/>
      <c r="ABB242" s="13"/>
      <c r="ABC242" s="13"/>
      <c r="ABD242" s="13"/>
      <c r="ABE242" s="13"/>
      <c r="ABF242" s="13"/>
      <c r="ABG242" s="13"/>
      <c r="ABH242" s="13"/>
      <c r="ABI242" s="13"/>
      <c r="ABJ242" s="13"/>
      <c r="ABK242" s="13"/>
      <c r="ABL242" s="13"/>
      <c r="ABM242" s="13"/>
      <c r="ABN242" s="13"/>
      <c r="ABO242" s="13"/>
      <c r="ABP242" s="13"/>
      <c r="ABQ242" s="13"/>
      <c r="ABR242" s="13"/>
      <c r="ABS242" s="13"/>
      <c r="ABT242" s="13"/>
      <c r="ABU242" s="13"/>
      <c r="ABV242" s="13"/>
      <c r="ABW242" s="13"/>
      <c r="ABX242" s="13"/>
      <c r="ABY242" s="13"/>
      <c r="ABZ242" s="13"/>
      <c r="ACA242" s="13"/>
      <c r="ACB242" s="13"/>
      <c r="ACC242" s="13"/>
      <c r="ACD242" s="13"/>
      <c r="ACE242" s="13"/>
      <c r="ACF242" s="13"/>
      <c r="ACG242" s="13"/>
      <c r="ACH242" s="13"/>
      <c r="ACI242" s="13"/>
      <c r="ACJ242" s="13"/>
      <c r="ACK242" s="13"/>
      <c r="ACL242" s="13"/>
      <c r="ACM242" s="13"/>
      <c r="ACN242" s="13"/>
      <c r="ACO242" s="13"/>
      <c r="ACP242" s="13"/>
      <c r="ACQ242" s="13"/>
      <c r="ACR242" s="13"/>
      <c r="ACS242" s="13"/>
      <c r="ACT242" s="13"/>
      <c r="ACU242" s="13"/>
      <c r="ACV242" s="13"/>
      <c r="ACW242" s="13"/>
      <c r="ACX242" s="13"/>
      <c r="ACY242" s="13"/>
      <c r="ACZ242" s="13"/>
      <c r="ADA242" s="13"/>
      <c r="ADB242" s="13"/>
      <c r="ADC242" s="13"/>
      <c r="ADD242" s="13"/>
      <c r="ADE242" s="13"/>
      <c r="ADF242" s="13"/>
      <c r="ADG242" s="13"/>
      <c r="ADH242" s="13"/>
      <c r="ADI242" s="13"/>
      <c r="ADJ242" s="13"/>
      <c r="ADK242" s="13"/>
      <c r="ADL242" s="13"/>
      <c r="ADM242" s="13"/>
      <c r="ADN242" s="13"/>
      <c r="ADO242" s="13"/>
      <c r="ADP242" s="13"/>
      <c r="ADQ242" s="13"/>
      <c r="ADR242" s="13"/>
      <c r="ADS242" s="13"/>
      <c r="ADT242" s="13"/>
      <c r="ADU242" s="13"/>
      <c r="ADV242" s="13"/>
      <c r="ADW242" s="13"/>
      <c r="ADX242" s="13"/>
      <c r="ADY242" s="13"/>
      <c r="ADZ242" s="13"/>
      <c r="AEA242" s="13"/>
      <c r="AEB242" s="13"/>
      <c r="AEC242" s="13"/>
      <c r="AED242" s="13"/>
      <c r="AEE242" s="13"/>
      <c r="AEF242" s="13"/>
      <c r="AEG242" s="13"/>
      <c r="AEH242" s="13"/>
      <c r="AEI242" s="13"/>
      <c r="AEJ242" s="13"/>
      <c r="AEK242" s="13"/>
      <c r="AEL242" s="13"/>
      <c r="AEM242" s="13"/>
      <c r="AEN242" s="13"/>
      <c r="AEO242" s="13"/>
      <c r="AEP242" s="13"/>
      <c r="AEQ242" s="13"/>
      <c r="AER242" s="13"/>
      <c r="AES242" s="13"/>
      <c r="AET242" s="13"/>
      <c r="AEU242" s="13"/>
      <c r="AEV242" s="13"/>
      <c r="AEW242" s="13"/>
      <c r="AEX242" s="13"/>
      <c r="AEY242" s="13"/>
      <c r="AEZ242" s="13"/>
      <c r="AFA242" s="13"/>
      <c r="AFB242" s="13"/>
      <c r="AFC242" s="13"/>
      <c r="AFD242" s="13"/>
      <c r="AFE242" s="13"/>
      <c r="AFF242" s="13"/>
      <c r="AFG242" s="13"/>
      <c r="AFH242" s="13"/>
      <c r="AFI242" s="13"/>
      <c r="AFJ242" s="13"/>
      <c r="AFK242" s="13"/>
      <c r="AFL242" s="13"/>
      <c r="AFM242" s="13"/>
      <c r="AFN242" s="13"/>
      <c r="AFO242" s="13"/>
      <c r="AFP242" s="13"/>
      <c r="AFQ242" s="13"/>
      <c r="AFR242" s="13"/>
      <c r="AFS242" s="13"/>
      <c r="AFT242" s="13"/>
      <c r="AFU242" s="13"/>
      <c r="AFV242" s="13"/>
      <c r="AFW242" s="13"/>
      <c r="AFX242" s="13"/>
      <c r="AFY242" s="13"/>
      <c r="AFZ242" s="13"/>
      <c r="AGA242" s="13"/>
      <c r="AGB242" s="13"/>
      <c r="AGC242" s="13"/>
      <c r="AGD242" s="13"/>
      <c r="AGE242" s="13"/>
      <c r="AGF242" s="13"/>
      <c r="AGG242" s="13"/>
      <c r="AGH242" s="13"/>
      <c r="AGI242" s="13"/>
      <c r="AGJ242" s="13"/>
      <c r="AGK242" s="13"/>
      <c r="AGL242" s="13"/>
      <c r="AGM242" s="13"/>
      <c r="AGN242" s="13"/>
      <c r="AGO242" s="13"/>
      <c r="AGP242" s="13"/>
      <c r="AGQ242" s="13"/>
      <c r="AGR242" s="13"/>
      <c r="AGS242" s="13"/>
      <c r="AGT242" s="13"/>
      <c r="AGU242" s="13"/>
      <c r="AGV242" s="13"/>
      <c r="AGW242" s="13"/>
      <c r="AGX242" s="13"/>
      <c r="AGY242" s="13"/>
      <c r="AGZ242" s="13"/>
      <c r="AHA242" s="13"/>
      <c r="AHB242" s="13"/>
      <c r="AHC242" s="13"/>
      <c r="AHD242" s="13"/>
      <c r="AHE242" s="13"/>
      <c r="AHF242" s="13"/>
      <c r="AHG242" s="13"/>
      <c r="AHH242" s="13"/>
      <c r="AHI242" s="13"/>
      <c r="AHJ242" s="13"/>
      <c r="AHK242" s="13"/>
      <c r="AHL242" s="13"/>
      <c r="AHM242" s="13"/>
      <c r="AHN242" s="13"/>
      <c r="AHO242" s="13"/>
      <c r="AHP242" s="13"/>
      <c r="AHQ242" s="13"/>
      <c r="AHR242" s="13"/>
      <c r="AHS242" s="13"/>
      <c r="AHT242" s="13"/>
      <c r="AHU242" s="13"/>
      <c r="AHV242" s="13"/>
      <c r="AHW242" s="13"/>
      <c r="AHX242" s="13"/>
      <c r="AHY242" s="13"/>
      <c r="AHZ242" s="13"/>
      <c r="AIA242" s="13"/>
      <c r="AIB242" s="13"/>
      <c r="AIC242" s="13"/>
      <c r="AID242" s="13"/>
      <c r="AIE242" s="13"/>
      <c r="AIF242" s="13"/>
      <c r="AIG242" s="13"/>
      <c r="AIH242" s="13"/>
      <c r="AII242" s="13"/>
      <c r="AIJ242" s="13"/>
      <c r="AIK242" s="13"/>
      <c r="AIL242" s="13"/>
      <c r="AIM242" s="13"/>
      <c r="AIN242" s="13"/>
      <c r="AIO242" s="13"/>
      <c r="AIP242" s="13"/>
      <c r="AIQ242" s="13"/>
      <c r="AIR242" s="13"/>
      <c r="AIS242" s="13"/>
      <c r="AIT242" s="13"/>
      <c r="AIU242" s="13"/>
      <c r="AIV242" s="13"/>
      <c r="AIW242" s="13"/>
      <c r="AIX242" s="13"/>
      <c r="AIY242" s="13"/>
      <c r="AIZ242" s="13"/>
      <c r="AJA242" s="13"/>
      <c r="AJB242" s="13"/>
      <c r="AJC242" s="13"/>
      <c r="AJD242" s="13"/>
      <c r="AJE242" s="13"/>
      <c r="AJF242" s="13"/>
      <c r="AJG242" s="13"/>
      <c r="AJH242" s="13"/>
      <c r="AJI242" s="13"/>
      <c r="AJJ242" s="13"/>
      <c r="AJK242" s="13"/>
      <c r="AJL242" s="13"/>
      <c r="AJM242" s="13"/>
      <c r="AJN242" s="13"/>
      <c r="AJO242" s="13"/>
      <c r="AJP242" s="13"/>
      <c r="AJQ242" s="13"/>
      <c r="AJR242" s="13"/>
      <c r="AJS242" s="13"/>
      <c r="AJT242" s="13"/>
      <c r="AJU242" s="13"/>
      <c r="AJV242" s="13"/>
      <c r="AJW242" s="13"/>
      <c r="AJX242" s="13"/>
      <c r="AJY242" s="13"/>
      <c r="AJZ242" s="13"/>
      <c r="AKA242" s="13"/>
      <c r="AKB242" s="13"/>
      <c r="AKC242" s="13"/>
      <c r="AKD242" s="13"/>
      <c r="AKE242" s="13"/>
      <c r="AKF242" s="13"/>
      <c r="AKG242" s="13"/>
      <c r="AKH242" s="13"/>
      <c r="AKI242" s="13"/>
      <c r="AKJ242" s="13"/>
      <c r="AKK242" s="13"/>
      <c r="AKL242" s="13"/>
      <c r="AKM242" s="13"/>
      <c r="AKN242" s="13"/>
      <c r="AKO242" s="13"/>
      <c r="AKP242" s="13"/>
      <c r="AKQ242" s="13"/>
      <c r="AKR242" s="13"/>
      <c r="AKS242" s="13"/>
      <c r="AKT242" s="13"/>
      <c r="AKU242" s="13"/>
      <c r="AKV242" s="13"/>
      <c r="AKW242" s="13"/>
      <c r="AKX242" s="13"/>
      <c r="AKY242" s="13"/>
      <c r="AKZ242" s="13"/>
      <c r="ALA242" s="13"/>
      <c r="ALB242" s="13"/>
      <c r="ALC242" s="13"/>
      <c r="ALD242" s="13"/>
      <c r="ALE242" s="13"/>
      <c r="ALF242" s="13"/>
      <c r="ALG242" s="13"/>
      <c r="ALH242" s="13"/>
      <c r="ALI242" s="13"/>
      <c r="ALJ242" s="13"/>
      <c r="ALK242" s="13"/>
      <c r="ALL242" s="13"/>
      <c r="ALM242" s="13"/>
      <c r="ALN242" s="13"/>
    </row>
    <row r="243" spans="1:1002" ht="14" hidden="1" customHeight="1" x14ac:dyDescent="0.35">
      <c r="A243" s="9"/>
      <c r="B243" s="10"/>
      <c r="C243" s="29"/>
      <c r="D243" s="10"/>
      <c r="F243" s="11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c r="HR243" s="13"/>
      <c r="HS243" s="13"/>
      <c r="HT243" s="13"/>
      <c r="HU243" s="13"/>
      <c r="HV243" s="13"/>
      <c r="HW243" s="13"/>
      <c r="HX243" s="13"/>
      <c r="HY243" s="13"/>
      <c r="HZ243" s="13"/>
      <c r="IA243" s="13"/>
      <c r="IB243" s="13"/>
      <c r="IC243" s="13"/>
      <c r="ID243" s="13"/>
      <c r="IE243" s="13"/>
      <c r="IF243" s="13"/>
      <c r="IG243" s="13"/>
      <c r="IH243" s="13"/>
      <c r="II243" s="13"/>
      <c r="IJ243" s="13"/>
      <c r="IK243" s="13"/>
      <c r="IL243" s="13"/>
      <c r="IM243" s="13"/>
      <c r="IN243" s="13"/>
      <c r="IO243" s="13"/>
      <c r="IP243" s="13"/>
      <c r="IQ243" s="13"/>
      <c r="IR243" s="13"/>
      <c r="IS243" s="13"/>
      <c r="IT243" s="13"/>
      <c r="IU243" s="13"/>
      <c r="IV243" s="13"/>
      <c r="IW243" s="13"/>
      <c r="IX243" s="13"/>
      <c r="IY243" s="13"/>
      <c r="IZ243" s="13"/>
      <c r="JA243" s="13"/>
      <c r="JB243" s="13"/>
      <c r="JC243" s="13"/>
      <c r="JD243" s="13"/>
      <c r="JE243" s="13"/>
      <c r="JF243" s="13"/>
      <c r="JG243" s="13"/>
      <c r="JH243" s="13"/>
      <c r="JI243" s="13"/>
      <c r="JJ243" s="13"/>
      <c r="JK243" s="13"/>
      <c r="JL243" s="13"/>
      <c r="JM243" s="13"/>
      <c r="JN243" s="13"/>
      <c r="JO243" s="13"/>
      <c r="JP243" s="13"/>
      <c r="JQ243" s="13"/>
      <c r="JR243" s="13"/>
      <c r="JS243" s="13"/>
      <c r="JT243" s="13"/>
      <c r="JU243" s="13"/>
      <c r="JV243" s="13"/>
      <c r="JW243" s="13"/>
      <c r="JX243" s="13"/>
      <c r="JY243" s="13"/>
      <c r="JZ243" s="13"/>
      <c r="KA243" s="13"/>
      <c r="KB243" s="13"/>
      <c r="KC243" s="13"/>
      <c r="KD243" s="13"/>
      <c r="KE243" s="13"/>
      <c r="KF243" s="13"/>
      <c r="KG243" s="13"/>
      <c r="KH243" s="13"/>
      <c r="KI243" s="13"/>
      <c r="KJ243" s="13"/>
      <c r="KK243" s="13"/>
      <c r="KL243" s="13"/>
      <c r="KM243" s="13"/>
      <c r="KN243" s="13"/>
      <c r="KO243" s="13"/>
      <c r="KP243" s="13"/>
      <c r="KQ243" s="13"/>
      <c r="KR243" s="13"/>
      <c r="KS243" s="13"/>
      <c r="KT243" s="13"/>
      <c r="KU243" s="13"/>
      <c r="KV243" s="13"/>
      <c r="KW243" s="13"/>
      <c r="KX243" s="13"/>
      <c r="KY243" s="13"/>
      <c r="KZ243" s="13"/>
      <c r="LA243" s="13"/>
      <c r="LB243" s="13"/>
      <c r="LC243" s="13"/>
      <c r="LD243" s="13"/>
      <c r="LE243" s="13"/>
      <c r="LF243" s="13"/>
      <c r="LG243" s="13"/>
      <c r="LH243" s="13"/>
      <c r="LI243" s="13"/>
      <c r="LJ243" s="13"/>
      <c r="LK243" s="13"/>
      <c r="LL243" s="13"/>
      <c r="LM243" s="13"/>
      <c r="LN243" s="13"/>
      <c r="LO243" s="13"/>
      <c r="LP243" s="13"/>
      <c r="LQ243" s="13"/>
      <c r="LR243" s="13"/>
      <c r="LS243" s="13"/>
      <c r="LT243" s="13"/>
      <c r="LU243" s="13"/>
      <c r="LV243" s="13"/>
      <c r="LW243" s="13"/>
      <c r="LX243" s="13"/>
      <c r="LY243" s="13"/>
      <c r="LZ243" s="13"/>
      <c r="MA243" s="13"/>
      <c r="MB243" s="13"/>
      <c r="MC243" s="13"/>
      <c r="MD243" s="13"/>
      <c r="ME243" s="13"/>
      <c r="MF243" s="13"/>
      <c r="MG243" s="13"/>
      <c r="MH243" s="13"/>
      <c r="MI243" s="13"/>
      <c r="MJ243" s="13"/>
      <c r="MK243" s="13"/>
      <c r="ML243" s="13"/>
      <c r="MM243" s="13"/>
      <c r="MN243" s="13"/>
      <c r="MO243" s="13"/>
      <c r="MP243" s="13"/>
      <c r="MQ243" s="13"/>
      <c r="MR243" s="13"/>
      <c r="MS243" s="13"/>
      <c r="MT243" s="13"/>
      <c r="MU243" s="13"/>
      <c r="MV243" s="13"/>
      <c r="MW243" s="13"/>
      <c r="MX243" s="13"/>
      <c r="MY243" s="13"/>
      <c r="MZ243" s="13"/>
      <c r="NA243" s="13"/>
      <c r="NB243" s="13"/>
      <c r="NC243" s="13"/>
      <c r="ND243" s="13"/>
      <c r="NE243" s="13"/>
      <c r="NF243" s="13"/>
      <c r="NG243" s="13"/>
      <c r="NH243" s="13"/>
      <c r="NI243" s="13"/>
      <c r="NJ243" s="13"/>
      <c r="NK243" s="13"/>
      <c r="NL243" s="13"/>
      <c r="NM243" s="13"/>
      <c r="NN243" s="13"/>
      <c r="NO243" s="13"/>
      <c r="NP243" s="13"/>
      <c r="NQ243" s="13"/>
      <c r="NR243" s="13"/>
      <c r="NS243" s="13"/>
      <c r="NT243" s="13"/>
      <c r="NU243" s="13"/>
      <c r="NV243" s="13"/>
      <c r="NW243" s="13"/>
      <c r="NX243" s="13"/>
      <c r="NY243" s="13"/>
      <c r="NZ243" s="13"/>
      <c r="OA243" s="13"/>
      <c r="OB243" s="13"/>
      <c r="OC243" s="13"/>
      <c r="OD243" s="13"/>
      <c r="OE243" s="13"/>
      <c r="OF243" s="13"/>
      <c r="OG243" s="13"/>
      <c r="OH243" s="13"/>
      <c r="OI243" s="13"/>
      <c r="OJ243" s="13"/>
      <c r="OK243" s="13"/>
      <c r="OL243" s="13"/>
      <c r="OM243" s="13"/>
      <c r="ON243" s="13"/>
      <c r="OO243" s="13"/>
      <c r="OP243" s="13"/>
      <c r="OQ243" s="13"/>
      <c r="OR243" s="13"/>
      <c r="OS243" s="13"/>
      <c r="OT243" s="13"/>
      <c r="OU243" s="13"/>
      <c r="OV243" s="13"/>
      <c r="OW243" s="13"/>
      <c r="OX243" s="13"/>
      <c r="OY243" s="13"/>
      <c r="OZ243" s="13"/>
      <c r="PA243" s="13"/>
      <c r="PB243" s="13"/>
      <c r="PC243" s="13"/>
      <c r="PD243" s="13"/>
      <c r="PE243" s="13"/>
      <c r="PF243" s="13"/>
      <c r="PG243" s="13"/>
      <c r="PH243" s="13"/>
      <c r="PI243" s="13"/>
      <c r="PJ243" s="13"/>
      <c r="PK243" s="13"/>
      <c r="PL243" s="13"/>
      <c r="PM243" s="13"/>
      <c r="PN243" s="13"/>
      <c r="PO243" s="13"/>
      <c r="PP243" s="13"/>
      <c r="PQ243" s="13"/>
      <c r="PR243" s="13"/>
      <c r="PS243" s="13"/>
      <c r="PT243" s="13"/>
      <c r="PU243" s="13"/>
      <c r="PV243" s="13"/>
      <c r="PW243" s="13"/>
      <c r="PX243" s="13"/>
      <c r="PY243" s="13"/>
      <c r="PZ243" s="13"/>
      <c r="QA243" s="13"/>
      <c r="QB243" s="13"/>
      <c r="QC243" s="13"/>
      <c r="QD243" s="13"/>
      <c r="QE243" s="13"/>
      <c r="QF243" s="13"/>
      <c r="QG243" s="13"/>
      <c r="QH243" s="13"/>
      <c r="QI243" s="13"/>
      <c r="QJ243" s="13"/>
      <c r="QK243" s="13"/>
      <c r="QL243" s="13"/>
      <c r="QM243" s="13"/>
      <c r="QN243" s="13"/>
      <c r="QO243" s="13"/>
      <c r="QP243" s="13"/>
      <c r="QQ243" s="13"/>
      <c r="QR243" s="13"/>
      <c r="QS243" s="13"/>
      <c r="QT243" s="13"/>
      <c r="QU243" s="13"/>
      <c r="QV243" s="13"/>
      <c r="QW243" s="13"/>
      <c r="QX243" s="13"/>
      <c r="QY243" s="13"/>
      <c r="QZ243" s="13"/>
      <c r="RA243" s="13"/>
      <c r="RB243" s="13"/>
      <c r="RC243" s="13"/>
      <c r="RD243" s="13"/>
      <c r="RE243" s="13"/>
      <c r="RF243" s="13"/>
      <c r="RG243" s="13"/>
      <c r="RH243" s="13"/>
      <c r="RI243" s="13"/>
      <c r="RJ243" s="13"/>
      <c r="RK243" s="13"/>
      <c r="RL243" s="13"/>
      <c r="RM243" s="13"/>
      <c r="RN243" s="13"/>
      <c r="RO243" s="13"/>
      <c r="RP243" s="13"/>
      <c r="RQ243" s="13"/>
      <c r="RR243" s="13"/>
      <c r="RS243" s="13"/>
      <c r="RT243" s="13"/>
      <c r="RU243" s="13"/>
      <c r="RV243" s="13"/>
      <c r="RW243" s="13"/>
      <c r="RX243" s="13"/>
      <c r="RY243" s="13"/>
      <c r="RZ243" s="13"/>
      <c r="SA243" s="13"/>
      <c r="SB243" s="13"/>
      <c r="SC243" s="13"/>
      <c r="SD243" s="13"/>
      <c r="SE243" s="13"/>
      <c r="SF243" s="13"/>
      <c r="SG243" s="13"/>
      <c r="SH243" s="13"/>
      <c r="SI243" s="13"/>
      <c r="SJ243" s="13"/>
      <c r="SK243" s="13"/>
      <c r="SL243" s="13"/>
      <c r="SM243" s="13"/>
      <c r="SN243" s="13"/>
      <c r="SO243" s="13"/>
      <c r="SP243" s="13"/>
      <c r="SQ243" s="13"/>
      <c r="SR243" s="13"/>
      <c r="SS243" s="13"/>
      <c r="ST243" s="13"/>
      <c r="SU243" s="13"/>
      <c r="SV243" s="13"/>
      <c r="SW243" s="13"/>
      <c r="SX243" s="13"/>
      <c r="SY243" s="13"/>
      <c r="SZ243" s="13"/>
      <c r="TA243" s="13"/>
      <c r="TB243" s="13"/>
      <c r="TC243" s="13"/>
      <c r="TD243" s="13"/>
      <c r="TE243" s="13"/>
      <c r="TF243" s="13"/>
      <c r="TG243" s="13"/>
      <c r="TH243" s="13"/>
      <c r="TI243" s="13"/>
      <c r="TJ243" s="13"/>
      <c r="TK243" s="13"/>
      <c r="TL243" s="13"/>
      <c r="TM243" s="13"/>
      <c r="TN243" s="13"/>
      <c r="TO243" s="13"/>
      <c r="TP243" s="13"/>
      <c r="TQ243" s="13"/>
      <c r="TR243" s="13"/>
      <c r="TS243" s="13"/>
      <c r="TT243" s="13"/>
      <c r="TU243" s="13"/>
      <c r="TV243" s="13"/>
      <c r="TW243" s="13"/>
      <c r="TX243" s="13"/>
      <c r="TY243" s="13"/>
      <c r="TZ243" s="13"/>
      <c r="UA243" s="13"/>
      <c r="UB243" s="13"/>
      <c r="UC243" s="13"/>
      <c r="UD243" s="13"/>
      <c r="UE243" s="13"/>
      <c r="UF243" s="13"/>
      <c r="UG243" s="13"/>
      <c r="UH243" s="13"/>
      <c r="UI243" s="13"/>
      <c r="UJ243" s="13"/>
      <c r="UK243" s="13"/>
      <c r="UL243" s="13"/>
      <c r="UM243" s="13"/>
      <c r="UN243" s="13"/>
      <c r="UO243" s="13"/>
      <c r="UP243" s="13"/>
      <c r="UQ243" s="13"/>
      <c r="UR243" s="13"/>
      <c r="US243" s="13"/>
      <c r="UT243" s="13"/>
      <c r="UU243" s="13"/>
      <c r="UV243" s="13"/>
      <c r="UW243" s="13"/>
      <c r="UX243" s="13"/>
      <c r="UY243" s="13"/>
      <c r="UZ243" s="13"/>
      <c r="VA243" s="13"/>
      <c r="VB243" s="13"/>
      <c r="VC243" s="13"/>
      <c r="VD243" s="13"/>
      <c r="VE243" s="13"/>
      <c r="VF243" s="13"/>
      <c r="VG243" s="13"/>
      <c r="VH243" s="13"/>
      <c r="VI243" s="13"/>
      <c r="VJ243" s="13"/>
      <c r="VK243" s="13"/>
      <c r="VL243" s="13"/>
      <c r="VM243" s="13"/>
      <c r="VN243" s="13"/>
      <c r="VO243" s="13"/>
      <c r="VP243" s="13"/>
      <c r="VQ243" s="13"/>
      <c r="VR243" s="13"/>
      <c r="VS243" s="13"/>
      <c r="VT243" s="13"/>
      <c r="VU243" s="13"/>
      <c r="VV243" s="13"/>
      <c r="VW243" s="13"/>
      <c r="VX243" s="13"/>
      <c r="VY243" s="13"/>
      <c r="VZ243" s="13"/>
      <c r="WA243" s="13"/>
      <c r="WB243" s="13"/>
      <c r="WC243" s="13"/>
      <c r="WD243" s="13"/>
      <c r="WE243" s="13"/>
      <c r="WF243" s="13"/>
      <c r="WG243" s="13"/>
      <c r="WH243" s="13"/>
      <c r="WI243" s="13"/>
      <c r="WJ243" s="13"/>
      <c r="WK243" s="13"/>
      <c r="WL243" s="13"/>
      <c r="WM243" s="13"/>
      <c r="WN243" s="13"/>
      <c r="WO243" s="13"/>
      <c r="WP243" s="13"/>
      <c r="WQ243" s="13"/>
      <c r="WR243" s="13"/>
      <c r="WS243" s="13"/>
      <c r="WT243" s="13"/>
      <c r="WU243" s="13"/>
      <c r="WV243" s="13"/>
      <c r="WW243" s="13"/>
      <c r="WX243" s="13"/>
      <c r="WY243" s="13"/>
      <c r="WZ243" s="13"/>
      <c r="XA243" s="13"/>
      <c r="XB243" s="13"/>
      <c r="XC243" s="13"/>
      <c r="XD243" s="13"/>
      <c r="XE243" s="13"/>
      <c r="XF243" s="13"/>
      <c r="XG243" s="13"/>
      <c r="XH243" s="13"/>
      <c r="XI243" s="13"/>
      <c r="XJ243" s="13"/>
      <c r="XK243" s="13"/>
      <c r="XL243" s="13"/>
      <c r="XM243" s="13"/>
      <c r="XN243" s="13"/>
      <c r="XO243" s="13"/>
      <c r="XP243" s="13"/>
      <c r="XQ243" s="13"/>
      <c r="XR243" s="13"/>
      <c r="XS243" s="13"/>
      <c r="XT243" s="13"/>
      <c r="XU243" s="13"/>
      <c r="XV243" s="13"/>
      <c r="XW243" s="13"/>
      <c r="XX243" s="13"/>
      <c r="XY243" s="13"/>
      <c r="XZ243" s="13"/>
      <c r="YA243" s="13"/>
      <c r="YB243" s="13"/>
      <c r="YC243" s="13"/>
      <c r="YD243" s="13"/>
      <c r="YE243" s="13"/>
      <c r="YF243" s="13"/>
      <c r="YG243" s="13"/>
      <c r="YH243" s="13"/>
      <c r="YI243" s="13"/>
      <c r="YJ243" s="13"/>
      <c r="YK243" s="13"/>
      <c r="YL243" s="13"/>
      <c r="YM243" s="13"/>
      <c r="YN243" s="13"/>
      <c r="YO243" s="13"/>
      <c r="YP243" s="13"/>
      <c r="YQ243" s="13"/>
      <c r="YR243" s="13"/>
      <c r="YS243" s="13"/>
      <c r="YT243" s="13"/>
      <c r="YU243" s="13"/>
      <c r="YV243" s="13"/>
      <c r="YW243" s="13"/>
      <c r="YX243" s="13"/>
      <c r="YY243" s="13"/>
      <c r="YZ243" s="13"/>
      <c r="ZA243" s="13"/>
      <c r="ZB243" s="13"/>
      <c r="ZC243" s="13"/>
      <c r="ZD243" s="13"/>
      <c r="ZE243" s="13"/>
      <c r="ZF243" s="13"/>
      <c r="ZG243" s="13"/>
      <c r="ZH243" s="13"/>
      <c r="ZI243" s="13"/>
      <c r="ZJ243" s="13"/>
      <c r="ZK243" s="13"/>
      <c r="ZL243" s="13"/>
      <c r="ZM243" s="13"/>
      <c r="ZN243" s="13"/>
      <c r="ZO243" s="13"/>
      <c r="ZP243" s="13"/>
      <c r="ZQ243" s="13"/>
      <c r="ZR243" s="13"/>
      <c r="ZS243" s="13"/>
      <c r="ZT243" s="13"/>
      <c r="ZU243" s="13"/>
      <c r="ZV243" s="13"/>
      <c r="ZW243" s="13"/>
      <c r="ZX243" s="13"/>
      <c r="ZY243" s="13"/>
      <c r="ZZ243" s="13"/>
      <c r="AAA243" s="13"/>
      <c r="AAB243" s="13"/>
      <c r="AAC243" s="13"/>
      <c r="AAD243" s="13"/>
      <c r="AAE243" s="13"/>
      <c r="AAF243" s="13"/>
      <c r="AAG243" s="13"/>
      <c r="AAH243" s="13"/>
      <c r="AAI243" s="13"/>
      <c r="AAJ243" s="13"/>
      <c r="AAK243" s="13"/>
      <c r="AAL243" s="13"/>
      <c r="AAM243" s="13"/>
      <c r="AAN243" s="13"/>
      <c r="AAO243" s="13"/>
      <c r="AAP243" s="13"/>
      <c r="AAQ243" s="13"/>
      <c r="AAR243" s="13"/>
      <c r="AAS243" s="13"/>
      <c r="AAT243" s="13"/>
      <c r="AAU243" s="13"/>
      <c r="AAV243" s="13"/>
      <c r="AAW243" s="13"/>
      <c r="AAX243" s="13"/>
      <c r="AAY243" s="13"/>
      <c r="AAZ243" s="13"/>
      <c r="ABA243" s="13"/>
      <c r="ABB243" s="13"/>
      <c r="ABC243" s="13"/>
      <c r="ABD243" s="13"/>
      <c r="ABE243" s="13"/>
      <c r="ABF243" s="13"/>
      <c r="ABG243" s="13"/>
      <c r="ABH243" s="13"/>
      <c r="ABI243" s="13"/>
      <c r="ABJ243" s="13"/>
      <c r="ABK243" s="13"/>
      <c r="ABL243" s="13"/>
      <c r="ABM243" s="13"/>
      <c r="ABN243" s="13"/>
      <c r="ABO243" s="13"/>
      <c r="ABP243" s="13"/>
      <c r="ABQ243" s="13"/>
      <c r="ABR243" s="13"/>
      <c r="ABS243" s="13"/>
      <c r="ABT243" s="13"/>
      <c r="ABU243" s="13"/>
      <c r="ABV243" s="13"/>
      <c r="ABW243" s="13"/>
      <c r="ABX243" s="13"/>
      <c r="ABY243" s="13"/>
      <c r="ABZ243" s="13"/>
      <c r="ACA243" s="13"/>
      <c r="ACB243" s="13"/>
      <c r="ACC243" s="13"/>
      <c r="ACD243" s="13"/>
      <c r="ACE243" s="13"/>
      <c r="ACF243" s="13"/>
      <c r="ACG243" s="13"/>
      <c r="ACH243" s="13"/>
      <c r="ACI243" s="13"/>
      <c r="ACJ243" s="13"/>
      <c r="ACK243" s="13"/>
      <c r="ACL243" s="13"/>
      <c r="ACM243" s="13"/>
      <c r="ACN243" s="13"/>
      <c r="ACO243" s="13"/>
      <c r="ACP243" s="13"/>
      <c r="ACQ243" s="13"/>
      <c r="ACR243" s="13"/>
      <c r="ACS243" s="13"/>
      <c r="ACT243" s="13"/>
      <c r="ACU243" s="13"/>
      <c r="ACV243" s="13"/>
      <c r="ACW243" s="13"/>
      <c r="ACX243" s="13"/>
      <c r="ACY243" s="13"/>
      <c r="ACZ243" s="13"/>
      <c r="ADA243" s="13"/>
      <c r="ADB243" s="13"/>
      <c r="ADC243" s="13"/>
      <c r="ADD243" s="13"/>
      <c r="ADE243" s="13"/>
      <c r="ADF243" s="13"/>
      <c r="ADG243" s="13"/>
      <c r="ADH243" s="13"/>
      <c r="ADI243" s="13"/>
      <c r="ADJ243" s="13"/>
      <c r="ADK243" s="13"/>
      <c r="ADL243" s="13"/>
      <c r="ADM243" s="13"/>
      <c r="ADN243" s="13"/>
      <c r="ADO243" s="13"/>
      <c r="ADP243" s="13"/>
      <c r="ADQ243" s="13"/>
      <c r="ADR243" s="13"/>
      <c r="ADS243" s="13"/>
      <c r="ADT243" s="13"/>
      <c r="ADU243" s="13"/>
      <c r="ADV243" s="13"/>
      <c r="ADW243" s="13"/>
      <c r="ADX243" s="13"/>
      <c r="ADY243" s="13"/>
      <c r="ADZ243" s="13"/>
      <c r="AEA243" s="13"/>
      <c r="AEB243" s="13"/>
      <c r="AEC243" s="13"/>
      <c r="AED243" s="13"/>
      <c r="AEE243" s="13"/>
      <c r="AEF243" s="13"/>
      <c r="AEG243" s="13"/>
      <c r="AEH243" s="13"/>
      <c r="AEI243" s="13"/>
      <c r="AEJ243" s="13"/>
      <c r="AEK243" s="13"/>
      <c r="AEL243" s="13"/>
      <c r="AEM243" s="13"/>
      <c r="AEN243" s="13"/>
      <c r="AEO243" s="13"/>
      <c r="AEP243" s="13"/>
      <c r="AEQ243" s="13"/>
      <c r="AER243" s="13"/>
      <c r="AES243" s="13"/>
      <c r="AET243" s="13"/>
      <c r="AEU243" s="13"/>
      <c r="AEV243" s="13"/>
      <c r="AEW243" s="13"/>
      <c r="AEX243" s="13"/>
      <c r="AEY243" s="13"/>
      <c r="AEZ243" s="13"/>
      <c r="AFA243" s="13"/>
      <c r="AFB243" s="13"/>
      <c r="AFC243" s="13"/>
      <c r="AFD243" s="13"/>
      <c r="AFE243" s="13"/>
      <c r="AFF243" s="13"/>
      <c r="AFG243" s="13"/>
      <c r="AFH243" s="13"/>
      <c r="AFI243" s="13"/>
      <c r="AFJ243" s="13"/>
      <c r="AFK243" s="13"/>
      <c r="AFL243" s="13"/>
      <c r="AFM243" s="13"/>
      <c r="AFN243" s="13"/>
      <c r="AFO243" s="13"/>
      <c r="AFP243" s="13"/>
      <c r="AFQ243" s="13"/>
      <c r="AFR243" s="13"/>
      <c r="AFS243" s="13"/>
      <c r="AFT243" s="13"/>
      <c r="AFU243" s="13"/>
      <c r="AFV243" s="13"/>
      <c r="AFW243" s="13"/>
      <c r="AFX243" s="13"/>
      <c r="AFY243" s="13"/>
      <c r="AFZ243" s="13"/>
      <c r="AGA243" s="13"/>
      <c r="AGB243" s="13"/>
      <c r="AGC243" s="13"/>
      <c r="AGD243" s="13"/>
      <c r="AGE243" s="13"/>
      <c r="AGF243" s="13"/>
      <c r="AGG243" s="13"/>
      <c r="AGH243" s="13"/>
      <c r="AGI243" s="13"/>
      <c r="AGJ243" s="13"/>
      <c r="AGK243" s="13"/>
      <c r="AGL243" s="13"/>
      <c r="AGM243" s="13"/>
      <c r="AGN243" s="13"/>
      <c r="AGO243" s="13"/>
      <c r="AGP243" s="13"/>
      <c r="AGQ243" s="13"/>
      <c r="AGR243" s="13"/>
      <c r="AGS243" s="13"/>
      <c r="AGT243" s="13"/>
      <c r="AGU243" s="13"/>
      <c r="AGV243" s="13"/>
      <c r="AGW243" s="13"/>
      <c r="AGX243" s="13"/>
      <c r="AGY243" s="13"/>
      <c r="AGZ243" s="13"/>
      <c r="AHA243" s="13"/>
      <c r="AHB243" s="13"/>
      <c r="AHC243" s="13"/>
      <c r="AHD243" s="13"/>
      <c r="AHE243" s="13"/>
      <c r="AHF243" s="13"/>
      <c r="AHG243" s="13"/>
      <c r="AHH243" s="13"/>
      <c r="AHI243" s="13"/>
      <c r="AHJ243" s="13"/>
      <c r="AHK243" s="13"/>
      <c r="AHL243" s="13"/>
      <c r="AHM243" s="13"/>
      <c r="AHN243" s="13"/>
      <c r="AHO243" s="13"/>
      <c r="AHP243" s="13"/>
      <c r="AHQ243" s="13"/>
      <c r="AHR243" s="13"/>
      <c r="AHS243" s="13"/>
      <c r="AHT243" s="13"/>
      <c r="AHU243" s="13"/>
      <c r="AHV243" s="13"/>
      <c r="AHW243" s="13"/>
      <c r="AHX243" s="13"/>
      <c r="AHY243" s="13"/>
      <c r="AHZ243" s="13"/>
      <c r="AIA243" s="13"/>
      <c r="AIB243" s="13"/>
      <c r="AIC243" s="13"/>
      <c r="AID243" s="13"/>
      <c r="AIE243" s="13"/>
      <c r="AIF243" s="13"/>
      <c r="AIG243" s="13"/>
      <c r="AIH243" s="13"/>
      <c r="AII243" s="13"/>
      <c r="AIJ243" s="13"/>
      <c r="AIK243" s="13"/>
      <c r="AIL243" s="13"/>
      <c r="AIM243" s="13"/>
      <c r="AIN243" s="13"/>
      <c r="AIO243" s="13"/>
      <c r="AIP243" s="13"/>
      <c r="AIQ243" s="13"/>
      <c r="AIR243" s="13"/>
      <c r="AIS243" s="13"/>
      <c r="AIT243" s="13"/>
      <c r="AIU243" s="13"/>
      <c r="AIV243" s="13"/>
      <c r="AIW243" s="13"/>
      <c r="AIX243" s="13"/>
      <c r="AIY243" s="13"/>
      <c r="AIZ243" s="13"/>
      <c r="AJA243" s="13"/>
      <c r="AJB243" s="13"/>
      <c r="AJC243" s="13"/>
      <c r="AJD243" s="13"/>
      <c r="AJE243" s="13"/>
      <c r="AJF243" s="13"/>
      <c r="AJG243" s="13"/>
      <c r="AJH243" s="13"/>
      <c r="AJI243" s="13"/>
      <c r="AJJ243" s="13"/>
      <c r="AJK243" s="13"/>
      <c r="AJL243" s="13"/>
      <c r="AJM243" s="13"/>
      <c r="AJN243" s="13"/>
      <c r="AJO243" s="13"/>
      <c r="AJP243" s="13"/>
      <c r="AJQ243" s="13"/>
      <c r="AJR243" s="13"/>
      <c r="AJS243" s="13"/>
      <c r="AJT243" s="13"/>
      <c r="AJU243" s="13"/>
      <c r="AJV243" s="13"/>
      <c r="AJW243" s="13"/>
      <c r="AJX243" s="13"/>
      <c r="AJY243" s="13"/>
      <c r="AJZ243" s="13"/>
      <c r="AKA243" s="13"/>
      <c r="AKB243" s="13"/>
      <c r="AKC243" s="13"/>
      <c r="AKD243" s="13"/>
      <c r="AKE243" s="13"/>
      <c r="AKF243" s="13"/>
      <c r="AKG243" s="13"/>
      <c r="AKH243" s="13"/>
      <c r="AKI243" s="13"/>
      <c r="AKJ243" s="13"/>
      <c r="AKK243" s="13"/>
      <c r="AKL243" s="13"/>
      <c r="AKM243" s="13"/>
      <c r="AKN243" s="13"/>
      <c r="AKO243" s="13"/>
      <c r="AKP243" s="13"/>
      <c r="AKQ243" s="13"/>
      <c r="AKR243" s="13"/>
      <c r="AKS243" s="13"/>
      <c r="AKT243" s="13"/>
      <c r="AKU243" s="13"/>
      <c r="AKV243" s="13"/>
      <c r="AKW243" s="13"/>
      <c r="AKX243" s="13"/>
      <c r="AKY243" s="13"/>
      <c r="AKZ243" s="13"/>
      <c r="ALA243" s="13"/>
      <c r="ALB243" s="13"/>
      <c r="ALC243" s="13"/>
      <c r="ALD243" s="13"/>
      <c r="ALE243" s="13"/>
      <c r="ALF243" s="13"/>
      <c r="ALG243" s="13"/>
      <c r="ALH243" s="13"/>
      <c r="ALI243" s="13"/>
      <c r="ALJ243" s="13"/>
      <c r="ALK243" s="13"/>
      <c r="ALL243" s="13"/>
      <c r="ALM243" s="13"/>
      <c r="ALN243" s="13"/>
    </row>
    <row r="244" spans="1:1002" ht="14" hidden="1" customHeight="1" x14ac:dyDescent="0.35">
      <c r="A244" s="9"/>
      <c r="B244" s="10"/>
      <c r="C244" s="29"/>
      <c r="D244" s="10"/>
      <c r="F244" s="11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c r="HR244" s="13"/>
      <c r="HS244" s="13"/>
      <c r="HT244" s="13"/>
      <c r="HU244" s="13"/>
      <c r="HV244" s="13"/>
      <c r="HW244" s="13"/>
      <c r="HX244" s="13"/>
      <c r="HY244" s="13"/>
      <c r="HZ244" s="13"/>
      <c r="IA244" s="13"/>
      <c r="IB244" s="13"/>
      <c r="IC244" s="13"/>
      <c r="ID244" s="13"/>
      <c r="IE244" s="13"/>
      <c r="IF244" s="13"/>
      <c r="IG244" s="13"/>
      <c r="IH244" s="13"/>
      <c r="II244" s="13"/>
      <c r="IJ244" s="13"/>
      <c r="IK244" s="13"/>
      <c r="IL244" s="13"/>
      <c r="IM244" s="13"/>
      <c r="IN244" s="13"/>
      <c r="IO244" s="13"/>
      <c r="IP244" s="13"/>
      <c r="IQ244" s="13"/>
      <c r="IR244" s="13"/>
      <c r="IS244" s="13"/>
      <c r="IT244" s="13"/>
      <c r="IU244" s="13"/>
      <c r="IV244" s="13"/>
      <c r="IW244" s="13"/>
      <c r="IX244" s="13"/>
      <c r="IY244" s="13"/>
      <c r="IZ244" s="13"/>
      <c r="JA244" s="13"/>
      <c r="JB244" s="13"/>
      <c r="JC244" s="13"/>
      <c r="JD244" s="13"/>
      <c r="JE244" s="13"/>
      <c r="JF244" s="13"/>
      <c r="JG244" s="13"/>
      <c r="JH244" s="13"/>
      <c r="JI244" s="13"/>
      <c r="JJ244" s="13"/>
      <c r="JK244" s="13"/>
      <c r="JL244" s="13"/>
      <c r="JM244" s="13"/>
      <c r="JN244" s="13"/>
      <c r="JO244" s="13"/>
      <c r="JP244" s="13"/>
      <c r="JQ244" s="13"/>
      <c r="JR244" s="13"/>
      <c r="JS244" s="13"/>
      <c r="JT244" s="13"/>
      <c r="JU244" s="13"/>
      <c r="JV244" s="13"/>
      <c r="JW244" s="13"/>
      <c r="JX244" s="13"/>
      <c r="JY244" s="13"/>
      <c r="JZ244" s="13"/>
      <c r="KA244" s="13"/>
      <c r="KB244" s="13"/>
      <c r="KC244" s="13"/>
      <c r="KD244" s="13"/>
      <c r="KE244" s="13"/>
      <c r="KF244" s="13"/>
      <c r="KG244" s="13"/>
      <c r="KH244" s="13"/>
      <c r="KI244" s="13"/>
      <c r="KJ244" s="13"/>
      <c r="KK244" s="13"/>
      <c r="KL244" s="13"/>
      <c r="KM244" s="13"/>
      <c r="KN244" s="13"/>
      <c r="KO244" s="13"/>
      <c r="KP244" s="13"/>
      <c r="KQ244" s="13"/>
      <c r="KR244" s="13"/>
      <c r="KS244" s="13"/>
      <c r="KT244" s="13"/>
      <c r="KU244" s="13"/>
      <c r="KV244" s="13"/>
      <c r="KW244" s="13"/>
      <c r="KX244" s="13"/>
      <c r="KY244" s="13"/>
      <c r="KZ244" s="13"/>
      <c r="LA244" s="13"/>
      <c r="LB244" s="13"/>
      <c r="LC244" s="13"/>
      <c r="LD244" s="13"/>
      <c r="LE244" s="13"/>
      <c r="LF244" s="13"/>
      <c r="LG244" s="13"/>
      <c r="LH244" s="13"/>
      <c r="LI244" s="13"/>
      <c r="LJ244" s="13"/>
      <c r="LK244" s="13"/>
      <c r="LL244" s="13"/>
      <c r="LM244" s="13"/>
      <c r="LN244" s="13"/>
      <c r="LO244" s="13"/>
      <c r="LP244" s="13"/>
      <c r="LQ244" s="13"/>
      <c r="LR244" s="13"/>
      <c r="LS244" s="13"/>
      <c r="LT244" s="13"/>
      <c r="LU244" s="13"/>
      <c r="LV244" s="13"/>
      <c r="LW244" s="13"/>
      <c r="LX244" s="13"/>
      <c r="LY244" s="13"/>
      <c r="LZ244" s="13"/>
      <c r="MA244" s="13"/>
      <c r="MB244" s="13"/>
      <c r="MC244" s="13"/>
      <c r="MD244" s="13"/>
      <c r="ME244" s="13"/>
      <c r="MF244" s="13"/>
      <c r="MG244" s="13"/>
      <c r="MH244" s="13"/>
      <c r="MI244" s="13"/>
      <c r="MJ244" s="13"/>
      <c r="MK244" s="13"/>
      <c r="ML244" s="13"/>
      <c r="MM244" s="13"/>
      <c r="MN244" s="13"/>
      <c r="MO244" s="13"/>
      <c r="MP244" s="13"/>
      <c r="MQ244" s="13"/>
      <c r="MR244" s="13"/>
      <c r="MS244" s="13"/>
      <c r="MT244" s="13"/>
      <c r="MU244" s="13"/>
      <c r="MV244" s="13"/>
      <c r="MW244" s="13"/>
      <c r="MX244" s="13"/>
      <c r="MY244" s="13"/>
      <c r="MZ244" s="13"/>
      <c r="NA244" s="13"/>
      <c r="NB244" s="13"/>
      <c r="NC244" s="13"/>
      <c r="ND244" s="13"/>
      <c r="NE244" s="13"/>
      <c r="NF244" s="13"/>
      <c r="NG244" s="13"/>
      <c r="NH244" s="13"/>
      <c r="NI244" s="13"/>
      <c r="NJ244" s="13"/>
      <c r="NK244" s="13"/>
      <c r="NL244" s="13"/>
      <c r="NM244" s="13"/>
      <c r="NN244" s="13"/>
      <c r="NO244" s="13"/>
      <c r="NP244" s="13"/>
      <c r="NQ244" s="13"/>
      <c r="NR244" s="13"/>
      <c r="NS244" s="13"/>
      <c r="NT244" s="13"/>
      <c r="NU244" s="13"/>
      <c r="NV244" s="13"/>
      <c r="NW244" s="13"/>
      <c r="NX244" s="13"/>
      <c r="NY244" s="13"/>
      <c r="NZ244" s="13"/>
      <c r="OA244" s="13"/>
      <c r="OB244" s="13"/>
      <c r="OC244" s="13"/>
      <c r="OD244" s="13"/>
      <c r="OE244" s="13"/>
      <c r="OF244" s="13"/>
      <c r="OG244" s="13"/>
      <c r="OH244" s="13"/>
      <c r="OI244" s="13"/>
      <c r="OJ244" s="13"/>
      <c r="OK244" s="13"/>
      <c r="OL244" s="13"/>
      <c r="OM244" s="13"/>
      <c r="ON244" s="13"/>
      <c r="OO244" s="13"/>
      <c r="OP244" s="13"/>
      <c r="OQ244" s="13"/>
      <c r="OR244" s="13"/>
      <c r="OS244" s="13"/>
      <c r="OT244" s="13"/>
      <c r="OU244" s="13"/>
      <c r="OV244" s="13"/>
      <c r="OW244" s="13"/>
      <c r="OX244" s="13"/>
      <c r="OY244" s="13"/>
      <c r="OZ244" s="13"/>
      <c r="PA244" s="13"/>
      <c r="PB244" s="13"/>
      <c r="PC244" s="13"/>
      <c r="PD244" s="13"/>
      <c r="PE244" s="13"/>
      <c r="PF244" s="13"/>
      <c r="PG244" s="13"/>
      <c r="PH244" s="13"/>
      <c r="PI244" s="13"/>
      <c r="PJ244" s="13"/>
      <c r="PK244" s="13"/>
      <c r="PL244" s="13"/>
      <c r="PM244" s="13"/>
      <c r="PN244" s="13"/>
      <c r="PO244" s="13"/>
      <c r="PP244" s="13"/>
      <c r="PQ244" s="13"/>
      <c r="PR244" s="13"/>
      <c r="PS244" s="13"/>
      <c r="PT244" s="13"/>
      <c r="PU244" s="13"/>
      <c r="PV244" s="13"/>
      <c r="PW244" s="13"/>
      <c r="PX244" s="13"/>
      <c r="PY244" s="13"/>
      <c r="PZ244" s="13"/>
      <c r="QA244" s="13"/>
      <c r="QB244" s="13"/>
      <c r="QC244" s="13"/>
      <c r="QD244" s="13"/>
      <c r="QE244" s="13"/>
      <c r="QF244" s="13"/>
      <c r="QG244" s="13"/>
      <c r="QH244" s="13"/>
      <c r="QI244" s="13"/>
      <c r="QJ244" s="13"/>
      <c r="QK244" s="13"/>
      <c r="QL244" s="13"/>
      <c r="QM244" s="13"/>
      <c r="QN244" s="13"/>
      <c r="QO244" s="13"/>
      <c r="QP244" s="13"/>
      <c r="QQ244" s="13"/>
      <c r="QR244" s="13"/>
      <c r="QS244" s="13"/>
      <c r="QT244" s="13"/>
      <c r="QU244" s="13"/>
      <c r="QV244" s="13"/>
      <c r="QW244" s="13"/>
      <c r="QX244" s="13"/>
      <c r="QY244" s="13"/>
      <c r="QZ244" s="13"/>
      <c r="RA244" s="13"/>
      <c r="RB244" s="13"/>
      <c r="RC244" s="13"/>
      <c r="RD244" s="13"/>
      <c r="RE244" s="13"/>
      <c r="RF244" s="13"/>
      <c r="RG244" s="13"/>
      <c r="RH244" s="13"/>
      <c r="RI244" s="13"/>
      <c r="RJ244" s="13"/>
      <c r="RK244" s="13"/>
      <c r="RL244" s="13"/>
      <c r="RM244" s="13"/>
      <c r="RN244" s="13"/>
      <c r="RO244" s="13"/>
      <c r="RP244" s="13"/>
      <c r="RQ244" s="13"/>
      <c r="RR244" s="13"/>
      <c r="RS244" s="13"/>
      <c r="RT244" s="13"/>
      <c r="RU244" s="13"/>
      <c r="RV244" s="13"/>
      <c r="RW244" s="13"/>
      <c r="RX244" s="13"/>
      <c r="RY244" s="13"/>
      <c r="RZ244" s="13"/>
      <c r="SA244" s="13"/>
      <c r="SB244" s="13"/>
      <c r="SC244" s="13"/>
      <c r="SD244" s="13"/>
      <c r="SE244" s="13"/>
      <c r="SF244" s="13"/>
      <c r="SG244" s="13"/>
      <c r="SH244" s="13"/>
      <c r="SI244" s="13"/>
      <c r="SJ244" s="13"/>
      <c r="SK244" s="13"/>
      <c r="SL244" s="13"/>
      <c r="SM244" s="13"/>
      <c r="SN244" s="13"/>
      <c r="SO244" s="13"/>
      <c r="SP244" s="13"/>
      <c r="SQ244" s="13"/>
      <c r="SR244" s="13"/>
      <c r="SS244" s="13"/>
      <c r="ST244" s="13"/>
      <c r="SU244" s="13"/>
      <c r="SV244" s="13"/>
      <c r="SW244" s="13"/>
      <c r="SX244" s="13"/>
      <c r="SY244" s="13"/>
      <c r="SZ244" s="13"/>
      <c r="TA244" s="13"/>
      <c r="TB244" s="13"/>
      <c r="TC244" s="13"/>
      <c r="TD244" s="13"/>
      <c r="TE244" s="13"/>
      <c r="TF244" s="13"/>
      <c r="TG244" s="13"/>
      <c r="TH244" s="13"/>
      <c r="TI244" s="13"/>
      <c r="TJ244" s="13"/>
      <c r="TK244" s="13"/>
      <c r="TL244" s="13"/>
      <c r="TM244" s="13"/>
      <c r="TN244" s="13"/>
      <c r="TO244" s="13"/>
      <c r="TP244" s="13"/>
      <c r="TQ244" s="13"/>
      <c r="TR244" s="13"/>
      <c r="TS244" s="13"/>
      <c r="TT244" s="13"/>
      <c r="TU244" s="13"/>
      <c r="TV244" s="13"/>
      <c r="TW244" s="13"/>
      <c r="TX244" s="13"/>
      <c r="TY244" s="13"/>
      <c r="TZ244" s="13"/>
      <c r="UA244" s="13"/>
      <c r="UB244" s="13"/>
      <c r="UC244" s="13"/>
      <c r="UD244" s="13"/>
      <c r="UE244" s="13"/>
      <c r="UF244" s="13"/>
      <c r="UG244" s="13"/>
      <c r="UH244" s="13"/>
      <c r="UI244" s="13"/>
      <c r="UJ244" s="13"/>
      <c r="UK244" s="13"/>
      <c r="UL244" s="13"/>
      <c r="UM244" s="13"/>
      <c r="UN244" s="13"/>
      <c r="UO244" s="13"/>
      <c r="UP244" s="13"/>
      <c r="UQ244" s="13"/>
      <c r="UR244" s="13"/>
      <c r="US244" s="13"/>
      <c r="UT244" s="13"/>
      <c r="UU244" s="13"/>
      <c r="UV244" s="13"/>
      <c r="UW244" s="13"/>
      <c r="UX244" s="13"/>
      <c r="UY244" s="13"/>
      <c r="UZ244" s="13"/>
      <c r="VA244" s="13"/>
      <c r="VB244" s="13"/>
      <c r="VC244" s="13"/>
      <c r="VD244" s="13"/>
      <c r="VE244" s="13"/>
      <c r="VF244" s="13"/>
      <c r="VG244" s="13"/>
      <c r="VH244" s="13"/>
      <c r="VI244" s="13"/>
      <c r="VJ244" s="13"/>
      <c r="VK244" s="13"/>
      <c r="VL244" s="13"/>
      <c r="VM244" s="13"/>
      <c r="VN244" s="13"/>
      <c r="VO244" s="13"/>
      <c r="VP244" s="13"/>
      <c r="VQ244" s="13"/>
      <c r="VR244" s="13"/>
      <c r="VS244" s="13"/>
      <c r="VT244" s="13"/>
      <c r="VU244" s="13"/>
      <c r="VV244" s="13"/>
      <c r="VW244" s="13"/>
      <c r="VX244" s="13"/>
      <c r="VY244" s="13"/>
      <c r="VZ244" s="13"/>
      <c r="WA244" s="13"/>
      <c r="WB244" s="13"/>
      <c r="WC244" s="13"/>
      <c r="WD244" s="13"/>
      <c r="WE244" s="13"/>
      <c r="WF244" s="13"/>
      <c r="WG244" s="13"/>
      <c r="WH244" s="13"/>
      <c r="WI244" s="13"/>
      <c r="WJ244" s="13"/>
      <c r="WK244" s="13"/>
      <c r="WL244" s="13"/>
      <c r="WM244" s="13"/>
      <c r="WN244" s="13"/>
      <c r="WO244" s="13"/>
      <c r="WP244" s="13"/>
      <c r="WQ244" s="13"/>
      <c r="WR244" s="13"/>
      <c r="WS244" s="13"/>
      <c r="WT244" s="13"/>
      <c r="WU244" s="13"/>
      <c r="WV244" s="13"/>
      <c r="WW244" s="13"/>
      <c r="WX244" s="13"/>
      <c r="WY244" s="13"/>
      <c r="WZ244" s="13"/>
      <c r="XA244" s="13"/>
      <c r="XB244" s="13"/>
      <c r="XC244" s="13"/>
      <c r="XD244" s="13"/>
      <c r="XE244" s="13"/>
      <c r="XF244" s="13"/>
      <c r="XG244" s="13"/>
      <c r="XH244" s="13"/>
      <c r="XI244" s="13"/>
      <c r="XJ244" s="13"/>
      <c r="XK244" s="13"/>
      <c r="XL244" s="13"/>
      <c r="XM244" s="13"/>
      <c r="XN244" s="13"/>
      <c r="XO244" s="13"/>
      <c r="XP244" s="13"/>
      <c r="XQ244" s="13"/>
      <c r="XR244" s="13"/>
      <c r="XS244" s="13"/>
      <c r="XT244" s="13"/>
      <c r="XU244" s="13"/>
      <c r="XV244" s="13"/>
      <c r="XW244" s="13"/>
      <c r="XX244" s="13"/>
      <c r="XY244" s="13"/>
      <c r="XZ244" s="13"/>
      <c r="YA244" s="13"/>
      <c r="YB244" s="13"/>
      <c r="YC244" s="13"/>
      <c r="YD244" s="13"/>
      <c r="YE244" s="13"/>
      <c r="YF244" s="13"/>
      <c r="YG244" s="13"/>
      <c r="YH244" s="13"/>
      <c r="YI244" s="13"/>
      <c r="YJ244" s="13"/>
      <c r="YK244" s="13"/>
      <c r="YL244" s="13"/>
      <c r="YM244" s="13"/>
      <c r="YN244" s="13"/>
      <c r="YO244" s="13"/>
      <c r="YP244" s="13"/>
      <c r="YQ244" s="13"/>
      <c r="YR244" s="13"/>
      <c r="YS244" s="13"/>
      <c r="YT244" s="13"/>
      <c r="YU244" s="13"/>
      <c r="YV244" s="13"/>
      <c r="YW244" s="13"/>
      <c r="YX244" s="13"/>
      <c r="YY244" s="13"/>
      <c r="YZ244" s="13"/>
      <c r="ZA244" s="13"/>
      <c r="ZB244" s="13"/>
      <c r="ZC244" s="13"/>
      <c r="ZD244" s="13"/>
      <c r="ZE244" s="13"/>
      <c r="ZF244" s="13"/>
      <c r="ZG244" s="13"/>
      <c r="ZH244" s="13"/>
      <c r="ZI244" s="13"/>
      <c r="ZJ244" s="13"/>
      <c r="ZK244" s="13"/>
      <c r="ZL244" s="13"/>
      <c r="ZM244" s="13"/>
      <c r="ZN244" s="13"/>
      <c r="ZO244" s="13"/>
      <c r="ZP244" s="13"/>
      <c r="ZQ244" s="13"/>
      <c r="ZR244" s="13"/>
      <c r="ZS244" s="13"/>
      <c r="ZT244" s="13"/>
      <c r="ZU244" s="13"/>
      <c r="ZV244" s="13"/>
      <c r="ZW244" s="13"/>
      <c r="ZX244" s="13"/>
      <c r="ZY244" s="13"/>
      <c r="ZZ244" s="13"/>
      <c r="AAA244" s="13"/>
      <c r="AAB244" s="13"/>
      <c r="AAC244" s="13"/>
      <c r="AAD244" s="13"/>
      <c r="AAE244" s="13"/>
      <c r="AAF244" s="13"/>
      <c r="AAG244" s="13"/>
      <c r="AAH244" s="13"/>
      <c r="AAI244" s="13"/>
      <c r="AAJ244" s="13"/>
      <c r="AAK244" s="13"/>
      <c r="AAL244" s="13"/>
      <c r="AAM244" s="13"/>
      <c r="AAN244" s="13"/>
      <c r="AAO244" s="13"/>
      <c r="AAP244" s="13"/>
      <c r="AAQ244" s="13"/>
      <c r="AAR244" s="13"/>
      <c r="AAS244" s="13"/>
      <c r="AAT244" s="13"/>
      <c r="AAU244" s="13"/>
      <c r="AAV244" s="13"/>
      <c r="AAW244" s="13"/>
      <c r="AAX244" s="13"/>
      <c r="AAY244" s="13"/>
      <c r="AAZ244" s="13"/>
      <c r="ABA244" s="13"/>
      <c r="ABB244" s="13"/>
      <c r="ABC244" s="13"/>
      <c r="ABD244" s="13"/>
      <c r="ABE244" s="13"/>
      <c r="ABF244" s="13"/>
      <c r="ABG244" s="13"/>
      <c r="ABH244" s="13"/>
      <c r="ABI244" s="13"/>
      <c r="ABJ244" s="13"/>
      <c r="ABK244" s="13"/>
      <c r="ABL244" s="13"/>
      <c r="ABM244" s="13"/>
      <c r="ABN244" s="13"/>
      <c r="ABO244" s="13"/>
      <c r="ABP244" s="13"/>
      <c r="ABQ244" s="13"/>
      <c r="ABR244" s="13"/>
      <c r="ABS244" s="13"/>
      <c r="ABT244" s="13"/>
      <c r="ABU244" s="13"/>
      <c r="ABV244" s="13"/>
      <c r="ABW244" s="13"/>
      <c r="ABX244" s="13"/>
      <c r="ABY244" s="13"/>
      <c r="ABZ244" s="13"/>
      <c r="ACA244" s="13"/>
      <c r="ACB244" s="13"/>
      <c r="ACC244" s="13"/>
      <c r="ACD244" s="13"/>
      <c r="ACE244" s="13"/>
      <c r="ACF244" s="13"/>
      <c r="ACG244" s="13"/>
      <c r="ACH244" s="13"/>
      <c r="ACI244" s="13"/>
      <c r="ACJ244" s="13"/>
      <c r="ACK244" s="13"/>
      <c r="ACL244" s="13"/>
      <c r="ACM244" s="13"/>
      <c r="ACN244" s="13"/>
      <c r="ACO244" s="13"/>
      <c r="ACP244" s="13"/>
      <c r="ACQ244" s="13"/>
      <c r="ACR244" s="13"/>
      <c r="ACS244" s="13"/>
      <c r="ACT244" s="13"/>
      <c r="ACU244" s="13"/>
      <c r="ACV244" s="13"/>
      <c r="ACW244" s="13"/>
      <c r="ACX244" s="13"/>
      <c r="ACY244" s="13"/>
      <c r="ACZ244" s="13"/>
      <c r="ADA244" s="13"/>
      <c r="ADB244" s="13"/>
      <c r="ADC244" s="13"/>
      <c r="ADD244" s="13"/>
      <c r="ADE244" s="13"/>
      <c r="ADF244" s="13"/>
      <c r="ADG244" s="13"/>
      <c r="ADH244" s="13"/>
      <c r="ADI244" s="13"/>
      <c r="ADJ244" s="13"/>
      <c r="ADK244" s="13"/>
      <c r="ADL244" s="13"/>
      <c r="ADM244" s="13"/>
      <c r="ADN244" s="13"/>
      <c r="ADO244" s="13"/>
      <c r="ADP244" s="13"/>
      <c r="ADQ244" s="13"/>
      <c r="ADR244" s="13"/>
      <c r="ADS244" s="13"/>
      <c r="ADT244" s="13"/>
      <c r="ADU244" s="13"/>
      <c r="ADV244" s="13"/>
      <c r="ADW244" s="13"/>
      <c r="ADX244" s="13"/>
      <c r="ADY244" s="13"/>
      <c r="ADZ244" s="13"/>
      <c r="AEA244" s="13"/>
      <c r="AEB244" s="13"/>
      <c r="AEC244" s="13"/>
      <c r="AED244" s="13"/>
      <c r="AEE244" s="13"/>
      <c r="AEF244" s="13"/>
      <c r="AEG244" s="13"/>
      <c r="AEH244" s="13"/>
      <c r="AEI244" s="13"/>
      <c r="AEJ244" s="13"/>
      <c r="AEK244" s="13"/>
      <c r="AEL244" s="13"/>
      <c r="AEM244" s="13"/>
      <c r="AEN244" s="13"/>
      <c r="AEO244" s="13"/>
      <c r="AEP244" s="13"/>
      <c r="AEQ244" s="13"/>
      <c r="AER244" s="13"/>
      <c r="AES244" s="13"/>
      <c r="AET244" s="13"/>
      <c r="AEU244" s="13"/>
      <c r="AEV244" s="13"/>
      <c r="AEW244" s="13"/>
      <c r="AEX244" s="13"/>
      <c r="AEY244" s="13"/>
      <c r="AEZ244" s="13"/>
      <c r="AFA244" s="13"/>
      <c r="AFB244" s="13"/>
      <c r="AFC244" s="13"/>
      <c r="AFD244" s="13"/>
      <c r="AFE244" s="13"/>
      <c r="AFF244" s="13"/>
      <c r="AFG244" s="13"/>
      <c r="AFH244" s="13"/>
      <c r="AFI244" s="13"/>
      <c r="AFJ244" s="13"/>
      <c r="AFK244" s="13"/>
      <c r="AFL244" s="13"/>
      <c r="AFM244" s="13"/>
      <c r="AFN244" s="13"/>
      <c r="AFO244" s="13"/>
      <c r="AFP244" s="13"/>
      <c r="AFQ244" s="13"/>
      <c r="AFR244" s="13"/>
      <c r="AFS244" s="13"/>
      <c r="AFT244" s="13"/>
      <c r="AFU244" s="13"/>
      <c r="AFV244" s="13"/>
      <c r="AFW244" s="13"/>
      <c r="AFX244" s="13"/>
      <c r="AFY244" s="13"/>
      <c r="AFZ244" s="13"/>
      <c r="AGA244" s="13"/>
      <c r="AGB244" s="13"/>
      <c r="AGC244" s="13"/>
      <c r="AGD244" s="13"/>
      <c r="AGE244" s="13"/>
      <c r="AGF244" s="13"/>
      <c r="AGG244" s="13"/>
      <c r="AGH244" s="13"/>
      <c r="AGI244" s="13"/>
      <c r="AGJ244" s="13"/>
      <c r="AGK244" s="13"/>
      <c r="AGL244" s="13"/>
      <c r="AGM244" s="13"/>
      <c r="AGN244" s="13"/>
      <c r="AGO244" s="13"/>
      <c r="AGP244" s="13"/>
      <c r="AGQ244" s="13"/>
      <c r="AGR244" s="13"/>
      <c r="AGS244" s="13"/>
      <c r="AGT244" s="13"/>
      <c r="AGU244" s="13"/>
      <c r="AGV244" s="13"/>
      <c r="AGW244" s="13"/>
      <c r="AGX244" s="13"/>
      <c r="AGY244" s="13"/>
      <c r="AGZ244" s="13"/>
      <c r="AHA244" s="13"/>
      <c r="AHB244" s="13"/>
      <c r="AHC244" s="13"/>
      <c r="AHD244" s="13"/>
      <c r="AHE244" s="13"/>
      <c r="AHF244" s="13"/>
      <c r="AHG244" s="13"/>
      <c r="AHH244" s="13"/>
      <c r="AHI244" s="13"/>
      <c r="AHJ244" s="13"/>
      <c r="AHK244" s="13"/>
      <c r="AHL244" s="13"/>
      <c r="AHM244" s="13"/>
      <c r="AHN244" s="13"/>
      <c r="AHO244" s="13"/>
      <c r="AHP244" s="13"/>
      <c r="AHQ244" s="13"/>
      <c r="AHR244" s="13"/>
      <c r="AHS244" s="13"/>
      <c r="AHT244" s="13"/>
      <c r="AHU244" s="13"/>
      <c r="AHV244" s="13"/>
      <c r="AHW244" s="13"/>
      <c r="AHX244" s="13"/>
      <c r="AHY244" s="13"/>
      <c r="AHZ244" s="13"/>
      <c r="AIA244" s="13"/>
      <c r="AIB244" s="13"/>
      <c r="AIC244" s="13"/>
      <c r="AID244" s="13"/>
      <c r="AIE244" s="13"/>
      <c r="AIF244" s="13"/>
      <c r="AIG244" s="13"/>
      <c r="AIH244" s="13"/>
      <c r="AII244" s="13"/>
      <c r="AIJ244" s="13"/>
      <c r="AIK244" s="13"/>
      <c r="AIL244" s="13"/>
      <c r="AIM244" s="13"/>
      <c r="AIN244" s="13"/>
      <c r="AIO244" s="13"/>
      <c r="AIP244" s="13"/>
      <c r="AIQ244" s="13"/>
      <c r="AIR244" s="13"/>
      <c r="AIS244" s="13"/>
      <c r="AIT244" s="13"/>
      <c r="AIU244" s="13"/>
      <c r="AIV244" s="13"/>
      <c r="AIW244" s="13"/>
      <c r="AIX244" s="13"/>
      <c r="AIY244" s="13"/>
      <c r="AIZ244" s="13"/>
      <c r="AJA244" s="13"/>
      <c r="AJB244" s="13"/>
      <c r="AJC244" s="13"/>
      <c r="AJD244" s="13"/>
      <c r="AJE244" s="13"/>
      <c r="AJF244" s="13"/>
      <c r="AJG244" s="13"/>
      <c r="AJH244" s="13"/>
      <c r="AJI244" s="13"/>
      <c r="AJJ244" s="13"/>
      <c r="AJK244" s="13"/>
      <c r="AJL244" s="13"/>
      <c r="AJM244" s="13"/>
      <c r="AJN244" s="13"/>
      <c r="AJO244" s="13"/>
      <c r="AJP244" s="13"/>
      <c r="AJQ244" s="13"/>
      <c r="AJR244" s="13"/>
      <c r="AJS244" s="13"/>
      <c r="AJT244" s="13"/>
      <c r="AJU244" s="13"/>
      <c r="AJV244" s="13"/>
      <c r="AJW244" s="13"/>
      <c r="AJX244" s="13"/>
      <c r="AJY244" s="13"/>
      <c r="AJZ244" s="13"/>
      <c r="AKA244" s="13"/>
      <c r="AKB244" s="13"/>
      <c r="AKC244" s="13"/>
      <c r="AKD244" s="13"/>
      <c r="AKE244" s="13"/>
      <c r="AKF244" s="13"/>
      <c r="AKG244" s="13"/>
      <c r="AKH244" s="13"/>
      <c r="AKI244" s="13"/>
      <c r="AKJ244" s="13"/>
      <c r="AKK244" s="13"/>
      <c r="AKL244" s="13"/>
      <c r="AKM244" s="13"/>
      <c r="AKN244" s="13"/>
      <c r="AKO244" s="13"/>
      <c r="AKP244" s="13"/>
      <c r="AKQ244" s="13"/>
      <c r="AKR244" s="13"/>
      <c r="AKS244" s="13"/>
      <c r="AKT244" s="13"/>
      <c r="AKU244" s="13"/>
      <c r="AKV244" s="13"/>
      <c r="AKW244" s="13"/>
      <c r="AKX244" s="13"/>
      <c r="AKY244" s="13"/>
      <c r="AKZ244" s="13"/>
      <c r="ALA244" s="13"/>
      <c r="ALB244" s="13"/>
      <c r="ALC244" s="13"/>
      <c r="ALD244" s="13"/>
      <c r="ALE244" s="13"/>
      <c r="ALF244" s="13"/>
      <c r="ALG244" s="13"/>
      <c r="ALH244" s="13"/>
      <c r="ALI244" s="13"/>
      <c r="ALJ244" s="13"/>
      <c r="ALK244" s="13"/>
      <c r="ALL244" s="13"/>
      <c r="ALM244" s="13"/>
      <c r="ALN244" s="13"/>
    </row>
    <row r="245" spans="1:1002" ht="14" hidden="1" customHeight="1" x14ac:dyDescent="0.35">
      <c r="A245" s="9"/>
      <c r="B245" s="10"/>
      <c r="C245" s="29"/>
      <c r="D245" s="10"/>
      <c r="F245" s="11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c r="HR245" s="13"/>
      <c r="HS245" s="13"/>
      <c r="HT245" s="13"/>
      <c r="HU245" s="13"/>
      <c r="HV245" s="13"/>
      <c r="HW245" s="13"/>
      <c r="HX245" s="13"/>
      <c r="HY245" s="13"/>
      <c r="HZ245" s="13"/>
      <c r="IA245" s="13"/>
      <c r="IB245" s="13"/>
      <c r="IC245" s="13"/>
      <c r="ID245" s="13"/>
      <c r="IE245" s="13"/>
      <c r="IF245" s="13"/>
      <c r="IG245" s="13"/>
      <c r="IH245" s="13"/>
      <c r="II245" s="13"/>
      <c r="IJ245" s="13"/>
      <c r="IK245" s="13"/>
      <c r="IL245" s="13"/>
      <c r="IM245" s="13"/>
      <c r="IN245" s="13"/>
      <c r="IO245" s="13"/>
      <c r="IP245" s="13"/>
      <c r="IQ245" s="13"/>
      <c r="IR245" s="13"/>
      <c r="IS245" s="13"/>
      <c r="IT245" s="13"/>
      <c r="IU245" s="13"/>
      <c r="IV245" s="13"/>
      <c r="IW245" s="13"/>
      <c r="IX245" s="13"/>
      <c r="IY245" s="13"/>
      <c r="IZ245" s="13"/>
      <c r="JA245" s="13"/>
      <c r="JB245" s="13"/>
      <c r="JC245" s="13"/>
      <c r="JD245" s="13"/>
      <c r="JE245" s="13"/>
      <c r="JF245" s="13"/>
      <c r="JG245" s="13"/>
      <c r="JH245" s="13"/>
      <c r="JI245" s="13"/>
      <c r="JJ245" s="13"/>
      <c r="JK245" s="13"/>
      <c r="JL245" s="13"/>
      <c r="JM245" s="13"/>
      <c r="JN245" s="13"/>
      <c r="JO245" s="13"/>
      <c r="JP245" s="13"/>
      <c r="JQ245" s="13"/>
      <c r="JR245" s="13"/>
      <c r="JS245" s="13"/>
      <c r="JT245" s="13"/>
      <c r="JU245" s="13"/>
      <c r="JV245" s="13"/>
      <c r="JW245" s="13"/>
      <c r="JX245" s="13"/>
      <c r="JY245" s="13"/>
      <c r="JZ245" s="13"/>
      <c r="KA245" s="13"/>
      <c r="KB245" s="13"/>
      <c r="KC245" s="13"/>
      <c r="KD245" s="13"/>
      <c r="KE245" s="13"/>
      <c r="KF245" s="13"/>
      <c r="KG245" s="13"/>
      <c r="KH245" s="13"/>
      <c r="KI245" s="13"/>
      <c r="KJ245" s="13"/>
      <c r="KK245" s="13"/>
      <c r="KL245" s="13"/>
      <c r="KM245" s="13"/>
      <c r="KN245" s="13"/>
      <c r="KO245" s="13"/>
      <c r="KP245" s="13"/>
      <c r="KQ245" s="13"/>
      <c r="KR245" s="13"/>
      <c r="KS245" s="13"/>
      <c r="KT245" s="13"/>
      <c r="KU245" s="13"/>
      <c r="KV245" s="13"/>
      <c r="KW245" s="13"/>
      <c r="KX245" s="13"/>
      <c r="KY245" s="13"/>
      <c r="KZ245" s="13"/>
      <c r="LA245" s="13"/>
      <c r="LB245" s="13"/>
      <c r="LC245" s="13"/>
      <c r="LD245" s="13"/>
      <c r="LE245" s="13"/>
      <c r="LF245" s="13"/>
      <c r="LG245" s="13"/>
      <c r="LH245" s="13"/>
      <c r="LI245" s="13"/>
      <c r="LJ245" s="13"/>
      <c r="LK245" s="13"/>
      <c r="LL245" s="13"/>
      <c r="LM245" s="13"/>
      <c r="LN245" s="13"/>
      <c r="LO245" s="13"/>
      <c r="LP245" s="13"/>
      <c r="LQ245" s="13"/>
      <c r="LR245" s="13"/>
      <c r="LS245" s="13"/>
      <c r="LT245" s="13"/>
      <c r="LU245" s="13"/>
      <c r="LV245" s="13"/>
      <c r="LW245" s="13"/>
      <c r="LX245" s="13"/>
      <c r="LY245" s="13"/>
      <c r="LZ245" s="13"/>
      <c r="MA245" s="13"/>
      <c r="MB245" s="13"/>
      <c r="MC245" s="13"/>
      <c r="MD245" s="13"/>
      <c r="ME245" s="13"/>
      <c r="MF245" s="13"/>
      <c r="MG245" s="13"/>
      <c r="MH245" s="13"/>
      <c r="MI245" s="13"/>
      <c r="MJ245" s="13"/>
      <c r="MK245" s="13"/>
      <c r="ML245" s="13"/>
      <c r="MM245" s="13"/>
      <c r="MN245" s="13"/>
      <c r="MO245" s="13"/>
      <c r="MP245" s="13"/>
      <c r="MQ245" s="13"/>
      <c r="MR245" s="13"/>
      <c r="MS245" s="13"/>
      <c r="MT245" s="13"/>
      <c r="MU245" s="13"/>
      <c r="MV245" s="13"/>
      <c r="MW245" s="13"/>
      <c r="MX245" s="13"/>
      <c r="MY245" s="13"/>
      <c r="MZ245" s="13"/>
      <c r="NA245" s="13"/>
      <c r="NB245" s="13"/>
      <c r="NC245" s="13"/>
      <c r="ND245" s="13"/>
      <c r="NE245" s="13"/>
      <c r="NF245" s="13"/>
      <c r="NG245" s="13"/>
      <c r="NH245" s="13"/>
      <c r="NI245" s="13"/>
      <c r="NJ245" s="13"/>
      <c r="NK245" s="13"/>
      <c r="NL245" s="13"/>
      <c r="NM245" s="13"/>
      <c r="NN245" s="13"/>
      <c r="NO245" s="13"/>
      <c r="NP245" s="13"/>
      <c r="NQ245" s="13"/>
      <c r="NR245" s="13"/>
      <c r="NS245" s="13"/>
      <c r="NT245" s="13"/>
      <c r="NU245" s="13"/>
      <c r="NV245" s="13"/>
      <c r="NW245" s="13"/>
      <c r="NX245" s="13"/>
      <c r="NY245" s="13"/>
      <c r="NZ245" s="13"/>
      <c r="OA245" s="13"/>
      <c r="OB245" s="13"/>
      <c r="OC245" s="13"/>
      <c r="OD245" s="13"/>
      <c r="OE245" s="13"/>
      <c r="OF245" s="13"/>
      <c r="OG245" s="13"/>
      <c r="OH245" s="13"/>
      <c r="OI245" s="13"/>
      <c r="OJ245" s="13"/>
      <c r="OK245" s="13"/>
      <c r="OL245" s="13"/>
      <c r="OM245" s="13"/>
      <c r="ON245" s="13"/>
      <c r="OO245" s="13"/>
      <c r="OP245" s="13"/>
      <c r="OQ245" s="13"/>
      <c r="OR245" s="13"/>
      <c r="OS245" s="13"/>
      <c r="OT245" s="13"/>
      <c r="OU245" s="13"/>
      <c r="OV245" s="13"/>
      <c r="OW245" s="13"/>
      <c r="OX245" s="13"/>
      <c r="OY245" s="13"/>
      <c r="OZ245" s="13"/>
      <c r="PA245" s="13"/>
      <c r="PB245" s="13"/>
      <c r="PC245" s="13"/>
      <c r="PD245" s="13"/>
      <c r="PE245" s="13"/>
      <c r="PF245" s="13"/>
      <c r="PG245" s="13"/>
      <c r="PH245" s="13"/>
      <c r="PI245" s="13"/>
      <c r="PJ245" s="13"/>
      <c r="PK245" s="13"/>
      <c r="PL245" s="13"/>
      <c r="PM245" s="13"/>
      <c r="PN245" s="13"/>
      <c r="PO245" s="13"/>
      <c r="PP245" s="13"/>
      <c r="PQ245" s="13"/>
      <c r="PR245" s="13"/>
      <c r="PS245" s="13"/>
      <c r="PT245" s="13"/>
      <c r="PU245" s="13"/>
      <c r="PV245" s="13"/>
      <c r="PW245" s="13"/>
      <c r="PX245" s="13"/>
      <c r="PY245" s="13"/>
      <c r="PZ245" s="13"/>
      <c r="QA245" s="13"/>
      <c r="QB245" s="13"/>
      <c r="QC245" s="13"/>
      <c r="QD245" s="13"/>
      <c r="QE245" s="13"/>
      <c r="QF245" s="13"/>
      <c r="QG245" s="13"/>
      <c r="QH245" s="13"/>
      <c r="QI245" s="13"/>
      <c r="QJ245" s="13"/>
      <c r="QK245" s="13"/>
      <c r="QL245" s="13"/>
      <c r="QM245" s="13"/>
      <c r="QN245" s="13"/>
      <c r="QO245" s="13"/>
      <c r="QP245" s="13"/>
      <c r="QQ245" s="13"/>
      <c r="QR245" s="13"/>
      <c r="QS245" s="13"/>
      <c r="QT245" s="13"/>
      <c r="QU245" s="13"/>
      <c r="QV245" s="13"/>
      <c r="QW245" s="13"/>
      <c r="QX245" s="13"/>
      <c r="QY245" s="13"/>
      <c r="QZ245" s="13"/>
      <c r="RA245" s="13"/>
      <c r="RB245" s="13"/>
      <c r="RC245" s="13"/>
      <c r="RD245" s="13"/>
      <c r="RE245" s="13"/>
      <c r="RF245" s="13"/>
      <c r="RG245" s="13"/>
      <c r="RH245" s="13"/>
      <c r="RI245" s="13"/>
      <c r="RJ245" s="13"/>
      <c r="RK245" s="13"/>
      <c r="RL245" s="13"/>
      <c r="RM245" s="13"/>
      <c r="RN245" s="13"/>
      <c r="RO245" s="13"/>
      <c r="RP245" s="13"/>
      <c r="RQ245" s="13"/>
      <c r="RR245" s="13"/>
      <c r="RS245" s="13"/>
      <c r="RT245" s="13"/>
      <c r="RU245" s="13"/>
      <c r="RV245" s="13"/>
      <c r="RW245" s="13"/>
      <c r="RX245" s="13"/>
      <c r="RY245" s="13"/>
      <c r="RZ245" s="13"/>
      <c r="SA245" s="13"/>
      <c r="SB245" s="13"/>
      <c r="SC245" s="13"/>
      <c r="SD245" s="13"/>
      <c r="SE245" s="13"/>
      <c r="SF245" s="13"/>
      <c r="SG245" s="13"/>
      <c r="SH245" s="13"/>
      <c r="SI245" s="13"/>
      <c r="SJ245" s="13"/>
      <c r="SK245" s="13"/>
      <c r="SL245" s="13"/>
      <c r="SM245" s="13"/>
      <c r="SN245" s="13"/>
      <c r="SO245" s="13"/>
      <c r="SP245" s="13"/>
      <c r="SQ245" s="13"/>
      <c r="SR245" s="13"/>
      <c r="SS245" s="13"/>
      <c r="ST245" s="13"/>
      <c r="SU245" s="13"/>
      <c r="SV245" s="13"/>
      <c r="SW245" s="13"/>
      <c r="SX245" s="13"/>
      <c r="SY245" s="13"/>
      <c r="SZ245" s="13"/>
      <c r="TA245" s="13"/>
      <c r="TB245" s="13"/>
      <c r="TC245" s="13"/>
      <c r="TD245" s="13"/>
      <c r="TE245" s="13"/>
      <c r="TF245" s="13"/>
      <c r="TG245" s="13"/>
      <c r="TH245" s="13"/>
      <c r="TI245" s="13"/>
      <c r="TJ245" s="13"/>
      <c r="TK245" s="13"/>
      <c r="TL245" s="13"/>
      <c r="TM245" s="13"/>
      <c r="TN245" s="13"/>
      <c r="TO245" s="13"/>
      <c r="TP245" s="13"/>
      <c r="TQ245" s="13"/>
      <c r="TR245" s="13"/>
      <c r="TS245" s="13"/>
      <c r="TT245" s="13"/>
      <c r="TU245" s="13"/>
      <c r="TV245" s="13"/>
      <c r="TW245" s="13"/>
      <c r="TX245" s="13"/>
      <c r="TY245" s="13"/>
      <c r="TZ245" s="13"/>
      <c r="UA245" s="13"/>
      <c r="UB245" s="13"/>
      <c r="UC245" s="13"/>
      <c r="UD245" s="13"/>
      <c r="UE245" s="13"/>
      <c r="UF245" s="13"/>
      <c r="UG245" s="13"/>
      <c r="UH245" s="13"/>
      <c r="UI245" s="13"/>
      <c r="UJ245" s="13"/>
      <c r="UK245" s="13"/>
      <c r="UL245" s="13"/>
      <c r="UM245" s="13"/>
      <c r="UN245" s="13"/>
      <c r="UO245" s="13"/>
      <c r="UP245" s="13"/>
      <c r="UQ245" s="13"/>
      <c r="UR245" s="13"/>
      <c r="US245" s="13"/>
      <c r="UT245" s="13"/>
      <c r="UU245" s="13"/>
      <c r="UV245" s="13"/>
      <c r="UW245" s="13"/>
      <c r="UX245" s="13"/>
      <c r="UY245" s="13"/>
      <c r="UZ245" s="13"/>
      <c r="VA245" s="13"/>
      <c r="VB245" s="13"/>
      <c r="VC245" s="13"/>
      <c r="VD245" s="13"/>
      <c r="VE245" s="13"/>
      <c r="VF245" s="13"/>
      <c r="VG245" s="13"/>
      <c r="VH245" s="13"/>
      <c r="VI245" s="13"/>
      <c r="VJ245" s="13"/>
      <c r="VK245" s="13"/>
      <c r="VL245" s="13"/>
      <c r="VM245" s="13"/>
      <c r="VN245" s="13"/>
      <c r="VO245" s="13"/>
      <c r="VP245" s="13"/>
      <c r="VQ245" s="13"/>
      <c r="VR245" s="13"/>
      <c r="VS245" s="13"/>
      <c r="VT245" s="13"/>
      <c r="VU245" s="13"/>
      <c r="VV245" s="13"/>
      <c r="VW245" s="13"/>
      <c r="VX245" s="13"/>
      <c r="VY245" s="13"/>
      <c r="VZ245" s="13"/>
      <c r="WA245" s="13"/>
      <c r="WB245" s="13"/>
      <c r="WC245" s="13"/>
      <c r="WD245" s="13"/>
      <c r="WE245" s="13"/>
      <c r="WF245" s="13"/>
      <c r="WG245" s="13"/>
      <c r="WH245" s="13"/>
      <c r="WI245" s="13"/>
      <c r="WJ245" s="13"/>
      <c r="WK245" s="13"/>
      <c r="WL245" s="13"/>
      <c r="WM245" s="13"/>
      <c r="WN245" s="13"/>
      <c r="WO245" s="13"/>
      <c r="WP245" s="13"/>
      <c r="WQ245" s="13"/>
      <c r="WR245" s="13"/>
      <c r="WS245" s="13"/>
      <c r="WT245" s="13"/>
      <c r="WU245" s="13"/>
      <c r="WV245" s="13"/>
      <c r="WW245" s="13"/>
      <c r="WX245" s="13"/>
      <c r="WY245" s="13"/>
      <c r="WZ245" s="13"/>
      <c r="XA245" s="13"/>
      <c r="XB245" s="13"/>
      <c r="XC245" s="13"/>
      <c r="XD245" s="13"/>
      <c r="XE245" s="13"/>
      <c r="XF245" s="13"/>
      <c r="XG245" s="13"/>
      <c r="XH245" s="13"/>
      <c r="XI245" s="13"/>
      <c r="XJ245" s="13"/>
      <c r="XK245" s="13"/>
      <c r="XL245" s="13"/>
      <c r="XM245" s="13"/>
      <c r="XN245" s="13"/>
      <c r="XO245" s="13"/>
      <c r="XP245" s="13"/>
      <c r="XQ245" s="13"/>
      <c r="XR245" s="13"/>
      <c r="XS245" s="13"/>
      <c r="XT245" s="13"/>
      <c r="XU245" s="13"/>
      <c r="XV245" s="13"/>
      <c r="XW245" s="13"/>
      <c r="XX245" s="13"/>
      <c r="XY245" s="13"/>
      <c r="XZ245" s="13"/>
      <c r="YA245" s="13"/>
      <c r="YB245" s="13"/>
      <c r="YC245" s="13"/>
      <c r="YD245" s="13"/>
      <c r="YE245" s="13"/>
      <c r="YF245" s="13"/>
      <c r="YG245" s="13"/>
      <c r="YH245" s="13"/>
      <c r="YI245" s="13"/>
      <c r="YJ245" s="13"/>
      <c r="YK245" s="13"/>
      <c r="YL245" s="13"/>
      <c r="YM245" s="13"/>
      <c r="YN245" s="13"/>
      <c r="YO245" s="13"/>
      <c r="YP245" s="13"/>
      <c r="YQ245" s="13"/>
      <c r="YR245" s="13"/>
      <c r="YS245" s="13"/>
      <c r="YT245" s="13"/>
      <c r="YU245" s="13"/>
      <c r="YV245" s="13"/>
      <c r="YW245" s="13"/>
      <c r="YX245" s="13"/>
      <c r="YY245" s="13"/>
      <c r="YZ245" s="13"/>
      <c r="ZA245" s="13"/>
      <c r="ZB245" s="13"/>
      <c r="ZC245" s="13"/>
      <c r="ZD245" s="13"/>
      <c r="ZE245" s="13"/>
      <c r="ZF245" s="13"/>
      <c r="ZG245" s="13"/>
      <c r="ZH245" s="13"/>
      <c r="ZI245" s="13"/>
      <c r="ZJ245" s="13"/>
      <c r="ZK245" s="13"/>
      <c r="ZL245" s="13"/>
      <c r="ZM245" s="13"/>
      <c r="ZN245" s="13"/>
      <c r="ZO245" s="13"/>
      <c r="ZP245" s="13"/>
      <c r="ZQ245" s="13"/>
      <c r="ZR245" s="13"/>
      <c r="ZS245" s="13"/>
      <c r="ZT245" s="13"/>
      <c r="ZU245" s="13"/>
      <c r="ZV245" s="13"/>
      <c r="ZW245" s="13"/>
      <c r="ZX245" s="13"/>
      <c r="ZY245" s="13"/>
      <c r="ZZ245" s="13"/>
      <c r="AAA245" s="13"/>
      <c r="AAB245" s="13"/>
      <c r="AAC245" s="13"/>
      <c r="AAD245" s="13"/>
      <c r="AAE245" s="13"/>
      <c r="AAF245" s="13"/>
      <c r="AAG245" s="13"/>
      <c r="AAH245" s="13"/>
      <c r="AAI245" s="13"/>
      <c r="AAJ245" s="13"/>
      <c r="AAK245" s="13"/>
      <c r="AAL245" s="13"/>
      <c r="AAM245" s="13"/>
      <c r="AAN245" s="13"/>
      <c r="AAO245" s="13"/>
      <c r="AAP245" s="13"/>
      <c r="AAQ245" s="13"/>
      <c r="AAR245" s="13"/>
      <c r="AAS245" s="13"/>
      <c r="AAT245" s="13"/>
      <c r="AAU245" s="13"/>
      <c r="AAV245" s="13"/>
      <c r="AAW245" s="13"/>
      <c r="AAX245" s="13"/>
      <c r="AAY245" s="13"/>
      <c r="AAZ245" s="13"/>
      <c r="ABA245" s="13"/>
      <c r="ABB245" s="13"/>
      <c r="ABC245" s="13"/>
      <c r="ABD245" s="13"/>
      <c r="ABE245" s="13"/>
      <c r="ABF245" s="13"/>
      <c r="ABG245" s="13"/>
      <c r="ABH245" s="13"/>
      <c r="ABI245" s="13"/>
      <c r="ABJ245" s="13"/>
      <c r="ABK245" s="13"/>
      <c r="ABL245" s="13"/>
      <c r="ABM245" s="13"/>
      <c r="ABN245" s="13"/>
      <c r="ABO245" s="13"/>
      <c r="ABP245" s="13"/>
      <c r="ABQ245" s="13"/>
      <c r="ABR245" s="13"/>
      <c r="ABS245" s="13"/>
      <c r="ABT245" s="13"/>
      <c r="ABU245" s="13"/>
      <c r="ABV245" s="13"/>
      <c r="ABW245" s="13"/>
      <c r="ABX245" s="13"/>
      <c r="ABY245" s="13"/>
      <c r="ABZ245" s="13"/>
      <c r="ACA245" s="13"/>
      <c r="ACB245" s="13"/>
      <c r="ACC245" s="13"/>
      <c r="ACD245" s="13"/>
      <c r="ACE245" s="13"/>
      <c r="ACF245" s="13"/>
      <c r="ACG245" s="13"/>
      <c r="ACH245" s="13"/>
      <c r="ACI245" s="13"/>
      <c r="ACJ245" s="13"/>
      <c r="ACK245" s="13"/>
      <c r="ACL245" s="13"/>
      <c r="ACM245" s="13"/>
      <c r="ACN245" s="13"/>
      <c r="ACO245" s="13"/>
      <c r="ACP245" s="13"/>
      <c r="ACQ245" s="13"/>
      <c r="ACR245" s="13"/>
      <c r="ACS245" s="13"/>
      <c r="ACT245" s="13"/>
      <c r="ACU245" s="13"/>
      <c r="ACV245" s="13"/>
      <c r="ACW245" s="13"/>
      <c r="ACX245" s="13"/>
      <c r="ACY245" s="13"/>
      <c r="ACZ245" s="13"/>
      <c r="ADA245" s="13"/>
      <c r="ADB245" s="13"/>
      <c r="ADC245" s="13"/>
      <c r="ADD245" s="13"/>
      <c r="ADE245" s="13"/>
      <c r="ADF245" s="13"/>
      <c r="ADG245" s="13"/>
      <c r="ADH245" s="13"/>
      <c r="ADI245" s="13"/>
      <c r="ADJ245" s="13"/>
      <c r="ADK245" s="13"/>
      <c r="ADL245" s="13"/>
      <c r="ADM245" s="13"/>
      <c r="ADN245" s="13"/>
      <c r="ADO245" s="13"/>
      <c r="ADP245" s="13"/>
      <c r="ADQ245" s="13"/>
      <c r="ADR245" s="13"/>
      <c r="ADS245" s="13"/>
      <c r="ADT245" s="13"/>
      <c r="ADU245" s="13"/>
      <c r="ADV245" s="13"/>
      <c r="ADW245" s="13"/>
      <c r="ADX245" s="13"/>
      <c r="ADY245" s="13"/>
      <c r="ADZ245" s="13"/>
      <c r="AEA245" s="13"/>
      <c r="AEB245" s="13"/>
      <c r="AEC245" s="13"/>
      <c r="AED245" s="13"/>
      <c r="AEE245" s="13"/>
      <c r="AEF245" s="13"/>
      <c r="AEG245" s="13"/>
      <c r="AEH245" s="13"/>
      <c r="AEI245" s="13"/>
      <c r="AEJ245" s="13"/>
      <c r="AEK245" s="13"/>
      <c r="AEL245" s="13"/>
      <c r="AEM245" s="13"/>
      <c r="AEN245" s="13"/>
      <c r="AEO245" s="13"/>
      <c r="AEP245" s="13"/>
      <c r="AEQ245" s="13"/>
      <c r="AER245" s="13"/>
      <c r="AES245" s="13"/>
      <c r="AET245" s="13"/>
      <c r="AEU245" s="13"/>
      <c r="AEV245" s="13"/>
      <c r="AEW245" s="13"/>
      <c r="AEX245" s="13"/>
      <c r="AEY245" s="13"/>
      <c r="AEZ245" s="13"/>
      <c r="AFA245" s="13"/>
      <c r="AFB245" s="13"/>
      <c r="AFC245" s="13"/>
      <c r="AFD245" s="13"/>
      <c r="AFE245" s="13"/>
      <c r="AFF245" s="13"/>
      <c r="AFG245" s="13"/>
      <c r="AFH245" s="13"/>
      <c r="AFI245" s="13"/>
      <c r="AFJ245" s="13"/>
      <c r="AFK245" s="13"/>
      <c r="AFL245" s="13"/>
      <c r="AFM245" s="13"/>
      <c r="AFN245" s="13"/>
      <c r="AFO245" s="13"/>
      <c r="AFP245" s="13"/>
      <c r="AFQ245" s="13"/>
      <c r="AFR245" s="13"/>
      <c r="AFS245" s="13"/>
      <c r="AFT245" s="13"/>
      <c r="AFU245" s="13"/>
      <c r="AFV245" s="13"/>
      <c r="AFW245" s="13"/>
      <c r="AFX245" s="13"/>
      <c r="AFY245" s="13"/>
      <c r="AFZ245" s="13"/>
      <c r="AGA245" s="13"/>
      <c r="AGB245" s="13"/>
      <c r="AGC245" s="13"/>
      <c r="AGD245" s="13"/>
      <c r="AGE245" s="13"/>
      <c r="AGF245" s="13"/>
      <c r="AGG245" s="13"/>
      <c r="AGH245" s="13"/>
      <c r="AGI245" s="13"/>
      <c r="AGJ245" s="13"/>
      <c r="AGK245" s="13"/>
      <c r="AGL245" s="13"/>
      <c r="AGM245" s="13"/>
      <c r="AGN245" s="13"/>
      <c r="AGO245" s="13"/>
      <c r="AGP245" s="13"/>
      <c r="AGQ245" s="13"/>
      <c r="AGR245" s="13"/>
      <c r="AGS245" s="13"/>
      <c r="AGT245" s="13"/>
      <c r="AGU245" s="13"/>
      <c r="AGV245" s="13"/>
      <c r="AGW245" s="13"/>
      <c r="AGX245" s="13"/>
      <c r="AGY245" s="13"/>
      <c r="AGZ245" s="13"/>
      <c r="AHA245" s="13"/>
      <c r="AHB245" s="13"/>
      <c r="AHC245" s="13"/>
      <c r="AHD245" s="13"/>
      <c r="AHE245" s="13"/>
      <c r="AHF245" s="13"/>
      <c r="AHG245" s="13"/>
      <c r="AHH245" s="13"/>
      <c r="AHI245" s="13"/>
      <c r="AHJ245" s="13"/>
      <c r="AHK245" s="13"/>
      <c r="AHL245" s="13"/>
      <c r="AHM245" s="13"/>
      <c r="AHN245" s="13"/>
      <c r="AHO245" s="13"/>
      <c r="AHP245" s="13"/>
      <c r="AHQ245" s="13"/>
      <c r="AHR245" s="13"/>
      <c r="AHS245" s="13"/>
      <c r="AHT245" s="13"/>
      <c r="AHU245" s="13"/>
      <c r="AHV245" s="13"/>
      <c r="AHW245" s="13"/>
      <c r="AHX245" s="13"/>
      <c r="AHY245" s="13"/>
      <c r="AHZ245" s="13"/>
      <c r="AIA245" s="13"/>
      <c r="AIB245" s="13"/>
      <c r="AIC245" s="13"/>
      <c r="AID245" s="13"/>
      <c r="AIE245" s="13"/>
      <c r="AIF245" s="13"/>
      <c r="AIG245" s="13"/>
      <c r="AIH245" s="13"/>
      <c r="AII245" s="13"/>
      <c r="AIJ245" s="13"/>
      <c r="AIK245" s="13"/>
      <c r="AIL245" s="13"/>
      <c r="AIM245" s="13"/>
      <c r="AIN245" s="13"/>
      <c r="AIO245" s="13"/>
      <c r="AIP245" s="13"/>
      <c r="AIQ245" s="13"/>
      <c r="AIR245" s="13"/>
      <c r="AIS245" s="13"/>
      <c r="AIT245" s="13"/>
      <c r="AIU245" s="13"/>
      <c r="AIV245" s="13"/>
      <c r="AIW245" s="13"/>
      <c r="AIX245" s="13"/>
      <c r="AIY245" s="13"/>
      <c r="AIZ245" s="13"/>
      <c r="AJA245" s="13"/>
      <c r="AJB245" s="13"/>
      <c r="AJC245" s="13"/>
      <c r="AJD245" s="13"/>
      <c r="AJE245" s="13"/>
      <c r="AJF245" s="13"/>
      <c r="AJG245" s="13"/>
      <c r="AJH245" s="13"/>
      <c r="AJI245" s="13"/>
      <c r="AJJ245" s="13"/>
      <c r="AJK245" s="13"/>
      <c r="AJL245" s="13"/>
      <c r="AJM245" s="13"/>
      <c r="AJN245" s="13"/>
      <c r="AJO245" s="13"/>
      <c r="AJP245" s="13"/>
      <c r="AJQ245" s="13"/>
      <c r="AJR245" s="13"/>
      <c r="AJS245" s="13"/>
      <c r="AJT245" s="13"/>
      <c r="AJU245" s="13"/>
      <c r="AJV245" s="13"/>
      <c r="AJW245" s="13"/>
      <c r="AJX245" s="13"/>
      <c r="AJY245" s="13"/>
      <c r="AJZ245" s="13"/>
      <c r="AKA245" s="13"/>
      <c r="AKB245" s="13"/>
      <c r="AKC245" s="13"/>
      <c r="AKD245" s="13"/>
      <c r="AKE245" s="13"/>
      <c r="AKF245" s="13"/>
      <c r="AKG245" s="13"/>
      <c r="AKH245" s="13"/>
      <c r="AKI245" s="13"/>
      <c r="AKJ245" s="13"/>
      <c r="AKK245" s="13"/>
      <c r="AKL245" s="13"/>
      <c r="AKM245" s="13"/>
      <c r="AKN245" s="13"/>
      <c r="AKO245" s="13"/>
      <c r="AKP245" s="13"/>
      <c r="AKQ245" s="13"/>
      <c r="AKR245" s="13"/>
      <c r="AKS245" s="13"/>
      <c r="AKT245" s="13"/>
      <c r="AKU245" s="13"/>
      <c r="AKV245" s="13"/>
      <c r="AKW245" s="13"/>
      <c r="AKX245" s="13"/>
      <c r="AKY245" s="13"/>
      <c r="AKZ245" s="13"/>
      <c r="ALA245" s="13"/>
      <c r="ALB245" s="13"/>
      <c r="ALC245" s="13"/>
      <c r="ALD245" s="13"/>
      <c r="ALE245" s="13"/>
      <c r="ALF245" s="13"/>
      <c r="ALG245" s="13"/>
      <c r="ALH245" s="13"/>
      <c r="ALI245" s="13"/>
      <c r="ALJ245" s="13"/>
      <c r="ALK245" s="13"/>
      <c r="ALL245" s="13"/>
      <c r="ALM245" s="13"/>
      <c r="ALN245" s="13"/>
    </row>
    <row r="246" spans="1:1002" ht="14" hidden="1" customHeight="1" x14ac:dyDescent="0.35">
      <c r="A246" s="9"/>
      <c r="B246" s="10"/>
      <c r="C246" s="29"/>
      <c r="D246" s="10"/>
      <c r="F246" s="11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c r="HR246" s="13"/>
      <c r="HS246" s="13"/>
      <c r="HT246" s="13"/>
      <c r="HU246" s="13"/>
      <c r="HV246" s="13"/>
      <c r="HW246" s="13"/>
      <c r="HX246" s="13"/>
      <c r="HY246" s="13"/>
      <c r="HZ246" s="13"/>
      <c r="IA246" s="13"/>
      <c r="IB246" s="13"/>
      <c r="IC246" s="13"/>
      <c r="ID246" s="13"/>
      <c r="IE246" s="13"/>
      <c r="IF246" s="13"/>
      <c r="IG246" s="13"/>
      <c r="IH246" s="13"/>
      <c r="II246" s="13"/>
      <c r="IJ246" s="13"/>
      <c r="IK246" s="13"/>
      <c r="IL246" s="13"/>
      <c r="IM246" s="13"/>
      <c r="IN246" s="13"/>
      <c r="IO246" s="13"/>
      <c r="IP246" s="13"/>
      <c r="IQ246" s="13"/>
      <c r="IR246" s="13"/>
      <c r="IS246" s="13"/>
      <c r="IT246" s="13"/>
      <c r="IU246" s="13"/>
      <c r="IV246" s="13"/>
      <c r="IW246" s="13"/>
      <c r="IX246" s="13"/>
      <c r="IY246" s="13"/>
      <c r="IZ246" s="13"/>
      <c r="JA246" s="13"/>
      <c r="JB246" s="13"/>
      <c r="JC246" s="13"/>
      <c r="JD246" s="13"/>
      <c r="JE246" s="13"/>
      <c r="JF246" s="13"/>
      <c r="JG246" s="13"/>
      <c r="JH246" s="13"/>
      <c r="JI246" s="13"/>
      <c r="JJ246" s="13"/>
      <c r="JK246" s="13"/>
      <c r="JL246" s="13"/>
      <c r="JM246" s="13"/>
      <c r="JN246" s="13"/>
      <c r="JO246" s="13"/>
      <c r="JP246" s="13"/>
      <c r="JQ246" s="13"/>
      <c r="JR246" s="13"/>
      <c r="JS246" s="13"/>
      <c r="JT246" s="13"/>
      <c r="JU246" s="13"/>
      <c r="JV246" s="13"/>
      <c r="JW246" s="13"/>
      <c r="JX246" s="13"/>
      <c r="JY246" s="13"/>
      <c r="JZ246" s="13"/>
      <c r="KA246" s="13"/>
      <c r="KB246" s="13"/>
      <c r="KC246" s="13"/>
      <c r="KD246" s="13"/>
      <c r="KE246" s="13"/>
      <c r="KF246" s="13"/>
      <c r="KG246" s="13"/>
      <c r="KH246" s="13"/>
      <c r="KI246" s="13"/>
      <c r="KJ246" s="13"/>
      <c r="KK246" s="13"/>
      <c r="KL246" s="13"/>
      <c r="KM246" s="13"/>
      <c r="KN246" s="13"/>
      <c r="KO246" s="13"/>
      <c r="KP246" s="13"/>
      <c r="KQ246" s="13"/>
      <c r="KR246" s="13"/>
      <c r="KS246" s="13"/>
      <c r="KT246" s="13"/>
      <c r="KU246" s="13"/>
      <c r="KV246" s="13"/>
      <c r="KW246" s="13"/>
      <c r="KX246" s="13"/>
      <c r="KY246" s="13"/>
      <c r="KZ246" s="13"/>
      <c r="LA246" s="13"/>
      <c r="LB246" s="13"/>
      <c r="LC246" s="13"/>
      <c r="LD246" s="13"/>
      <c r="LE246" s="13"/>
      <c r="LF246" s="13"/>
      <c r="LG246" s="13"/>
      <c r="LH246" s="13"/>
      <c r="LI246" s="13"/>
      <c r="LJ246" s="13"/>
      <c r="LK246" s="13"/>
      <c r="LL246" s="13"/>
      <c r="LM246" s="13"/>
      <c r="LN246" s="13"/>
      <c r="LO246" s="13"/>
      <c r="LP246" s="13"/>
      <c r="LQ246" s="13"/>
      <c r="LR246" s="13"/>
      <c r="LS246" s="13"/>
      <c r="LT246" s="13"/>
      <c r="LU246" s="13"/>
      <c r="LV246" s="13"/>
      <c r="LW246" s="13"/>
      <c r="LX246" s="13"/>
      <c r="LY246" s="13"/>
      <c r="LZ246" s="13"/>
      <c r="MA246" s="13"/>
      <c r="MB246" s="13"/>
      <c r="MC246" s="13"/>
      <c r="MD246" s="13"/>
      <c r="ME246" s="13"/>
      <c r="MF246" s="13"/>
      <c r="MG246" s="13"/>
      <c r="MH246" s="13"/>
      <c r="MI246" s="13"/>
      <c r="MJ246" s="13"/>
      <c r="MK246" s="13"/>
      <c r="ML246" s="13"/>
      <c r="MM246" s="13"/>
      <c r="MN246" s="13"/>
      <c r="MO246" s="13"/>
      <c r="MP246" s="13"/>
      <c r="MQ246" s="13"/>
      <c r="MR246" s="13"/>
      <c r="MS246" s="13"/>
      <c r="MT246" s="13"/>
      <c r="MU246" s="13"/>
      <c r="MV246" s="13"/>
      <c r="MW246" s="13"/>
      <c r="MX246" s="13"/>
      <c r="MY246" s="13"/>
      <c r="MZ246" s="13"/>
      <c r="NA246" s="13"/>
      <c r="NB246" s="13"/>
      <c r="NC246" s="13"/>
      <c r="ND246" s="13"/>
      <c r="NE246" s="13"/>
      <c r="NF246" s="13"/>
      <c r="NG246" s="13"/>
      <c r="NH246" s="13"/>
      <c r="NI246" s="13"/>
      <c r="NJ246" s="13"/>
      <c r="NK246" s="13"/>
      <c r="NL246" s="13"/>
      <c r="NM246" s="13"/>
      <c r="NN246" s="13"/>
      <c r="NO246" s="13"/>
      <c r="NP246" s="13"/>
      <c r="NQ246" s="13"/>
      <c r="NR246" s="13"/>
      <c r="NS246" s="13"/>
      <c r="NT246" s="13"/>
      <c r="NU246" s="13"/>
      <c r="NV246" s="13"/>
      <c r="NW246" s="13"/>
      <c r="NX246" s="13"/>
      <c r="NY246" s="13"/>
      <c r="NZ246" s="13"/>
      <c r="OA246" s="13"/>
      <c r="OB246" s="13"/>
      <c r="OC246" s="13"/>
      <c r="OD246" s="13"/>
      <c r="OE246" s="13"/>
      <c r="OF246" s="13"/>
      <c r="OG246" s="13"/>
      <c r="OH246" s="13"/>
      <c r="OI246" s="13"/>
      <c r="OJ246" s="13"/>
      <c r="OK246" s="13"/>
      <c r="OL246" s="13"/>
      <c r="OM246" s="13"/>
      <c r="ON246" s="13"/>
      <c r="OO246" s="13"/>
      <c r="OP246" s="13"/>
      <c r="OQ246" s="13"/>
      <c r="OR246" s="13"/>
      <c r="OS246" s="13"/>
      <c r="OT246" s="13"/>
      <c r="OU246" s="13"/>
      <c r="OV246" s="13"/>
      <c r="OW246" s="13"/>
      <c r="OX246" s="13"/>
      <c r="OY246" s="13"/>
      <c r="OZ246" s="13"/>
      <c r="PA246" s="13"/>
      <c r="PB246" s="13"/>
      <c r="PC246" s="13"/>
      <c r="PD246" s="13"/>
      <c r="PE246" s="13"/>
      <c r="PF246" s="13"/>
      <c r="PG246" s="13"/>
      <c r="PH246" s="13"/>
      <c r="PI246" s="13"/>
      <c r="PJ246" s="13"/>
      <c r="PK246" s="13"/>
      <c r="PL246" s="13"/>
      <c r="PM246" s="13"/>
      <c r="PN246" s="13"/>
      <c r="PO246" s="13"/>
      <c r="PP246" s="13"/>
      <c r="PQ246" s="13"/>
      <c r="PR246" s="13"/>
      <c r="PS246" s="13"/>
      <c r="PT246" s="13"/>
      <c r="PU246" s="13"/>
      <c r="PV246" s="13"/>
      <c r="PW246" s="13"/>
      <c r="PX246" s="13"/>
      <c r="PY246" s="13"/>
      <c r="PZ246" s="13"/>
      <c r="QA246" s="13"/>
      <c r="QB246" s="13"/>
      <c r="QC246" s="13"/>
      <c r="QD246" s="13"/>
      <c r="QE246" s="13"/>
      <c r="QF246" s="13"/>
      <c r="QG246" s="13"/>
      <c r="QH246" s="13"/>
      <c r="QI246" s="13"/>
      <c r="QJ246" s="13"/>
      <c r="QK246" s="13"/>
      <c r="QL246" s="13"/>
      <c r="QM246" s="13"/>
      <c r="QN246" s="13"/>
      <c r="QO246" s="13"/>
      <c r="QP246" s="13"/>
      <c r="QQ246" s="13"/>
      <c r="QR246" s="13"/>
      <c r="QS246" s="13"/>
      <c r="QT246" s="13"/>
      <c r="QU246" s="13"/>
      <c r="QV246" s="13"/>
      <c r="QW246" s="13"/>
      <c r="QX246" s="13"/>
      <c r="QY246" s="13"/>
      <c r="QZ246" s="13"/>
      <c r="RA246" s="13"/>
      <c r="RB246" s="13"/>
      <c r="RC246" s="13"/>
      <c r="RD246" s="13"/>
      <c r="RE246" s="13"/>
      <c r="RF246" s="13"/>
      <c r="RG246" s="13"/>
      <c r="RH246" s="13"/>
      <c r="RI246" s="13"/>
      <c r="RJ246" s="13"/>
      <c r="RK246" s="13"/>
      <c r="RL246" s="13"/>
      <c r="RM246" s="13"/>
      <c r="RN246" s="13"/>
      <c r="RO246" s="13"/>
      <c r="RP246" s="13"/>
      <c r="RQ246" s="13"/>
      <c r="RR246" s="13"/>
      <c r="RS246" s="13"/>
      <c r="RT246" s="13"/>
      <c r="RU246" s="13"/>
      <c r="RV246" s="13"/>
      <c r="RW246" s="13"/>
      <c r="RX246" s="13"/>
      <c r="RY246" s="13"/>
      <c r="RZ246" s="13"/>
      <c r="SA246" s="13"/>
      <c r="SB246" s="13"/>
      <c r="SC246" s="13"/>
      <c r="SD246" s="13"/>
      <c r="SE246" s="13"/>
      <c r="SF246" s="13"/>
      <c r="SG246" s="13"/>
      <c r="SH246" s="13"/>
      <c r="SI246" s="13"/>
      <c r="SJ246" s="13"/>
      <c r="SK246" s="13"/>
      <c r="SL246" s="13"/>
      <c r="SM246" s="13"/>
      <c r="SN246" s="13"/>
      <c r="SO246" s="13"/>
      <c r="SP246" s="13"/>
      <c r="SQ246" s="13"/>
      <c r="SR246" s="13"/>
      <c r="SS246" s="13"/>
      <c r="ST246" s="13"/>
      <c r="SU246" s="13"/>
      <c r="SV246" s="13"/>
      <c r="SW246" s="13"/>
      <c r="SX246" s="13"/>
      <c r="SY246" s="13"/>
      <c r="SZ246" s="13"/>
      <c r="TA246" s="13"/>
      <c r="TB246" s="13"/>
      <c r="TC246" s="13"/>
      <c r="TD246" s="13"/>
      <c r="TE246" s="13"/>
      <c r="TF246" s="13"/>
      <c r="TG246" s="13"/>
      <c r="TH246" s="13"/>
      <c r="TI246" s="13"/>
      <c r="TJ246" s="13"/>
      <c r="TK246" s="13"/>
      <c r="TL246" s="13"/>
      <c r="TM246" s="13"/>
      <c r="TN246" s="13"/>
      <c r="TO246" s="13"/>
      <c r="TP246" s="13"/>
      <c r="TQ246" s="13"/>
      <c r="TR246" s="13"/>
      <c r="TS246" s="13"/>
      <c r="TT246" s="13"/>
      <c r="TU246" s="13"/>
      <c r="TV246" s="13"/>
      <c r="TW246" s="13"/>
      <c r="TX246" s="13"/>
      <c r="TY246" s="13"/>
      <c r="TZ246" s="13"/>
      <c r="UA246" s="13"/>
      <c r="UB246" s="13"/>
      <c r="UC246" s="13"/>
      <c r="UD246" s="13"/>
      <c r="UE246" s="13"/>
      <c r="UF246" s="13"/>
      <c r="UG246" s="13"/>
      <c r="UH246" s="13"/>
      <c r="UI246" s="13"/>
      <c r="UJ246" s="13"/>
      <c r="UK246" s="13"/>
      <c r="UL246" s="13"/>
      <c r="UM246" s="13"/>
      <c r="UN246" s="13"/>
      <c r="UO246" s="13"/>
      <c r="UP246" s="13"/>
      <c r="UQ246" s="13"/>
      <c r="UR246" s="13"/>
      <c r="US246" s="13"/>
      <c r="UT246" s="13"/>
      <c r="UU246" s="13"/>
      <c r="UV246" s="13"/>
      <c r="UW246" s="13"/>
      <c r="UX246" s="13"/>
      <c r="UY246" s="13"/>
      <c r="UZ246" s="13"/>
      <c r="VA246" s="13"/>
      <c r="VB246" s="13"/>
      <c r="VC246" s="13"/>
      <c r="VD246" s="13"/>
      <c r="VE246" s="13"/>
      <c r="VF246" s="13"/>
      <c r="VG246" s="13"/>
      <c r="VH246" s="13"/>
      <c r="VI246" s="13"/>
      <c r="VJ246" s="13"/>
      <c r="VK246" s="13"/>
      <c r="VL246" s="13"/>
      <c r="VM246" s="13"/>
      <c r="VN246" s="13"/>
      <c r="VO246" s="13"/>
      <c r="VP246" s="13"/>
      <c r="VQ246" s="13"/>
      <c r="VR246" s="13"/>
      <c r="VS246" s="13"/>
      <c r="VT246" s="13"/>
      <c r="VU246" s="13"/>
      <c r="VV246" s="13"/>
      <c r="VW246" s="13"/>
      <c r="VX246" s="13"/>
      <c r="VY246" s="13"/>
      <c r="VZ246" s="13"/>
      <c r="WA246" s="13"/>
      <c r="WB246" s="13"/>
      <c r="WC246" s="13"/>
      <c r="WD246" s="13"/>
      <c r="WE246" s="13"/>
      <c r="WF246" s="13"/>
      <c r="WG246" s="13"/>
      <c r="WH246" s="13"/>
      <c r="WI246" s="13"/>
      <c r="WJ246" s="13"/>
      <c r="WK246" s="13"/>
      <c r="WL246" s="13"/>
      <c r="WM246" s="13"/>
      <c r="WN246" s="13"/>
      <c r="WO246" s="13"/>
      <c r="WP246" s="13"/>
      <c r="WQ246" s="13"/>
      <c r="WR246" s="13"/>
      <c r="WS246" s="13"/>
      <c r="WT246" s="13"/>
      <c r="WU246" s="13"/>
      <c r="WV246" s="13"/>
      <c r="WW246" s="13"/>
      <c r="WX246" s="13"/>
      <c r="WY246" s="13"/>
      <c r="WZ246" s="13"/>
      <c r="XA246" s="13"/>
      <c r="XB246" s="13"/>
      <c r="XC246" s="13"/>
      <c r="XD246" s="13"/>
      <c r="XE246" s="13"/>
      <c r="XF246" s="13"/>
      <c r="XG246" s="13"/>
      <c r="XH246" s="13"/>
      <c r="XI246" s="13"/>
      <c r="XJ246" s="13"/>
      <c r="XK246" s="13"/>
      <c r="XL246" s="13"/>
      <c r="XM246" s="13"/>
      <c r="XN246" s="13"/>
      <c r="XO246" s="13"/>
      <c r="XP246" s="13"/>
      <c r="XQ246" s="13"/>
      <c r="XR246" s="13"/>
      <c r="XS246" s="13"/>
      <c r="XT246" s="13"/>
      <c r="XU246" s="13"/>
      <c r="XV246" s="13"/>
      <c r="XW246" s="13"/>
      <c r="XX246" s="13"/>
      <c r="XY246" s="13"/>
      <c r="XZ246" s="13"/>
      <c r="YA246" s="13"/>
      <c r="YB246" s="13"/>
      <c r="YC246" s="13"/>
      <c r="YD246" s="13"/>
      <c r="YE246" s="13"/>
      <c r="YF246" s="13"/>
      <c r="YG246" s="13"/>
      <c r="YH246" s="13"/>
      <c r="YI246" s="13"/>
      <c r="YJ246" s="13"/>
      <c r="YK246" s="13"/>
      <c r="YL246" s="13"/>
      <c r="YM246" s="13"/>
      <c r="YN246" s="13"/>
      <c r="YO246" s="13"/>
      <c r="YP246" s="13"/>
      <c r="YQ246" s="13"/>
      <c r="YR246" s="13"/>
      <c r="YS246" s="13"/>
      <c r="YT246" s="13"/>
      <c r="YU246" s="13"/>
      <c r="YV246" s="13"/>
      <c r="YW246" s="13"/>
      <c r="YX246" s="13"/>
      <c r="YY246" s="13"/>
      <c r="YZ246" s="13"/>
      <c r="ZA246" s="13"/>
      <c r="ZB246" s="13"/>
      <c r="ZC246" s="13"/>
      <c r="ZD246" s="13"/>
      <c r="ZE246" s="13"/>
      <c r="ZF246" s="13"/>
      <c r="ZG246" s="13"/>
      <c r="ZH246" s="13"/>
      <c r="ZI246" s="13"/>
      <c r="ZJ246" s="13"/>
      <c r="ZK246" s="13"/>
      <c r="ZL246" s="13"/>
      <c r="ZM246" s="13"/>
      <c r="ZN246" s="13"/>
      <c r="ZO246" s="13"/>
      <c r="ZP246" s="13"/>
      <c r="ZQ246" s="13"/>
      <c r="ZR246" s="13"/>
      <c r="ZS246" s="13"/>
      <c r="ZT246" s="13"/>
      <c r="ZU246" s="13"/>
      <c r="ZV246" s="13"/>
      <c r="ZW246" s="13"/>
      <c r="ZX246" s="13"/>
      <c r="ZY246" s="13"/>
      <c r="ZZ246" s="13"/>
      <c r="AAA246" s="13"/>
      <c r="AAB246" s="13"/>
      <c r="AAC246" s="13"/>
      <c r="AAD246" s="13"/>
      <c r="AAE246" s="13"/>
      <c r="AAF246" s="13"/>
      <c r="AAG246" s="13"/>
      <c r="AAH246" s="13"/>
      <c r="AAI246" s="13"/>
      <c r="AAJ246" s="13"/>
      <c r="AAK246" s="13"/>
      <c r="AAL246" s="13"/>
      <c r="AAM246" s="13"/>
      <c r="AAN246" s="13"/>
      <c r="AAO246" s="13"/>
      <c r="AAP246" s="13"/>
      <c r="AAQ246" s="13"/>
      <c r="AAR246" s="13"/>
      <c r="AAS246" s="13"/>
      <c r="AAT246" s="13"/>
      <c r="AAU246" s="13"/>
      <c r="AAV246" s="13"/>
      <c r="AAW246" s="13"/>
      <c r="AAX246" s="13"/>
      <c r="AAY246" s="13"/>
      <c r="AAZ246" s="13"/>
      <c r="ABA246" s="13"/>
      <c r="ABB246" s="13"/>
      <c r="ABC246" s="13"/>
      <c r="ABD246" s="13"/>
      <c r="ABE246" s="13"/>
      <c r="ABF246" s="13"/>
      <c r="ABG246" s="13"/>
      <c r="ABH246" s="13"/>
      <c r="ABI246" s="13"/>
      <c r="ABJ246" s="13"/>
      <c r="ABK246" s="13"/>
      <c r="ABL246" s="13"/>
      <c r="ABM246" s="13"/>
      <c r="ABN246" s="13"/>
      <c r="ABO246" s="13"/>
      <c r="ABP246" s="13"/>
      <c r="ABQ246" s="13"/>
      <c r="ABR246" s="13"/>
      <c r="ABS246" s="13"/>
      <c r="ABT246" s="13"/>
      <c r="ABU246" s="13"/>
      <c r="ABV246" s="13"/>
      <c r="ABW246" s="13"/>
      <c r="ABX246" s="13"/>
      <c r="ABY246" s="13"/>
      <c r="ABZ246" s="13"/>
      <c r="ACA246" s="13"/>
      <c r="ACB246" s="13"/>
      <c r="ACC246" s="13"/>
      <c r="ACD246" s="13"/>
      <c r="ACE246" s="13"/>
      <c r="ACF246" s="13"/>
      <c r="ACG246" s="13"/>
      <c r="ACH246" s="13"/>
      <c r="ACI246" s="13"/>
      <c r="ACJ246" s="13"/>
      <c r="ACK246" s="13"/>
      <c r="ACL246" s="13"/>
      <c r="ACM246" s="13"/>
      <c r="ACN246" s="13"/>
      <c r="ACO246" s="13"/>
      <c r="ACP246" s="13"/>
      <c r="ACQ246" s="13"/>
      <c r="ACR246" s="13"/>
      <c r="ACS246" s="13"/>
      <c r="ACT246" s="13"/>
      <c r="ACU246" s="13"/>
      <c r="ACV246" s="13"/>
      <c r="ACW246" s="13"/>
      <c r="ACX246" s="13"/>
      <c r="ACY246" s="13"/>
      <c r="ACZ246" s="13"/>
      <c r="ADA246" s="13"/>
      <c r="ADB246" s="13"/>
      <c r="ADC246" s="13"/>
      <c r="ADD246" s="13"/>
      <c r="ADE246" s="13"/>
      <c r="ADF246" s="13"/>
      <c r="ADG246" s="13"/>
      <c r="ADH246" s="13"/>
      <c r="ADI246" s="13"/>
      <c r="ADJ246" s="13"/>
      <c r="ADK246" s="13"/>
      <c r="ADL246" s="13"/>
      <c r="ADM246" s="13"/>
      <c r="ADN246" s="13"/>
      <c r="ADO246" s="13"/>
      <c r="ADP246" s="13"/>
      <c r="ADQ246" s="13"/>
      <c r="ADR246" s="13"/>
      <c r="ADS246" s="13"/>
      <c r="ADT246" s="13"/>
      <c r="ADU246" s="13"/>
      <c r="ADV246" s="13"/>
      <c r="ADW246" s="13"/>
      <c r="ADX246" s="13"/>
      <c r="ADY246" s="13"/>
      <c r="ADZ246" s="13"/>
      <c r="AEA246" s="13"/>
      <c r="AEB246" s="13"/>
      <c r="AEC246" s="13"/>
      <c r="AED246" s="13"/>
      <c r="AEE246" s="13"/>
      <c r="AEF246" s="13"/>
      <c r="AEG246" s="13"/>
      <c r="AEH246" s="13"/>
      <c r="AEI246" s="13"/>
      <c r="AEJ246" s="13"/>
      <c r="AEK246" s="13"/>
      <c r="AEL246" s="13"/>
      <c r="AEM246" s="13"/>
      <c r="AEN246" s="13"/>
      <c r="AEO246" s="13"/>
      <c r="AEP246" s="13"/>
      <c r="AEQ246" s="13"/>
      <c r="AER246" s="13"/>
      <c r="AES246" s="13"/>
      <c r="AET246" s="13"/>
      <c r="AEU246" s="13"/>
      <c r="AEV246" s="13"/>
      <c r="AEW246" s="13"/>
      <c r="AEX246" s="13"/>
      <c r="AEY246" s="13"/>
      <c r="AEZ246" s="13"/>
      <c r="AFA246" s="13"/>
      <c r="AFB246" s="13"/>
      <c r="AFC246" s="13"/>
      <c r="AFD246" s="13"/>
      <c r="AFE246" s="13"/>
      <c r="AFF246" s="13"/>
      <c r="AFG246" s="13"/>
      <c r="AFH246" s="13"/>
      <c r="AFI246" s="13"/>
      <c r="AFJ246" s="13"/>
      <c r="AFK246" s="13"/>
      <c r="AFL246" s="13"/>
      <c r="AFM246" s="13"/>
      <c r="AFN246" s="13"/>
      <c r="AFO246" s="13"/>
      <c r="AFP246" s="13"/>
      <c r="AFQ246" s="13"/>
      <c r="AFR246" s="13"/>
      <c r="AFS246" s="13"/>
      <c r="AFT246" s="13"/>
      <c r="AFU246" s="13"/>
      <c r="AFV246" s="13"/>
      <c r="AFW246" s="13"/>
      <c r="AFX246" s="13"/>
      <c r="AFY246" s="13"/>
      <c r="AFZ246" s="13"/>
      <c r="AGA246" s="13"/>
      <c r="AGB246" s="13"/>
      <c r="AGC246" s="13"/>
      <c r="AGD246" s="13"/>
      <c r="AGE246" s="13"/>
      <c r="AGF246" s="13"/>
      <c r="AGG246" s="13"/>
      <c r="AGH246" s="13"/>
      <c r="AGI246" s="13"/>
      <c r="AGJ246" s="13"/>
      <c r="AGK246" s="13"/>
      <c r="AGL246" s="13"/>
      <c r="AGM246" s="13"/>
      <c r="AGN246" s="13"/>
      <c r="AGO246" s="13"/>
      <c r="AGP246" s="13"/>
      <c r="AGQ246" s="13"/>
      <c r="AGR246" s="13"/>
      <c r="AGS246" s="13"/>
      <c r="AGT246" s="13"/>
      <c r="AGU246" s="13"/>
      <c r="AGV246" s="13"/>
      <c r="AGW246" s="13"/>
      <c r="AGX246" s="13"/>
      <c r="AGY246" s="13"/>
      <c r="AGZ246" s="13"/>
      <c r="AHA246" s="13"/>
      <c r="AHB246" s="13"/>
      <c r="AHC246" s="13"/>
      <c r="AHD246" s="13"/>
      <c r="AHE246" s="13"/>
      <c r="AHF246" s="13"/>
      <c r="AHG246" s="13"/>
      <c r="AHH246" s="13"/>
      <c r="AHI246" s="13"/>
      <c r="AHJ246" s="13"/>
      <c r="AHK246" s="13"/>
      <c r="AHL246" s="13"/>
      <c r="AHM246" s="13"/>
      <c r="AHN246" s="13"/>
      <c r="AHO246" s="13"/>
      <c r="AHP246" s="13"/>
      <c r="AHQ246" s="13"/>
      <c r="AHR246" s="13"/>
      <c r="AHS246" s="13"/>
      <c r="AHT246" s="13"/>
      <c r="AHU246" s="13"/>
      <c r="AHV246" s="13"/>
      <c r="AHW246" s="13"/>
      <c r="AHX246" s="13"/>
      <c r="AHY246" s="13"/>
      <c r="AHZ246" s="13"/>
      <c r="AIA246" s="13"/>
      <c r="AIB246" s="13"/>
      <c r="AIC246" s="13"/>
      <c r="AID246" s="13"/>
      <c r="AIE246" s="13"/>
      <c r="AIF246" s="13"/>
      <c r="AIG246" s="13"/>
      <c r="AIH246" s="13"/>
      <c r="AII246" s="13"/>
      <c r="AIJ246" s="13"/>
      <c r="AIK246" s="13"/>
      <c r="AIL246" s="13"/>
      <c r="AIM246" s="13"/>
      <c r="AIN246" s="13"/>
      <c r="AIO246" s="13"/>
      <c r="AIP246" s="13"/>
      <c r="AIQ246" s="13"/>
      <c r="AIR246" s="13"/>
      <c r="AIS246" s="13"/>
      <c r="AIT246" s="13"/>
      <c r="AIU246" s="13"/>
      <c r="AIV246" s="13"/>
      <c r="AIW246" s="13"/>
      <c r="AIX246" s="13"/>
      <c r="AIY246" s="13"/>
      <c r="AIZ246" s="13"/>
      <c r="AJA246" s="13"/>
      <c r="AJB246" s="13"/>
      <c r="AJC246" s="13"/>
      <c r="AJD246" s="13"/>
      <c r="AJE246" s="13"/>
      <c r="AJF246" s="13"/>
      <c r="AJG246" s="13"/>
      <c r="AJH246" s="13"/>
      <c r="AJI246" s="13"/>
      <c r="AJJ246" s="13"/>
      <c r="AJK246" s="13"/>
      <c r="AJL246" s="13"/>
      <c r="AJM246" s="13"/>
      <c r="AJN246" s="13"/>
      <c r="AJO246" s="13"/>
      <c r="AJP246" s="13"/>
      <c r="AJQ246" s="13"/>
      <c r="AJR246" s="13"/>
      <c r="AJS246" s="13"/>
      <c r="AJT246" s="13"/>
      <c r="AJU246" s="13"/>
      <c r="AJV246" s="13"/>
      <c r="AJW246" s="13"/>
      <c r="AJX246" s="13"/>
      <c r="AJY246" s="13"/>
      <c r="AJZ246" s="13"/>
      <c r="AKA246" s="13"/>
      <c r="AKB246" s="13"/>
      <c r="AKC246" s="13"/>
      <c r="AKD246" s="13"/>
      <c r="AKE246" s="13"/>
      <c r="AKF246" s="13"/>
      <c r="AKG246" s="13"/>
      <c r="AKH246" s="13"/>
      <c r="AKI246" s="13"/>
      <c r="AKJ246" s="13"/>
      <c r="AKK246" s="13"/>
      <c r="AKL246" s="13"/>
      <c r="AKM246" s="13"/>
      <c r="AKN246" s="13"/>
      <c r="AKO246" s="13"/>
      <c r="AKP246" s="13"/>
      <c r="AKQ246" s="13"/>
      <c r="AKR246" s="13"/>
      <c r="AKS246" s="13"/>
      <c r="AKT246" s="13"/>
      <c r="AKU246" s="13"/>
      <c r="AKV246" s="13"/>
      <c r="AKW246" s="13"/>
      <c r="AKX246" s="13"/>
      <c r="AKY246" s="13"/>
      <c r="AKZ246" s="13"/>
      <c r="ALA246" s="13"/>
      <c r="ALB246" s="13"/>
      <c r="ALC246" s="13"/>
      <c r="ALD246" s="13"/>
      <c r="ALE246" s="13"/>
      <c r="ALF246" s="13"/>
      <c r="ALG246" s="13"/>
      <c r="ALH246" s="13"/>
      <c r="ALI246" s="13"/>
      <c r="ALJ246" s="13"/>
      <c r="ALK246" s="13"/>
      <c r="ALL246" s="13"/>
      <c r="ALM246" s="13"/>
      <c r="ALN246" s="13"/>
    </row>
    <row r="247" spans="1:1002" ht="14" hidden="1" customHeight="1" x14ac:dyDescent="0.35">
      <c r="A247" s="9"/>
      <c r="B247" s="10"/>
      <c r="C247" s="29"/>
      <c r="D247" s="10"/>
      <c r="F247" s="11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c r="HR247" s="13"/>
      <c r="HS247" s="13"/>
      <c r="HT247" s="13"/>
      <c r="HU247" s="13"/>
      <c r="HV247" s="13"/>
      <c r="HW247" s="13"/>
      <c r="HX247" s="13"/>
      <c r="HY247" s="13"/>
      <c r="HZ247" s="13"/>
      <c r="IA247" s="13"/>
      <c r="IB247" s="13"/>
      <c r="IC247" s="13"/>
      <c r="ID247" s="13"/>
      <c r="IE247" s="13"/>
      <c r="IF247" s="13"/>
      <c r="IG247" s="13"/>
      <c r="IH247" s="13"/>
      <c r="II247" s="13"/>
      <c r="IJ247" s="13"/>
      <c r="IK247" s="13"/>
      <c r="IL247" s="13"/>
      <c r="IM247" s="13"/>
      <c r="IN247" s="13"/>
      <c r="IO247" s="13"/>
      <c r="IP247" s="13"/>
      <c r="IQ247" s="13"/>
      <c r="IR247" s="13"/>
      <c r="IS247" s="13"/>
      <c r="IT247" s="13"/>
      <c r="IU247" s="13"/>
      <c r="IV247" s="13"/>
      <c r="IW247" s="13"/>
      <c r="IX247" s="13"/>
      <c r="IY247" s="13"/>
      <c r="IZ247" s="13"/>
      <c r="JA247" s="13"/>
      <c r="JB247" s="13"/>
      <c r="JC247" s="13"/>
      <c r="JD247" s="13"/>
      <c r="JE247" s="13"/>
      <c r="JF247" s="13"/>
      <c r="JG247" s="13"/>
      <c r="JH247" s="13"/>
      <c r="JI247" s="13"/>
      <c r="JJ247" s="13"/>
      <c r="JK247" s="13"/>
      <c r="JL247" s="13"/>
      <c r="JM247" s="13"/>
      <c r="JN247" s="13"/>
      <c r="JO247" s="13"/>
      <c r="JP247" s="13"/>
      <c r="JQ247" s="13"/>
      <c r="JR247" s="13"/>
      <c r="JS247" s="13"/>
      <c r="JT247" s="13"/>
      <c r="JU247" s="13"/>
      <c r="JV247" s="13"/>
      <c r="JW247" s="13"/>
      <c r="JX247" s="13"/>
      <c r="JY247" s="13"/>
      <c r="JZ247" s="13"/>
      <c r="KA247" s="13"/>
      <c r="KB247" s="13"/>
      <c r="KC247" s="13"/>
      <c r="KD247" s="13"/>
      <c r="KE247" s="13"/>
      <c r="KF247" s="13"/>
      <c r="KG247" s="13"/>
      <c r="KH247" s="13"/>
      <c r="KI247" s="13"/>
      <c r="KJ247" s="13"/>
      <c r="KK247" s="13"/>
      <c r="KL247" s="13"/>
      <c r="KM247" s="13"/>
      <c r="KN247" s="13"/>
      <c r="KO247" s="13"/>
      <c r="KP247" s="13"/>
      <c r="KQ247" s="13"/>
      <c r="KR247" s="13"/>
      <c r="KS247" s="13"/>
      <c r="KT247" s="13"/>
      <c r="KU247" s="13"/>
      <c r="KV247" s="13"/>
      <c r="KW247" s="13"/>
      <c r="KX247" s="13"/>
      <c r="KY247" s="13"/>
      <c r="KZ247" s="13"/>
      <c r="LA247" s="13"/>
      <c r="LB247" s="13"/>
      <c r="LC247" s="13"/>
      <c r="LD247" s="13"/>
      <c r="LE247" s="13"/>
      <c r="LF247" s="13"/>
      <c r="LG247" s="13"/>
      <c r="LH247" s="13"/>
      <c r="LI247" s="13"/>
      <c r="LJ247" s="13"/>
      <c r="LK247" s="13"/>
      <c r="LL247" s="13"/>
      <c r="LM247" s="13"/>
      <c r="LN247" s="13"/>
      <c r="LO247" s="13"/>
      <c r="LP247" s="13"/>
      <c r="LQ247" s="13"/>
      <c r="LR247" s="13"/>
      <c r="LS247" s="13"/>
      <c r="LT247" s="13"/>
      <c r="LU247" s="13"/>
      <c r="LV247" s="13"/>
      <c r="LW247" s="13"/>
      <c r="LX247" s="13"/>
      <c r="LY247" s="13"/>
      <c r="LZ247" s="13"/>
      <c r="MA247" s="13"/>
      <c r="MB247" s="13"/>
      <c r="MC247" s="13"/>
      <c r="MD247" s="13"/>
      <c r="ME247" s="13"/>
      <c r="MF247" s="13"/>
      <c r="MG247" s="13"/>
      <c r="MH247" s="13"/>
      <c r="MI247" s="13"/>
      <c r="MJ247" s="13"/>
      <c r="MK247" s="13"/>
      <c r="ML247" s="13"/>
      <c r="MM247" s="13"/>
      <c r="MN247" s="13"/>
      <c r="MO247" s="13"/>
      <c r="MP247" s="13"/>
      <c r="MQ247" s="13"/>
      <c r="MR247" s="13"/>
      <c r="MS247" s="13"/>
      <c r="MT247" s="13"/>
      <c r="MU247" s="13"/>
      <c r="MV247" s="13"/>
      <c r="MW247" s="13"/>
      <c r="MX247" s="13"/>
      <c r="MY247" s="13"/>
      <c r="MZ247" s="13"/>
      <c r="NA247" s="13"/>
      <c r="NB247" s="13"/>
      <c r="NC247" s="13"/>
      <c r="ND247" s="13"/>
      <c r="NE247" s="13"/>
      <c r="NF247" s="13"/>
      <c r="NG247" s="13"/>
      <c r="NH247" s="13"/>
      <c r="NI247" s="13"/>
      <c r="NJ247" s="13"/>
      <c r="NK247" s="13"/>
      <c r="NL247" s="13"/>
      <c r="NM247" s="13"/>
      <c r="NN247" s="13"/>
      <c r="NO247" s="13"/>
      <c r="NP247" s="13"/>
      <c r="NQ247" s="13"/>
      <c r="NR247" s="13"/>
      <c r="NS247" s="13"/>
      <c r="NT247" s="13"/>
      <c r="NU247" s="13"/>
      <c r="NV247" s="13"/>
      <c r="NW247" s="13"/>
      <c r="NX247" s="13"/>
      <c r="NY247" s="13"/>
      <c r="NZ247" s="13"/>
      <c r="OA247" s="13"/>
      <c r="OB247" s="13"/>
      <c r="OC247" s="13"/>
      <c r="OD247" s="13"/>
      <c r="OE247" s="13"/>
      <c r="OF247" s="13"/>
      <c r="OG247" s="13"/>
      <c r="OH247" s="13"/>
      <c r="OI247" s="13"/>
      <c r="OJ247" s="13"/>
      <c r="OK247" s="13"/>
      <c r="OL247" s="13"/>
      <c r="OM247" s="13"/>
      <c r="ON247" s="13"/>
      <c r="OO247" s="13"/>
      <c r="OP247" s="13"/>
      <c r="OQ247" s="13"/>
      <c r="OR247" s="13"/>
      <c r="OS247" s="13"/>
      <c r="OT247" s="13"/>
      <c r="OU247" s="13"/>
      <c r="OV247" s="13"/>
      <c r="OW247" s="13"/>
      <c r="OX247" s="13"/>
      <c r="OY247" s="13"/>
      <c r="OZ247" s="13"/>
      <c r="PA247" s="13"/>
      <c r="PB247" s="13"/>
      <c r="PC247" s="13"/>
      <c r="PD247" s="13"/>
      <c r="PE247" s="13"/>
      <c r="PF247" s="13"/>
      <c r="PG247" s="13"/>
      <c r="PH247" s="13"/>
      <c r="PI247" s="13"/>
      <c r="PJ247" s="13"/>
      <c r="PK247" s="13"/>
      <c r="PL247" s="13"/>
      <c r="PM247" s="13"/>
      <c r="PN247" s="13"/>
      <c r="PO247" s="13"/>
      <c r="PP247" s="13"/>
      <c r="PQ247" s="13"/>
      <c r="PR247" s="13"/>
      <c r="PS247" s="13"/>
      <c r="PT247" s="13"/>
      <c r="PU247" s="13"/>
      <c r="PV247" s="13"/>
      <c r="PW247" s="13"/>
      <c r="PX247" s="13"/>
      <c r="PY247" s="13"/>
      <c r="PZ247" s="13"/>
      <c r="QA247" s="13"/>
      <c r="QB247" s="13"/>
      <c r="QC247" s="13"/>
      <c r="QD247" s="13"/>
      <c r="QE247" s="13"/>
      <c r="QF247" s="13"/>
      <c r="QG247" s="13"/>
      <c r="QH247" s="13"/>
      <c r="QI247" s="13"/>
      <c r="QJ247" s="13"/>
      <c r="QK247" s="13"/>
      <c r="QL247" s="13"/>
      <c r="QM247" s="13"/>
      <c r="QN247" s="13"/>
      <c r="QO247" s="13"/>
      <c r="QP247" s="13"/>
      <c r="QQ247" s="13"/>
      <c r="QR247" s="13"/>
      <c r="QS247" s="13"/>
      <c r="QT247" s="13"/>
      <c r="QU247" s="13"/>
      <c r="QV247" s="13"/>
      <c r="QW247" s="13"/>
      <c r="QX247" s="13"/>
      <c r="QY247" s="13"/>
      <c r="QZ247" s="13"/>
      <c r="RA247" s="13"/>
      <c r="RB247" s="13"/>
      <c r="RC247" s="13"/>
      <c r="RD247" s="13"/>
      <c r="RE247" s="13"/>
      <c r="RF247" s="13"/>
      <c r="RG247" s="13"/>
      <c r="RH247" s="13"/>
      <c r="RI247" s="13"/>
      <c r="RJ247" s="13"/>
      <c r="RK247" s="13"/>
      <c r="RL247" s="13"/>
      <c r="RM247" s="13"/>
      <c r="RN247" s="13"/>
      <c r="RO247" s="13"/>
      <c r="RP247" s="13"/>
      <c r="RQ247" s="13"/>
      <c r="RR247" s="13"/>
      <c r="RS247" s="13"/>
      <c r="RT247" s="13"/>
      <c r="RU247" s="13"/>
      <c r="RV247" s="13"/>
      <c r="RW247" s="13"/>
      <c r="RX247" s="13"/>
      <c r="RY247" s="13"/>
      <c r="RZ247" s="13"/>
      <c r="SA247" s="13"/>
      <c r="SB247" s="13"/>
      <c r="SC247" s="13"/>
      <c r="SD247" s="13"/>
      <c r="SE247" s="13"/>
      <c r="SF247" s="13"/>
      <c r="SG247" s="13"/>
      <c r="SH247" s="13"/>
      <c r="SI247" s="13"/>
      <c r="SJ247" s="13"/>
      <c r="SK247" s="13"/>
      <c r="SL247" s="13"/>
      <c r="SM247" s="13"/>
      <c r="SN247" s="13"/>
      <c r="SO247" s="13"/>
      <c r="SP247" s="13"/>
      <c r="SQ247" s="13"/>
      <c r="SR247" s="13"/>
      <c r="SS247" s="13"/>
      <c r="ST247" s="13"/>
      <c r="SU247" s="13"/>
      <c r="SV247" s="13"/>
      <c r="SW247" s="13"/>
      <c r="SX247" s="13"/>
      <c r="SY247" s="13"/>
      <c r="SZ247" s="13"/>
      <c r="TA247" s="13"/>
      <c r="TB247" s="13"/>
      <c r="TC247" s="13"/>
      <c r="TD247" s="13"/>
      <c r="TE247" s="13"/>
      <c r="TF247" s="13"/>
      <c r="TG247" s="13"/>
      <c r="TH247" s="13"/>
      <c r="TI247" s="13"/>
      <c r="TJ247" s="13"/>
      <c r="TK247" s="13"/>
      <c r="TL247" s="13"/>
      <c r="TM247" s="13"/>
      <c r="TN247" s="13"/>
      <c r="TO247" s="13"/>
      <c r="TP247" s="13"/>
      <c r="TQ247" s="13"/>
      <c r="TR247" s="13"/>
      <c r="TS247" s="13"/>
      <c r="TT247" s="13"/>
      <c r="TU247" s="13"/>
      <c r="TV247" s="13"/>
      <c r="TW247" s="13"/>
      <c r="TX247" s="13"/>
      <c r="TY247" s="13"/>
      <c r="TZ247" s="13"/>
      <c r="UA247" s="13"/>
      <c r="UB247" s="13"/>
      <c r="UC247" s="13"/>
      <c r="UD247" s="13"/>
      <c r="UE247" s="13"/>
      <c r="UF247" s="13"/>
      <c r="UG247" s="13"/>
      <c r="UH247" s="13"/>
      <c r="UI247" s="13"/>
      <c r="UJ247" s="13"/>
      <c r="UK247" s="13"/>
      <c r="UL247" s="13"/>
      <c r="UM247" s="13"/>
      <c r="UN247" s="13"/>
      <c r="UO247" s="13"/>
      <c r="UP247" s="13"/>
      <c r="UQ247" s="13"/>
      <c r="UR247" s="13"/>
      <c r="US247" s="13"/>
      <c r="UT247" s="13"/>
      <c r="UU247" s="13"/>
      <c r="UV247" s="13"/>
      <c r="UW247" s="13"/>
      <c r="UX247" s="13"/>
      <c r="UY247" s="13"/>
      <c r="UZ247" s="13"/>
      <c r="VA247" s="13"/>
      <c r="VB247" s="13"/>
      <c r="VC247" s="13"/>
      <c r="VD247" s="13"/>
      <c r="VE247" s="13"/>
      <c r="VF247" s="13"/>
      <c r="VG247" s="13"/>
      <c r="VH247" s="13"/>
      <c r="VI247" s="13"/>
      <c r="VJ247" s="13"/>
      <c r="VK247" s="13"/>
      <c r="VL247" s="13"/>
      <c r="VM247" s="13"/>
      <c r="VN247" s="13"/>
      <c r="VO247" s="13"/>
      <c r="VP247" s="13"/>
      <c r="VQ247" s="13"/>
      <c r="VR247" s="13"/>
      <c r="VS247" s="13"/>
      <c r="VT247" s="13"/>
      <c r="VU247" s="13"/>
      <c r="VV247" s="13"/>
      <c r="VW247" s="13"/>
      <c r="VX247" s="13"/>
      <c r="VY247" s="13"/>
      <c r="VZ247" s="13"/>
      <c r="WA247" s="13"/>
      <c r="WB247" s="13"/>
      <c r="WC247" s="13"/>
      <c r="WD247" s="13"/>
      <c r="WE247" s="13"/>
      <c r="WF247" s="13"/>
      <c r="WG247" s="13"/>
      <c r="WH247" s="13"/>
      <c r="WI247" s="13"/>
      <c r="WJ247" s="13"/>
      <c r="WK247" s="13"/>
      <c r="WL247" s="13"/>
      <c r="WM247" s="13"/>
      <c r="WN247" s="13"/>
      <c r="WO247" s="13"/>
      <c r="WP247" s="13"/>
      <c r="WQ247" s="13"/>
      <c r="WR247" s="13"/>
      <c r="WS247" s="13"/>
      <c r="WT247" s="13"/>
      <c r="WU247" s="13"/>
      <c r="WV247" s="13"/>
      <c r="WW247" s="13"/>
      <c r="WX247" s="13"/>
      <c r="WY247" s="13"/>
      <c r="WZ247" s="13"/>
      <c r="XA247" s="13"/>
      <c r="XB247" s="13"/>
      <c r="XC247" s="13"/>
      <c r="XD247" s="13"/>
      <c r="XE247" s="13"/>
      <c r="XF247" s="13"/>
      <c r="XG247" s="13"/>
      <c r="XH247" s="13"/>
      <c r="XI247" s="13"/>
      <c r="XJ247" s="13"/>
      <c r="XK247" s="13"/>
      <c r="XL247" s="13"/>
      <c r="XM247" s="13"/>
      <c r="XN247" s="13"/>
      <c r="XO247" s="13"/>
      <c r="XP247" s="13"/>
      <c r="XQ247" s="13"/>
      <c r="XR247" s="13"/>
      <c r="XS247" s="13"/>
      <c r="XT247" s="13"/>
      <c r="XU247" s="13"/>
      <c r="XV247" s="13"/>
      <c r="XW247" s="13"/>
      <c r="XX247" s="13"/>
      <c r="XY247" s="13"/>
      <c r="XZ247" s="13"/>
      <c r="YA247" s="13"/>
      <c r="YB247" s="13"/>
      <c r="YC247" s="13"/>
      <c r="YD247" s="13"/>
      <c r="YE247" s="13"/>
      <c r="YF247" s="13"/>
      <c r="YG247" s="13"/>
      <c r="YH247" s="13"/>
      <c r="YI247" s="13"/>
      <c r="YJ247" s="13"/>
      <c r="YK247" s="13"/>
      <c r="YL247" s="13"/>
      <c r="YM247" s="13"/>
      <c r="YN247" s="13"/>
      <c r="YO247" s="13"/>
      <c r="YP247" s="13"/>
      <c r="YQ247" s="13"/>
      <c r="YR247" s="13"/>
      <c r="YS247" s="13"/>
      <c r="YT247" s="13"/>
      <c r="YU247" s="13"/>
      <c r="YV247" s="13"/>
      <c r="YW247" s="13"/>
      <c r="YX247" s="13"/>
      <c r="YY247" s="13"/>
      <c r="YZ247" s="13"/>
      <c r="ZA247" s="13"/>
      <c r="ZB247" s="13"/>
      <c r="ZC247" s="13"/>
      <c r="ZD247" s="13"/>
      <c r="ZE247" s="13"/>
      <c r="ZF247" s="13"/>
      <c r="ZG247" s="13"/>
      <c r="ZH247" s="13"/>
      <c r="ZI247" s="13"/>
      <c r="ZJ247" s="13"/>
      <c r="ZK247" s="13"/>
      <c r="ZL247" s="13"/>
      <c r="ZM247" s="13"/>
      <c r="ZN247" s="13"/>
      <c r="ZO247" s="13"/>
      <c r="ZP247" s="13"/>
      <c r="ZQ247" s="13"/>
      <c r="ZR247" s="13"/>
      <c r="ZS247" s="13"/>
      <c r="ZT247" s="13"/>
      <c r="ZU247" s="13"/>
      <c r="ZV247" s="13"/>
      <c r="ZW247" s="13"/>
      <c r="ZX247" s="13"/>
      <c r="ZY247" s="13"/>
      <c r="ZZ247" s="13"/>
      <c r="AAA247" s="13"/>
      <c r="AAB247" s="13"/>
      <c r="AAC247" s="13"/>
      <c r="AAD247" s="13"/>
      <c r="AAE247" s="13"/>
      <c r="AAF247" s="13"/>
      <c r="AAG247" s="13"/>
      <c r="AAH247" s="13"/>
      <c r="AAI247" s="13"/>
      <c r="AAJ247" s="13"/>
      <c r="AAK247" s="13"/>
      <c r="AAL247" s="13"/>
      <c r="AAM247" s="13"/>
      <c r="AAN247" s="13"/>
      <c r="AAO247" s="13"/>
      <c r="AAP247" s="13"/>
      <c r="AAQ247" s="13"/>
      <c r="AAR247" s="13"/>
      <c r="AAS247" s="13"/>
      <c r="AAT247" s="13"/>
      <c r="AAU247" s="13"/>
      <c r="AAV247" s="13"/>
      <c r="AAW247" s="13"/>
      <c r="AAX247" s="13"/>
      <c r="AAY247" s="13"/>
      <c r="AAZ247" s="13"/>
      <c r="ABA247" s="13"/>
      <c r="ABB247" s="13"/>
      <c r="ABC247" s="13"/>
      <c r="ABD247" s="13"/>
      <c r="ABE247" s="13"/>
      <c r="ABF247" s="13"/>
      <c r="ABG247" s="13"/>
      <c r="ABH247" s="13"/>
      <c r="ABI247" s="13"/>
      <c r="ABJ247" s="13"/>
      <c r="ABK247" s="13"/>
      <c r="ABL247" s="13"/>
      <c r="ABM247" s="13"/>
      <c r="ABN247" s="13"/>
      <c r="ABO247" s="13"/>
      <c r="ABP247" s="13"/>
      <c r="ABQ247" s="13"/>
      <c r="ABR247" s="13"/>
      <c r="ABS247" s="13"/>
      <c r="ABT247" s="13"/>
      <c r="ABU247" s="13"/>
      <c r="ABV247" s="13"/>
      <c r="ABW247" s="13"/>
      <c r="ABX247" s="13"/>
      <c r="ABY247" s="13"/>
      <c r="ABZ247" s="13"/>
      <c r="ACA247" s="13"/>
      <c r="ACB247" s="13"/>
      <c r="ACC247" s="13"/>
      <c r="ACD247" s="13"/>
      <c r="ACE247" s="13"/>
      <c r="ACF247" s="13"/>
      <c r="ACG247" s="13"/>
      <c r="ACH247" s="13"/>
      <c r="ACI247" s="13"/>
      <c r="ACJ247" s="13"/>
      <c r="ACK247" s="13"/>
      <c r="ACL247" s="13"/>
      <c r="ACM247" s="13"/>
      <c r="ACN247" s="13"/>
      <c r="ACO247" s="13"/>
      <c r="ACP247" s="13"/>
      <c r="ACQ247" s="13"/>
      <c r="ACR247" s="13"/>
      <c r="ACS247" s="13"/>
      <c r="ACT247" s="13"/>
      <c r="ACU247" s="13"/>
      <c r="ACV247" s="13"/>
      <c r="ACW247" s="13"/>
      <c r="ACX247" s="13"/>
      <c r="ACY247" s="13"/>
      <c r="ACZ247" s="13"/>
      <c r="ADA247" s="13"/>
      <c r="ADB247" s="13"/>
      <c r="ADC247" s="13"/>
      <c r="ADD247" s="13"/>
      <c r="ADE247" s="13"/>
      <c r="ADF247" s="13"/>
      <c r="ADG247" s="13"/>
      <c r="ADH247" s="13"/>
      <c r="ADI247" s="13"/>
      <c r="ADJ247" s="13"/>
      <c r="ADK247" s="13"/>
      <c r="ADL247" s="13"/>
      <c r="ADM247" s="13"/>
      <c r="ADN247" s="13"/>
      <c r="ADO247" s="13"/>
      <c r="ADP247" s="13"/>
      <c r="ADQ247" s="13"/>
      <c r="ADR247" s="13"/>
      <c r="ADS247" s="13"/>
      <c r="ADT247" s="13"/>
      <c r="ADU247" s="13"/>
      <c r="ADV247" s="13"/>
      <c r="ADW247" s="13"/>
      <c r="ADX247" s="13"/>
      <c r="ADY247" s="13"/>
      <c r="ADZ247" s="13"/>
      <c r="AEA247" s="13"/>
      <c r="AEB247" s="13"/>
      <c r="AEC247" s="13"/>
      <c r="AED247" s="13"/>
      <c r="AEE247" s="13"/>
      <c r="AEF247" s="13"/>
      <c r="AEG247" s="13"/>
      <c r="AEH247" s="13"/>
      <c r="AEI247" s="13"/>
      <c r="AEJ247" s="13"/>
      <c r="AEK247" s="13"/>
      <c r="AEL247" s="13"/>
      <c r="AEM247" s="13"/>
      <c r="AEN247" s="13"/>
      <c r="AEO247" s="13"/>
      <c r="AEP247" s="13"/>
      <c r="AEQ247" s="13"/>
      <c r="AER247" s="13"/>
      <c r="AES247" s="13"/>
      <c r="AET247" s="13"/>
      <c r="AEU247" s="13"/>
      <c r="AEV247" s="13"/>
      <c r="AEW247" s="13"/>
      <c r="AEX247" s="13"/>
      <c r="AEY247" s="13"/>
      <c r="AEZ247" s="13"/>
      <c r="AFA247" s="13"/>
      <c r="AFB247" s="13"/>
      <c r="AFC247" s="13"/>
      <c r="AFD247" s="13"/>
      <c r="AFE247" s="13"/>
      <c r="AFF247" s="13"/>
      <c r="AFG247" s="13"/>
      <c r="AFH247" s="13"/>
      <c r="AFI247" s="13"/>
      <c r="AFJ247" s="13"/>
      <c r="AFK247" s="13"/>
      <c r="AFL247" s="13"/>
      <c r="AFM247" s="13"/>
      <c r="AFN247" s="13"/>
      <c r="AFO247" s="13"/>
      <c r="AFP247" s="13"/>
      <c r="AFQ247" s="13"/>
      <c r="AFR247" s="13"/>
      <c r="AFS247" s="13"/>
      <c r="AFT247" s="13"/>
      <c r="AFU247" s="13"/>
      <c r="AFV247" s="13"/>
      <c r="AFW247" s="13"/>
      <c r="AFX247" s="13"/>
      <c r="AFY247" s="13"/>
      <c r="AFZ247" s="13"/>
      <c r="AGA247" s="13"/>
      <c r="AGB247" s="13"/>
      <c r="AGC247" s="13"/>
      <c r="AGD247" s="13"/>
      <c r="AGE247" s="13"/>
      <c r="AGF247" s="13"/>
      <c r="AGG247" s="13"/>
      <c r="AGH247" s="13"/>
      <c r="AGI247" s="13"/>
      <c r="AGJ247" s="13"/>
      <c r="AGK247" s="13"/>
      <c r="AGL247" s="13"/>
      <c r="AGM247" s="13"/>
      <c r="AGN247" s="13"/>
      <c r="AGO247" s="13"/>
      <c r="AGP247" s="13"/>
      <c r="AGQ247" s="13"/>
      <c r="AGR247" s="13"/>
      <c r="AGS247" s="13"/>
      <c r="AGT247" s="13"/>
      <c r="AGU247" s="13"/>
      <c r="AGV247" s="13"/>
      <c r="AGW247" s="13"/>
      <c r="AGX247" s="13"/>
      <c r="AGY247" s="13"/>
      <c r="AGZ247" s="13"/>
      <c r="AHA247" s="13"/>
      <c r="AHB247" s="13"/>
      <c r="AHC247" s="13"/>
      <c r="AHD247" s="13"/>
      <c r="AHE247" s="13"/>
      <c r="AHF247" s="13"/>
      <c r="AHG247" s="13"/>
      <c r="AHH247" s="13"/>
      <c r="AHI247" s="13"/>
      <c r="AHJ247" s="13"/>
      <c r="AHK247" s="13"/>
      <c r="AHL247" s="13"/>
      <c r="AHM247" s="13"/>
      <c r="AHN247" s="13"/>
      <c r="AHO247" s="13"/>
      <c r="AHP247" s="13"/>
      <c r="AHQ247" s="13"/>
      <c r="AHR247" s="13"/>
      <c r="AHS247" s="13"/>
      <c r="AHT247" s="13"/>
      <c r="AHU247" s="13"/>
      <c r="AHV247" s="13"/>
      <c r="AHW247" s="13"/>
      <c r="AHX247" s="13"/>
      <c r="AHY247" s="13"/>
      <c r="AHZ247" s="13"/>
      <c r="AIA247" s="13"/>
      <c r="AIB247" s="13"/>
      <c r="AIC247" s="13"/>
      <c r="AID247" s="13"/>
      <c r="AIE247" s="13"/>
      <c r="AIF247" s="13"/>
      <c r="AIG247" s="13"/>
      <c r="AIH247" s="13"/>
      <c r="AII247" s="13"/>
      <c r="AIJ247" s="13"/>
      <c r="AIK247" s="13"/>
      <c r="AIL247" s="13"/>
      <c r="AIM247" s="13"/>
      <c r="AIN247" s="13"/>
      <c r="AIO247" s="13"/>
      <c r="AIP247" s="13"/>
      <c r="AIQ247" s="13"/>
      <c r="AIR247" s="13"/>
      <c r="AIS247" s="13"/>
      <c r="AIT247" s="13"/>
      <c r="AIU247" s="13"/>
      <c r="AIV247" s="13"/>
      <c r="AIW247" s="13"/>
      <c r="AIX247" s="13"/>
      <c r="AIY247" s="13"/>
      <c r="AIZ247" s="13"/>
      <c r="AJA247" s="13"/>
      <c r="AJB247" s="13"/>
      <c r="AJC247" s="13"/>
      <c r="AJD247" s="13"/>
      <c r="AJE247" s="13"/>
      <c r="AJF247" s="13"/>
      <c r="AJG247" s="13"/>
      <c r="AJH247" s="13"/>
      <c r="AJI247" s="13"/>
      <c r="AJJ247" s="13"/>
      <c r="AJK247" s="13"/>
      <c r="AJL247" s="13"/>
      <c r="AJM247" s="13"/>
      <c r="AJN247" s="13"/>
      <c r="AJO247" s="13"/>
      <c r="AJP247" s="13"/>
      <c r="AJQ247" s="13"/>
      <c r="AJR247" s="13"/>
      <c r="AJS247" s="13"/>
      <c r="AJT247" s="13"/>
      <c r="AJU247" s="13"/>
      <c r="AJV247" s="13"/>
      <c r="AJW247" s="13"/>
      <c r="AJX247" s="13"/>
      <c r="AJY247" s="13"/>
      <c r="AJZ247" s="13"/>
      <c r="AKA247" s="13"/>
      <c r="AKB247" s="13"/>
      <c r="AKC247" s="13"/>
      <c r="AKD247" s="13"/>
      <c r="AKE247" s="13"/>
      <c r="AKF247" s="13"/>
      <c r="AKG247" s="13"/>
      <c r="AKH247" s="13"/>
      <c r="AKI247" s="13"/>
      <c r="AKJ247" s="13"/>
      <c r="AKK247" s="13"/>
      <c r="AKL247" s="13"/>
      <c r="AKM247" s="13"/>
      <c r="AKN247" s="13"/>
      <c r="AKO247" s="13"/>
      <c r="AKP247" s="13"/>
      <c r="AKQ247" s="13"/>
      <c r="AKR247" s="13"/>
      <c r="AKS247" s="13"/>
      <c r="AKT247" s="13"/>
      <c r="AKU247" s="13"/>
      <c r="AKV247" s="13"/>
      <c r="AKW247" s="13"/>
      <c r="AKX247" s="13"/>
      <c r="AKY247" s="13"/>
      <c r="AKZ247" s="13"/>
      <c r="ALA247" s="13"/>
      <c r="ALB247" s="13"/>
      <c r="ALC247" s="13"/>
      <c r="ALD247" s="13"/>
      <c r="ALE247" s="13"/>
      <c r="ALF247" s="13"/>
      <c r="ALG247" s="13"/>
      <c r="ALH247" s="13"/>
      <c r="ALI247" s="13"/>
      <c r="ALJ247" s="13"/>
      <c r="ALK247" s="13"/>
      <c r="ALL247" s="13"/>
      <c r="ALM247" s="13"/>
      <c r="ALN247" s="13"/>
    </row>
    <row r="248" spans="1:1002" ht="14" hidden="1" customHeight="1" x14ac:dyDescent="0.35">
      <c r="A248" s="9"/>
      <c r="B248" s="10"/>
      <c r="C248" s="29"/>
      <c r="D248" s="10"/>
      <c r="F248" s="11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c r="HR248" s="13"/>
      <c r="HS248" s="13"/>
      <c r="HT248" s="13"/>
      <c r="HU248" s="13"/>
      <c r="HV248" s="13"/>
      <c r="HW248" s="13"/>
      <c r="HX248" s="13"/>
      <c r="HY248" s="13"/>
      <c r="HZ248" s="13"/>
      <c r="IA248" s="13"/>
      <c r="IB248" s="13"/>
      <c r="IC248" s="13"/>
      <c r="ID248" s="13"/>
      <c r="IE248" s="13"/>
      <c r="IF248" s="13"/>
      <c r="IG248" s="13"/>
      <c r="IH248" s="13"/>
      <c r="II248" s="13"/>
      <c r="IJ248" s="13"/>
      <c r="IK248" s="13"/>
      <c r="IL248" s="13"/>
      <c r="IM248" s="13"/>
      <c r="IN248" s="13"/>
      <c r="IO248" s="13"/>
      <c r="IP248" s="13"/>
      <c r="IQ248" s="13"/>
      <c r="IR248" s="13"/>
      <c r="IS248" s="13"/>
      <c r="IT248" s="13"/>
      <c r="IU248" s="13"/>
      <c r="IV248" s="13"/>
      <c r="IW248" s="13"/>
      <c r="IX248" s="13"/>
      <c r="IY248" s="13"/>
      <c r="IZ248" s="13"/>
      <c r="JA248" s="13"/>
      <c r="JB248" s="13"/>
      <c r="JC248" s="13"/>
      <c r="JD248" s="13"/>
      <c r="JE248" s="13"/>
      <c r="JF248" s="13"/>
      <c r="JG248" s="13"/>
      <c r="JH248" s="13"/>
      <c r="JI248" s="13"/>
      <c r="JJ248" s="13"/>
      <c r="JK248" s="13"/>
      <c r="JL248" s="13"/>
      <c r="JM248" s="13"/>
      <c r="JN248" s="13"/>
      <c r="JO248" s="13"/>
      <c r="JP248" s="13"/>
      <c r="JQ248" s="13"/>
      <c r="JR248" s="13"/>
      <c r="JS248" s="13"/>
      <c r="JT248" s="13"/>
      <c r="JU248" s="13"/>
      <c r="JV248" s="13"/>
      <c r="JW248" s="13"/>
      <c r="JX248" s="13"/>
      <c r="JY248" s="13"/>
      <c r="JZ248" s="13"/>
      <c r="KA248" s="13"/>
      <c r="KB248" s="13"/>
      <c r="KC248" s="13"/>
      <c r="KD248" s="13"/>
      <c r="KE248" s="13"/>
      <c r="KF248" s="13"/>
      <c r="KG248" s="13"/>
      <c r="KH248" s="13"/>
      <c r="KI248" s="13"/>
      <c r="KJ248" s="13"/>
      <c r="KK248" s="13"/>
      <c r="KL248" s="13"/>
      <c r="KM248" s="13"/>
      <c r="KN248" s="13"/>
      <c r="KO248" s="13"/>
      <c r="KP248" s="13"/>
      <c r="KQ248" s="13"/>
      <c r="KR248" s="13"/>
      <c r="KS248" s="13"/>
      <c r="KT248" s="13"/>
      <c r="KU248" s="13"/>
      <c r="KV248" s="13"/>
      <c r="KW248" s="13"/>
      <c r="KX248" s="13"/>
      <c r="KY248" s="13"/>
      <c r="KZ248" s="13"/>
      <c r="LA248" s="13"/>
      <c r="LB248" s="13"/>
      <c r="LC248" s="13"/>
      <c r="LD248" s="13"/>
      <c r="LE248" s="13"/>
      <c r="LF248" s="13"/>
      <c r="LG248" s="13"/>
      <c r="LH248" s="13"/>
      <c r="LI248" s="13"/>
      <c r="LJ248" s="13"/>
      <c r="LK248" s="13"/>
      <c r="LL248" s="13"/>
      <c r="LM248" s="13"/>
      <c r="LN248" s="13"/>
      <c r="LO248" s="13"/>
      <c r="LP248" s="13"/>
      <c r="LQ248" s="13"/>
      <c r="LR248" s="13"/>
      <c r="LS248" s="13"/>
      <c r="LT248" s="13"/>
      <c r="LU248" s="13"/>
      <c r="LV248" s="13"/>
      <c r="LW248" s="13"/>
      <c r="LX248" s="13"/>
      <c r="LY248" s="13"/>
      <c r="LZ248" s="13"/>
      <c r="MA248" s="13"/>
      <c r="MB248" s="13"/>
      <c r="MC248" s="13"/>
      <c r="MD248" s="13"/>
      <c r="ME248" s="13"/>
      <c r="MF248" s="13"/>
      <c r="MG248" s="13"/>
      <c r="MH248" s="13"/>
      <c r="MI248" s="13"/>
      <c r="MJ248" s="13"/>
      <c r="MK248" s="13"/>
      <c r="ML248" s="13"/>
      <c r="MM248" s="13"/>
      <c r="MN248" s="13"/>
      <c r="MO248" s="13"/>
      <c r="MP248" s="13"/>
      <c r="MQ248" s="13"/>
      <c r="MR248" s="13"/>
      <c r="MS248" s="13"/>
      <c r="MT248" s="13"/>
      <c r="MU248" s="13"/>
      <c r="MV248" s="13"/>
      <c r="MW248" s="13"/>
      <c r="MX248" s="13"/>
      <c r="MY248" s="13"/>
      <c r="MZ248" s="13"/>
      <c r="NA248" s="13"/>
      <c r="NB248" s="13"/>
      <c r="NC248" s="13"/>
      <c r="ND248" s="13"/>
      <c r="NE248" s="13"/>
      <c r="NF248" s="13"/>
      <c r="NG248" s="13"/>
      <c r="NH248" s="13"/>
      <c r="NI248" s="13"/>
      <c r="NJ248" s="13"/>
      <c r="NK248" s="13"/>
      <c r="NL248" s="13"/>
      <c r="NM248" s="13"/>
      <c r="NN248" s="13"/>
      <c r="NO248" s="13"/>
      <c r="NP248" s="13"/>
      <c r="NQ248" s="13"/>
      <c r="NR248" s="13"/>
      <c r="NS248" s="13"/>
      <c r="NT248" s="13"/>
      <c r="NU248" s="13"/>
      <c r="NV248" s="13"/>
      <c r="NW248" s="13"/>
      <c r="NX248" s="13"/>
      <c r="NY248" s="13"/>
      <c r="NZ248" s="13"/>
      <c r="OA248" s="13"/>
      <c r="OB248" s="13"/>
      <c r="OC248" s="13"/>
      <c r="OD248" s="13"/>
      <c r="OE248" s="13"/>
      <c r="OF248" s="13"/>
      <c r="OG248" s="13"/>
      <c r="OH248" s="13"/>
      <c r="OI248" s="13"/>
      <c r="OJ248" s="13"/>
      <c r="OK248" s="13"/>
      <c r="OL248" s="13"/>
      <c r="OM248" s="13"/>
      <c r="ON248" s="13"/>
      <c r="OO248" s="13"/>
      <c r="OP248" s="13"/>
      <c r="OQ248" s="13"/>
      <c r="OR248" s="13"/>
      <c r="OS248" s="13"/>
      <c r="OT248" s="13"/>
      <c r="OU248" s="13"/>
      <c r="OV248" s="13"/>
      <c r="OW248" s="13"/>
      <c r="OX248" s="13"/>
      <c r="OY248" s="13"/>
      <c r="OZ248" s="13"/>
      <c r="PA248" s="13"/>
      <c r="PB248" s="13"/>
      <c r="PC248" s="13"/>
      <c r="PD248" s="13"/>
      <c r="PE248" s="13"/>
      <c r="PF248" s="13"/>
      <c r="PG248" s="13"/>
      <c r="PH248" s="13"/>
      <c r="PI248" s="13"/>
      <c r="PJ248" s="13"/>
      <c r="PK248" s="13"/>
      <c r="PL248" s="13"/>
      <c r="PM248" s="13"/>
      <c r="PN248" s="13"/>
      <c r="PO248" s="13"/>
      <c r="PP248" s="13"/>
      <c r="PQ248" s="13"/>
      <c r="PR248" s="13"/>
      <c r="PS248" s="13"/>
      <c r="PT248" s="13"/>
      <c r="PU248" s="13"/>
      <c r="PV248" s="13"/>
      <c r="PW248" s="13"/>
      <c r="PX248" s="13"/>
      <c r="PY248" s="13"/>
      <c r="PZ248" s="13"/>
      <c r="QA248" s="13"/>
      <c r="QB248" s="13"/>
      <c r="QC248" s="13"/>
      <c r="QD248" s="13"/>
      <c r="QE248" s="13"/>
      <c r="QF248" s="13"/>
      <c r="QG248" s="13"/>
      <c r="QH248" s="13"/>
      <c r="QI248" s="13"/>
      <c r="QJ248" s="13"/>
      <c r="QK248" s="13"/>
      <c r="QL248" s="13"/>
      <c r="QM248" s="13"/>
      <c r="QN248" s="13"/>
      <c r="QO248" s="13"/>
      <c r="QP248" s="13"/>
      <c r="QQ248" s="13"/>
      <c r="QR248" s="13"/>
      <c r="QS248" s="13"/>
      <c r="QT248" s="13"/>
      <c r="QU248" s="13"/>
      <c r="QV248" s="13"/>
      <c r="QW248" s="13"/>
      <c r="QX248" s="13"/>
      <c r="QY248" s="13"/>
      <c r="QZ248" s="13"/>
      <c r="RA248" s="13"/>
      <c r="RB248" s="13"/>
      <c r="RC248" s="13"/>
      <c r="RD248" s="13"/>
      <c r="RE248" s="13"/>
      <c r="RF248" s="13"/>
      <c r="RG248" s="13"/>
      <c r="RH248" s="13"/>
      <c r="RI248" s="13"/>
      <c r="RJ248" s="13"/>
      <c r="RK248" s="13"/>
      <c r="RL248" s="13"/>
      <c r="RM248" s="13"/>
      <c r="RN248" s="13"/>
      <c r="RO248" s="13"/>
      <c r="RP248" s="13"/>
      <c r="RQ248" s="13"/>
      <c r="RR248" s="13"/>
      <c r="RS248" s="13"/>
      <c r="RT248" s="13"/>
      <c r="RU248" s="13"/>
      <c r="RV248" s="13"/>
      <c r="RW248" s="13"/>
      <c r="RX248" s="13"/>
      <c r="RY248" s="13"/>
      <c r="RZ248" s="13"/>
      <c r="SA248" s="13"/>
      <c r="SB248" s="13"/>
      <c r="SC248" s="13"/>
      <c r="SD248" s="13"/>
      <c r="SE248" s="13"/>
      <c r="SF248" s="13"/>
      <c r="SG248" s="13"/>
      <c r="SH248" s="13"/>
      <c r="SI248" s="13"/>
      <c r="SJ248" s="13"/>
      <c r="SK248" s="13"/>
      <c r="SL248" s="13"/>
      <c r="SM248" s="13"/>
      <c r="SN248" s="13"/>
      <c r="SO248" s="13"/>
      <c r="SP248" s="13"/>
      <c r="SQ248" s="13"/>
      <c r="SR248" s="13"/>
      <c r="SS248" s="13"/>
      <c r="ST248" s="13"/>
      <c r="SU248" s="13"/>
      <c r="SV248" s="13"/>
      <c r="SW248" s="13"/>
      <c r="SX248" s="13"/>
      <c r="SY248" s="13"/>
      <c r="SZ248" s="13"/>
      <c r="TA248" s="13"/>
      <c r="TB248" s="13"/>
      <c r="TC248" s="13"/>
      <c r="TD248" s="13"/>
      <c r="TE248" s="13"/>
      <c r="TF248" s="13"/>
      <c r="TG248" s="13"/>
      <c r="TH248" s="13"/>
      <c r="TI248" s="13"/>
      <c r="TJ248" s="13"/>
      <c r="TK248" s="13"/>
      <c r="TL248" s="13"/>
      <c r="TM248" s="13"/>
      <c r="TN248" s="13"/>
      <c r="TO248" s="13"/>
      <c r="TP248" s="13"/>
      <c r="TQ248" s="13"/>
      <c r="TR248" s="13"/>
      <c r="TS248" s="13"/>
      <c r="TT248" s="13"/>
      <c r="TU248" s="13"/>
      <c r="TV248" s="13"/>
      <c r="TW248" s="13"/>
      <c r="TX248" s="13"/>
      <c r="TY248" s="13"/>
      <c r="TZ248" s="13"/>
      <c r="UA248" s="13"/>
      <c r="UB248" s="13"/>
      <c r="UC248" s="13"/>
      <c r="UD248" s="13"/>
      <c r="UE248" s="13"/>
      <c r="UF248" s="13"/>
      <c r="UG248" s="13"/>
      <c r="UH248" s="13"/>
      <c r="UI248" s="13"/>
      <c r="UJ248" s="13"/>
      <c r="UK248" s="13"/>
      <c r="UL248" s="13"/>
      <c r="UM248" s="13"/>
      <c r="UN248" s="13"/>
      <c r="UO248" s="13"/>
      <c r="UP248" s="13"/>
      <c r="UQ248" s="13"/>
      <c r="UR248" s="13"/>
      <c r="US248" s="13"/>
      <c r="UT248" s="13"/>
      <c r="UU248" s="13"/>
      <c r="UV248" s="13"/>
      <c r="UW248" s="13"/>
      <c r="UX248" s="13"/>
      <c r="UY248" s="13"/>
      <c r="UZ248" s="13"/>
      <c r="VA248" s="13"/>
      <c r="VB248" s="13"/>
      <c r="VC248" s="13"/>
      <c r="VD248" s="13"/>
      <c r="VE248" s="13"/>
      <c r="VF248" s="13"/>
      <c r="VG248" s="13"/>
      <c r="VH248" s="13"/>
      <c r="VI248" s="13"/>
      <c r="VJ248" s="13"/>
      <c r="VK248" s="13"/>
      <c r="VL248" s="13"/>
      <c r="VM248" s="13"/>
      <c r="VN248" s="13"/>
      <c r="VO248" s="13"/>
      <c r="VP248" s="13"/>
      <c r="VQ248" s="13"/>
      <c r="VR248" s="13"/>
      <c r="VS248" s="13"/>
      <c r="VT248" s="13"/>
      <c r="VU248" s="13"/>
      <c r="VV248" s="13"/>
      <c r="VW248" s="13"/>
      <c r="VX248" s="13"/>
      <c r="VY248" s="13"/>
      <c r="VZ248" s="13"/>
      <c r="WA248" s="13"/>
      <c r="WB248" s="13"/>
      <c r="WC248" s="13"/>
      <c r="WD248" s="13"/>
      <c r="WE248" s="13"/>
      <c r="WF248" s="13"/>
      <c r="WG248" s="13"/>
      <c r="WH248" s="13"/>
      <c r="WI248" s="13"/>
      <c r="WJ248" s="13"/>
      <c r="WK248" s="13"/>
      <c r="WL248" s="13"/>
      <c r="WM248" s="13"/>
      <c r="WN248" s="13"/>
      <c r="WO248" s="13"/>
      <c r="WP248" s="13"/>
      <c r="WQ248" s="13"/>
      <c r="WR248" s="13"/>
      <c r="WS248" s="13"/>
      <c r="WT248" s="13"/>
      <c r="WU248" s="13"/>
      <c r="WV248" s="13"/>
      <c r="WW248" s="13"/>
      <c r="WX248" s="13"/>
      <c r="WY248" s="13"/>
      <c r="WZ248" s="13"/>
      <c r="XA248" s="13"/>
      <c r="XB248" s="13"/>
      <c r="XC248" s="13"/>
      <c r="XD248" s="13"/>
      <c r="XE248" s="13"/>
      <c r="XF248" s="13"/>
      <c r="XG248" s="13"/>
      <c r="XH248" s="13"/>
      <c r="XI248" s="13"/>
      <c r="XJ248" s="13"/>
      <c r="XK248" s="13"/>
      <c r="XL248" s="13"/>
      <c r="XM248" s="13"/>
      <c r="XN248" s="13"/>
      <c r="XO248" s="13"/>
      <c r="XP248" s="13"/>
      <c r="XQ248" s="13"/>
      <c r="XR248" s="13"/>
      <c r="XS248" s="13"/>
      <c r="XT248" s="13"/>
      <c r="XU248" s="13"/>
      <c r="XV248" s="13"/>
      <c r="XW248" s="13"/>
      <c r="XX248" s="13"/>
      <c r="XY248" s="13"/>
      <c r="XZ248" s="13"/>
      <c r="YA248" s="13"/>
      <c r="YB248" s="13"/>
      <c r="YC248" s="13"/>
      <c r="YD248" s="13"/>
      <c r="YE248" s="13"/>
      <c r="YF248" s="13"/>
      <c r="YG248" s="13"/>
      <c r="YH248" s="13"/>
      <c r="YI248" s="13"/>
      <c r="YJ248" s="13"/>
      <c r="YK248" s="13"/>
      <c r="YL248" s="13"/>
      <c r="YM248" s="13"/>
      <c r="YN248" s="13"/>
      <c r="YO248" s="13"/>
      <c r="YP248" s="13"/>
      <c r="YQ248" s="13"/>
      <c r="YR248" s="13"/>
      <c r="YS248" s="13"/>
      <c r="YT248" s="13"/>
      <c r="YU248" s="13"/>
      <c r="YV248" s="13"/>
      <c r="YW248" s="13"/>
      <c r="YX248" s="13"/>
      <c r="YY248" s="13"/>
      <c r="YZ248" s="13"/>
      <c r="ZA248" s="13"/>
      <c r="ZB248" s="13"/>
      <c r="ZC248" s="13"/>
      <c r="ZD248" s="13"/>
      <c r="ZE248" s="13"/>
      <c r="ZF248" s="13"/>
      <c r="ZG248" s="13"/>
      <c r="ZH248" s="13"/>
      <c r="ZI248" s="13"/>
      <c r="ZJ248" s="13"/>
      <c r="ZK248" s="13"/>
      <c r="ZL248" s="13"/>
      <c r="ZM248" s="13"/>
      <c r="ZN248" s="13"/>
      <c r="ZO248" s="13"/>
      <c r="ZP248" s="13"/>
      <c r="ZQ248" s="13"/>
      <c r="ZR248" s="13"/>
      <c r="ZS248" s="13"/>
      <c r="ZT248" s="13"/>
      <c r="ZU248" s="13"/>
      <c r="ZV248" s="13"/>
      <c r="ZW248" s="13"/>
      <c r="ZX248" s="13"/>
      <c r="ZY248" s="13"/>
      <c r="ZZ248" s="13"/>
      <c r="AAA248" s="13"/>
      <c r="AAB248" s="13"/>
      <c r="AAC248" s="13"/>
      <c r="AAD248" s="13"/>
      <c r="AAE248" s="13"/>
      <c r="AAF248" s="13"/>
      <c r="AAG248" s="13"/>
      <c r="AAH248" s="13"/>
      <c r="AAI248" s="13"/>
      <c r="AAJ248" s="13"/>
      <c r="AAK248" s="13"/>
      <c r="AAL248" s="13"/>
      <c r="AAM248" s="13"/>
      <c r="AAN248" s="13"/>
      <c r="AAO248" s="13"/>
      <c r="AAP248" s="13"/>
      <c r="AAQ248" s="13"/>
      <c r="AAR248" s="13"/>
      <c r="AAS248" s="13"/>
      <c r="AAT248" s="13"/>
      <c r="AAU248" s="13"/>
      <c r="AAV248" s="13"/>
      <c r="AAW248" s="13"/>
      <c r="AAX248" s="13"/>
      <c r="AAY248" s="13"/>
      <c r="AAZ248" s="13"/>
      <c r="ABA248" s="13"/>
      <c r="ABB248" s="13"/>
      <c r="ABC248" s="13"/>
      <c r="ABD248" s="13"/>
      <c r="ABE248" s="13"/>
      <c r="ABF248" s="13"/>
      <c r="ABG248" s="13"/>
      <c r="ABH248" s="13"/>
      <c r="ABI248" s="13"/>
      <c r="ABJ248" s="13"/>
      <c r="ABK248" s="13"/>
      <c r="ABL248" s="13"/>
      <c r="ABM248" s="13"/>
      <c r="ABN248" s="13"/>
      <c r="ABO248" s="13"/>
      <c r="ABP248" s="13"/>
      <c r="ABQ248" s="13"/>
      <c r="ABR248" s="13"/>
      <c r="ABS248" s="13"/>
      <c r="ABT248" s="13"/>
      <c r="ABU248" s="13"/>
      <c r="ABV248" s="13"/>
      <c r="ABW248" s="13"/>
      <c r="ABX248" s="13"/>
      <c r="ABY248" s="13"/>
      <c r="ABZ248" s="13"/>
      <c r="ACA248" s="13"/>
      <c r="ACB248" s="13"/>
      <c r="ACC248" s="13"/>
      <c r="ACD248" s="13"/>
      <c r="ACE248" s="13"/>
      <c r="ACF248" s="13"/>
      <c r="ACG248" s="13"/>
      <c r="ACH248" s="13"/>
      <c r="ACI248" s="13"/>
      <c r="ACJ248" s="13"/>
      <c r="ACK248" s="13"/>
      <c r="ACL248" s="13"/>
      <c r="ACM248" s="13"/>
      <c r="ACN248" s="13"/>
      <c r="ACO248" s="13"/>
      <c r="ACP248" s="13"/>
      <c r="ACQ248" s="13"/>
      <c r="ACR248" s="13"/>
      <c r="ACS248" s="13"/>
      <c r="ACT248" s="13"/>
      <c r="ACU248" s="13"/>
      <c r="ACV248" s="13"/>
      <c r="ACW248" s="13"/>
      <c r="ACX248" s="13"/>
      <c r="ACY248" s="13"/>
      <c r="ACZ248" s="13"/>
      <c r="ADA248" s="13"/>
      <c r="ADB248" s="13"/>
      <c r="ADC248" s="13"/>
      <c r="ADD248" s="13"/>
      <c r="ADE248" s="13"/>
      <c r="ADF248" s="13"/>
      <c r="ADG248" s="13"/>
      <c r="ADH248" s="13"/>
      <c r="ADI248" s="13"/>
      <c r="ADJ248" s="13"/>
      <c r="ADK248" s="13"/>
      <c r="ADL248" s="13"/>
      <c r="ADM248" s="13"/>
      <c r="ADN248" s="13"/>
      <c r="ADO248" s="13"/>
      <c r="ADP248" s="13"/>
      <c r="ADQ248" s="13"/>
      <c r="ADR248" s="13"/>
      <c r="ADS248" s="13"/>
      <c r="ADT248" s="13"/>
      <c r="ADU248" s="13"/>
      <c r="ADV248" s="13"/>
      <c r="ADW248" s="13"/>
      <c r="ADX248" s="13"/>
      <c r="ADY248" s="13"/>
      <c r="ADZ248" s="13"/>
      <c r="AEA248" s="13"/>
      <c r="AEB248" s="13"/>
      <c r="AEC248" s="13"/>
      <c r="AED248" s="13"/>
      <c r="AEE248" s="13"/>
      <c r="AEF248" s="13"/>
      <c r="AEG248" s="13"/>
      <c r="AEH248" s="13"/>
      <c r="AEI248" s="13"/>
      <c r="AEJ248" s="13"/>
      <c r="AEK248" s="13"/>
      <c r="AEL248" s="13"/>
      <c r="AEM248" s="13"/>
      <c r="AEN248" s="13"/>
      <c r="AEO248" s="13"/>
      <c r="AEP248" s="13"/>
      <c r="AEQ248" s="13"/>
      <c r="AER248" s="13"/>
      <c r="AES248" s="13"/>
      <c r="AET248" s="13"/>
      <c r="AEU248" s="13"/>
      <c r="AEV248" s="13"/>
      <c r="AEW248" s="13"/>
      <c r="AEX248" s="13"/>
      <c r="AEY248" s="13"/>
      <c r="AEZ248" s="13"/>
      <c r="AFA248" s="13"/>
      <c r="AFB248" s="13"/>
      <c r="AFC248" s="13"/>
      <c r="AFD248" s="13"/>
      <c r="AFE248" s="13"/>
      <c r="AFF248" s="13"/>
      <c r="AFG248" s="13"/>
      <c r="AFH248" s="13"/>
      <c r="AFI248" s="13"/>
      <c r="AFJ248" s="13"/>
      <c r="AFK248" s="13"/>
      <c r="AFL248" s="13"/>
      <c r="AFM248" s="13"/>
      <c r="AFN248" s="13"/>
      <c r="AFO248" s="13"/>
      <c r="AFP248" s="13"/>
      <c r="AFQ248" s="13"/>
      <c r="AFR248" s="13"/>
      <c r="AFS248" s="13"/>
      <c r="AFT248" s="13"/>
      <c r="AFU248" s="13"/>
      <c r="AFV248" s="13"/>
      <c r="AFW248" s="13"/>
      <c r="AFX248" s="13"/>
      <c r="AFY248" s="13"/>
      <c r="AFZ248" s="13"/>
      <c r="AGA248" s="13"/>
      <c r="AGB248" s="13"/>
      <c r="AGC248" s="13"/>
      <c r="AGD248" s="13"/>
      <c r="AGE248" s="13"/>
      <c r="AGF248" s="13"/>
      <c r="AGG248" s="13"/>
      <c r="AGH248" s="13"/>
      <c r="AGI248" s="13"/>
      <c r="AGJ248" s="13"/>
      <c r="AGK248" s="13"/>
      <c r="AGL248" s="13"/>
      <c r="AGM248" s="13"/>
      <c r="AGN248" s="13"/>
      <c r="AGO248" s="13"/>
      <c r="AGP248" s="13"/>
      <c r="AGQ248" s="13"/>
      <c r="AGR248" s="13"/>
      <c r="AGS248" s="13"/>
      <c r="AGT248" s="13"/>
      <c r="AGU248" s="13"/>
      <c r="AGV248" s="13"/>
      <c r="AGW248" s="13"/>
      <c r="AGX248" s="13"/>
      <c r="AGY248" s="13"/>
      <c r="AGZ248" s="13"/>
      <c r="AHA248" s="13"/>
      <c r="AHB248" s="13"/>
      <c r="AHC248" s="13"/>
      <c r="AHD248" s="13"/>
      <c r="AHE248" s="13"/>
      <c r="AHF248" s="13"/>
      <c r="AHG248" s="13"/>
      <c r="AHH248" s="13"/>
      <c r="AHI248" s="13"/>
      <c r="AHJ248" s="13"/>
      <c r="AHK248" s="13"/>
      <c r="AHL248" s="13"/>
      <c r="AHM248" s="13"/>
      <c r="AHN248" s="13"/>
      <c r="AHO248" s="13"/>
      <c r="AHP248" s="13"/>
      <c r="AHQ248" s="13"/>
      <c r="AHR248" s="13"/>
      <c r="AHS248" s="13"/>
      <c r="AHT248" s="13"/>
      <c r="AHU248" s="13"/>
      <c r="AHV248" s="13"/>
      <c r="AHW248" s="13"/>
      <c r="AHX248" s="13"/>
      <c r="AHY248" s="13"/>
      <c r="AHZ248" s="13"/>
      <c r="AIA248" s="13"/>
      <c r="AIB248" s="13"/>
      <c r="AIC248" s="13"/>
      <c r="AID248" s="13"/>
      <c r="AIE248" s="13"/>
      <c r="AIF248" s="13"/>
      <c r="AIG248" s="13"/>
      <c r="AIH248" s="13"/>
      <c r="AII248" s="13"/>
      <c r="AIJ248" s="13"/>
      <c r="AIK248" s="13"/>
      <c r="AIL248" s="13"/>
      <c r="AIM248" s="13"/>
      <c r="AIN248" s="13"/>
      <c r="AIO248" s="13"/>
      <c r="AIP248" s="13"/>
      <c r="AIQ248" s="13"/>
      <c r="AIR248" s="13"/>
      <c r="AIS248" s="13"/>
      <c r="AIT248" s="13"/>
      <c r="AIU248" s="13"/>
      <c r="AIV248" s="13"/>
      <c r="AIW248" s="13"/>
      <c r="AIX248" s="13"/>
      <c r="AIY248" s="13"/>
      <c r="AIZ248" s="13"/>
      <c r="AJA248" s="13"/>
      <c r="AJB248" s="13"/>
      <c r="AJC248" s="13"/>
      <c r="AJD248" s="13"/>
      <c r="AJE248" s="13"/>
      <c r="AJF248" s="13"/>
      <c r="AJG248" s="13"/>
      <c r="AJH248" s="13"/>
      <c r="AJI248" s="13"/>
      <c r="AJJ248" s="13"/>
      <c r="AJK248" s="13"/>
      <c r="AJL248" s="13"/>
      <c r="AJM248" s="13"/>
      <c r="AJN248" s="13"/>
      <c r="AJO248" s="13"/>
      <c r="AJP248" s="13"/>
      <c r="AJQ248" s="13"/>
      <c r="AJR248" s="13"/>
      <c r="AJS248" s="13"/>
      <c r="AJT248" s="13"/>
      <c r="AJU248" s="13"/>
      <c r="AJV248" s="13"/>
      <c r="AJW248" s="13"/>
      <c r="AJX248" s="13"/>
      <c r="AJY248" s="13"/>
      <c r="AJZ248" s="13"/>
      <c r="AKA248" s="13"/>
      <c r="AKB248" s="13"/>
      <c r="AKC248" s="13"/>
      <c r="AKD248" s="13"/>
      <c r="AKE248" s="13"/>
      <c r="AKF248" s="13"/>
      <c r="AKG248" s="13"/>
      <c r="AKH248" s="13"/>
      <c r="AKI248" s="13"/>
      <c r="AKJ248" s="13"/>
      <c r="AKK248" s="13"/>
      <c r="AKL248" s="13"/>
      <c r="AKM248" s="13"/>
      <c r="AKN248" s="13"/>
      <c r="AKO248" s="13"/>
      <c r="AKP248" s="13"/>
      <c r="AKQ248" s="13"/>
      <c r="AKR248" s="13"/>
      <c r="AKS248" s="13"/>
      <c r="AKT248" s="13"/>
      <c r="AKU248" s="13"/>
      <c r="AKV248" s="13"/>
      <c r="AKW248" s="13"/>
      <c r="AKX248" s="13"/>
      <c r="AKY248" s="13"/>
      <c r="AKZ248" s="13"/>
      <c r="ALA248" s="13"/>
      <c r="ALB248" s="13"/>
      <c r="ALC248" s="13"/>
      <c r="ALD248" s="13"/>
      <c r="ALE248" s="13"/>
      <c r="ALF248" s="13"/>
      <c r="ALG248" s="13"/>
      <c r="ALH248" s="13"/>
      <c r="ALI248" s="13"/>
      <c r="ALJ248" s="13"/>
      <c r="ALK248" s="13"/>
      <c r="ALL248" s="13"/>
      <c r="ALM248" s="13"/>
      <c r="ALN248" s="13"/>
    </row>
    <row r="249" spans="1:1002" ht="14" hidden="1" customHeight="1" x14ac:dyDescent="0.35">
      <c r="A249" s="9"/>
      <c r="B249" s="10"/>
      <c r="C249" s="29"/>
      <c r="D249" s="10"/>
      <c r="F249" s="11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c r="HR249" s="13"/>
      <c r="HS249" s="13"/>
      <c r="HT249" s="13"/>
      <c r="HU249" s="13"/>
      <c r="HV249" s="13"/>
      <c r="HW249" s="13"/>
      <c r="HX249" s="13"/>
      <c r="HY249" s="13"/>
      <c r="HZ249" s="13"/>
      <c r="IA249" s="13"/>
      <c r="IB249" s="13"/>
      <c r="IC249" s="13"/>
      <c r="ID249" s="13"/>
      <c r="IE249" s="13"/>
      <c r="IF249" s="13"/>
      <c r="IG249" s="13"/>
      <c r="IH249" s="13"/>
      <c r="II249" s="13"/>
      <c r="IJ249" s="13"/>
      <c r="IK249" s="13"/>
      <c r="IL249" s="13"/>
      <c r="IM249" s="13"/>
      <c r="IN249" s="13"/>
      <c r="IO249" s="13"/>
      <c r="IP249" s="13"/>
      <c r="IQ249" s="13"/>
      <c r="IR249" s="13"/>
      <c r="IS249" s="13"/>
      <c r="IT249" s="13"/>
      <c r="IU249" s="13"/>
      <c r="IV249" s="13"/>
      <c r="IW249" s="13"/>
      <c r="IX249" s="13"/>
      <c r="IY249" s="13"/>
      <c r="IZ249" s="13"/>
      <c r="JA249" s="13"/>
      <c r="JB249" s="13"/>
      <c r="JC249" s="13"/>
      <c r="JD249" s="13"/>
      <c r="JE249" s="13"/>
      <c r="JF249" s="13"/>
      <c r="JG249" s="13"/>
      <c r="JH249" s="13"/>
      <c r="JI249" s="13"/>
      <c r="JJ249" s="13"/>
      <c r="JK249" s="13"/>
      <c r="JL249" s="13"/>
      <c r="JM249" s="13"/>
      <c r="JN249" s="13"/>
      <c r="JO249" s="13"/>
      <c r="JP249" s="13"/>
      <c r="JQ249" s="13"/>
      <c r="JR249" s="13"/>
      <c r="JS249" s="13"/>
      <c r="JT249" s="13"/>
      <c r="JU249" s="13"/>
      <c r="JV249" s="13"/>
      <c r="JW249" s="13"/>
      <c r="JX249" s="13"/>
      <c r="JY249" s="13"/>
      <c r="JZ249" s="13"/>
      <c r="KA249" s="13"/>
      <c r="KB249" s="13"/>
      <c r="KC249" s="13"/>
      <c r="KD249" s="13"/>
      <c r="KE249" s="13"/>
      <c r="KF249" s="13"/>
      <c r="KG249" s="13"/>
      <c r="KH249" s="13"/>
      <c r="KI249" s="13"/>
      <c r="KJ249" s="13"/>
      <c r="KK249" s="13"/>
      <c r="KL249" s="13"/>
      <c r="KM249" s="13"/>
      <c r="KN249" s="13"/>
      <c r="KO249" s="13"/>
      <c r="KP249" s="13"/>
      <c r="KQ249" s="13"/>
      <c r="KR249" s="13"/>
      <c r="KS249" s="13"/>
      <c r="KT249" s="13"/>
      <c r="KU249" s="13"/>
      <c r="KV249" s="13"/>
      <c r="KW249" s="13"/>
      <c r="KX249" s="13"/>
      <c r="KY249" s="13"/>
      <c r="KZ249" s="13"/>
      <c r="LA249" s="13"/>
      <c r="LB249" s="13"/>
      <c r="LC249" s="13"/>
      <c r="LD249" s="13"/>
      <c r="LE249" s="13"/>
      <c r="LF249" s="13"/>
      <c r="LG249" s="13"/>
      <c r="LH249" s="13"/>
      <c r="LI249" s="13"/>
      <c r="LJ249" s="13"/>
      <c r="LK249" s="13"/>
      <c r="LL249" s="13"/>
      <c r="LM249" s="13"/>
      <c r="LN249" s="13"/>
      <c r="LO249" s="13"/>
      <c r="LP249" s="13"/>
      <c r="LQ249" s="13"/>
      <c r="LR249" s="13"/>
      <c r="LS249" s="13"/>
      <c r="LT249" s="13"/>
      <c r="LU249" s="13"/>
      <c r="LV249" s="13"/>
      <c r="LW249" s="13"/>
      <c r="LX249" s="13"/>
      <c r="LY249" s="13"/>
      <c r="LZ249" s="13"/>
      <c r="MA249" s="13"/>
      <c r="MB249" s="13"/>
      <c r="MC249" s="13"/>
      <c r="MD249" s="13"/>
      <c r="ME249" s="13"/>
      <c r="MF249" s="13"/>
      <c r="MG249" s="13"/>
      <c r="MH249" s="13"/>
      <c r="MI249" s="13"/>
      <c r="MJ249" s="13"/>
      <c r="MK249" s="13"/>
      <c r="ML249" s="13"/>
      <c r="MM249" s="13"/>
      <c r="MN249" s="13"/>
      <c r="MO249" s="13"/>
      <c r="MP249" s="13"/>
      <c r="MQ249" s="13"/>
      <c r="MR249" s="13"/>
      <c r="MS249" s="13"/>
      <c r="MT249" s="13"/>
      <c r="MU249" s="13"/>
      <c r="MV249" s="13"/>
      <c r="MW249" s="13"/>
      <c r="MX249" s="13"/>
      <c r="MY249" s="13"/>
      <c r="MZ249" s="13"/>
      <c r="NA249" s="13"/>
      <c r="NB249" s="13"/>
      <c r="NC249" s="13"/>
      <c r="ND249" s="13"/>
      <c r="NE249" s="13"/>
      <c r="NF249" s="13"/>
      <c r="NG249" s="13"/>
      <c r="NH249" s="13"/>
      <c r="NI249" s="13"/>
      <c r="NJ249" s="13"/>
      <c r="NK249" s="13"/>
      <c r="NL249" s="13"/>
      <c r="NM249" s="13"/>
      <c r="NN249" s="13"/>
      <c r="NO249" s="13"/>
      <c r="NP249" s="13"/>
      <c r="NQ249" s="13"/>
      <c r="NR249" s="13"/>
      <c r="NS249" s="13"/>
      <c r="NT249" s="13"/>
      <c r="NU249" s="13"/>
      <c r="NV249" s="13"/>
      <c r="NW249" s="13"/>
      <c r="NX249" s="13"/>
      <c r="NY249" s="13"/>
      <c r="NZ249" s="13"/>
      <c r="OA249" s="13"/>
      <c r="OB249" s="13"/>
      <c r="OC249" s="13"/>
      <c r="OD249" s="13"/>
      <c r="OE249" s="13"/>
      <c r="OF249" s="13"/>
      <c r="OG249" s="13"/>
      <c r="OH249" s="13"/>
      <c r="OI249" s="13"/>
      <c r="OJ249" s="13"/>
      <c r="OK249" s="13"/>
      <c r="OL249" s="13"/>
      <c r="OM249" s="13"/>
      <c r="ON249" s="13"/>
      <c r="OO249" s="13"/>
      <c r="OP249" s="13"/>
      <c r="OQ249" s="13"/>
      <c r="OR249" s="13"/>
      <c r="OS249" s="13"/>
      <c r="OT249" s="13"/>
      <c r="OU249" s="13"/>
      <c r="OV249" s="13"/>
      <c r="OW249" s="13"/>
      <c r="OX249" s="13"/>
      <c r="OY249" s="13"/>
      <c r="OZ249" s="13"/>
      <c r="PA249" s="13"/>
      <c r="PB249" s="13"/>
      <c r="PC249" s="13"/>
      <c r="PD249" s="13"/>
      <c r="PE249" s="13"/>
      <c r="PF249" s="13"/>
      <c r="PG249" s="13"/>
      <c r="PH249" s="13"/>
      <c r="PI249" s="13"/>
      <c r="PJ249" s="13"/>
      <c r="PK249" s="13"/>
      <c r="PL249" s="13"/>
      <c r="PM249" s="13"/>
      <c r="PN249" s="13"/>
      <c r="PO249" s="13"/>
      <c r="PP249" s="13"/>
      <c r="PQ249" s="13"/>
      <c r="PR249" s="13"/>
      <c r="PS249" s="13"/>
      <c r="PT249" s="13"/>
      <c r="PU249" s="13"/>
      <c r="PV249" s="13"/>
      <c r="PW249" s="13"/>
      <c r="PX249" s="13"/>
      <c r="PY249" s="13"/>
      <c r="PZ249" s="13"/>
      <c r="QA249" s="13"/>
      <c r="QB249" s="13"/>
      <c r="QC249" s="13"/>
      <c r="QD249" s="13"/>
      <c r="QE249" s="13"/>
      <c r="QF249" s="13"/>
      <c r="QG249" s="13"/>
      <c r="QH249" s="13"/>
      <c r="QI249" s="13"/>
      <c r="QJ249" s="13"/>
      <c r="QK249" s="13"/>
      <c r="QL249" s="13"/>
      <c r="QM249" s="13"/>
      <c r="QN249" s="13"/>
      <c r="QO249" s="13"/>
      <c r="QP249" s="13"/>
      <c r="QQ249" s="13"/>
      <c r="QR249" s="13"/>
      <c r="QS249" s="13"/>
      <c r="QT249" s="13"/>
      <c r="QU249" s="13"/>
      <c r="QV249" s="13"/>
      <c r="QW249" s="13"/>
      <c r="QX249" s="13"/>
      <c r="QY249" s="13"/>
      <c r="QZ249" s="13"/>
      <c r="RA249" s="13"/>
      <c r="RB249" s="13"/>
      <c r="RC249" s="13"/>
      <c r="RD249" s="13"/>
      <c r="RE249" s="13"/>
      <c r="RF249" s="13"/>
      <c r="RG249" s="13"/>
      <c r="RH249" s="13"/>
      <c r="RI249" s="13"/>
      <c r="RJ249" s="13"/>
      <c r="RK249" s="13"/>
      <c r="RL249" s="13"/>
      <c r="RM249" s="13"/>
      <c r="RN249" s="13"/>
      <c r="RO249" s="13"/>
      <c r="RP249" s="13"/>
      <c r="RQ249" s="13"/>
      <c r="RR249" s="13"/>
      <c r="RS249" s="13"/>
      <c r="RT249" s="13"/>
      <c r="RU249" s="13"/>
      <c r="RV249" s="13"/>
      <c r="RW249" s="13"/>
      <c r="RX249" s="13"/>
      <c r="RY249" s="13"/>
      <c r="RZ249" s="13"/>
      <c r="SA249" s="13"/>
      <c r="SB249" s="13"/>
      <c r="SC249" s="13"/>
      <c r="SD249" s="13"/>
      <c r="SE249" s="13"/>
      <c r="SF249" s="13"/>
      <c r="SG249" s="13"/>
      <c r="SH249" s="13"/>
      <c r="SI249" s="13"/>
      <c r="SJ249" s="13"/>
      <c r="SK249" s="13"/>
      <c r="SL249" s="13"/>
      <c r="SM249" s="13"/>
      <c r="SN249" s="13"/>
      <c r="SO249" s="13"/>
      <c r="SP249" s="13"/>
      <c r="SQ249" s="13"/>
      <c r="SR249" s="13"/>
      <c r="SS249" s="13"/>
      <c r="ST249" s="13"/>
      <c r="SU249" s="13"/>
      <c r="SV249" s="13"/>
      <c r="SW249" s="13"/>
      <c r="SX249" s="13"/>
      <c r="SY249" s="13"/>
      <c r="SZ249" s="13"/>
      <c r="TA249" s="13"/>
      <c r="TB249" s="13"/>
      <c r="TC249" s="13"/>
      <c r="TD249" s="13"/>
      <c r="TE249" s="13"/>
      <c r="TF249" s="13"/>
      <c r="TG249" s="13"/>
      <c r="TH249" s="13"/>
      <c r="TI249" s="13"/>
      <c r="TJ249" s="13"/>
      <c r="TK249" s="13"/>
      <c r="TL249" s="13"/>
      <c r="TM249" s="13"/>
      <c r="TN249" s="13"/>
      <c r="TO249" s="13"/>
      <c r="TP249" s="13"/>
      <c r="TQ249" s="13"/>
      <c r="TR249" s="13"/>
      <c r="TS249" s="13"/>
      <c r="TT249" s="13"/>
      <c r="TU249" s="13"/>
      <c r="TV249" s="13"/>
      <c r="TW249" s="13"/>
      <c r="TX249" s="13"/>
      <c r="TY249" s="13"/>
      <c r="TZ249" s="13"/>
      <c r="UA249" s="13"/>
      <c r="UB249" s="13"/>
      <c r="UC249" s="13"/>
      <c r="UD249" s="13"/>
      <c r="UE249" s="13"/>
      <c r="UF249" s="13"/>
      <c r="UG249" s="13"/>
      <c r="UH249" s="13"/>
      <c r="UI249" s="13"/>
      <c r="UJ249" s="13"/>
      <c r="UK249" s="13"/>
      <c r="UL249" s="13"/>
      <c r="UM249" s="13"/>
      <c r="UN249" s="13"/>
      <c r="UO249" s="13"/>
      <c r="UP249" s="13"/>
      <c r="UQ249" s="13"/>
      <c r="UR249" s="13"/>
      <c r="US249" s="13"/>
      <c r="UT249" s="13"/>
      <c r="UU249" s="13"/>
      <c r="UV249" s="13"/>
      <c r="UW249" s="13"/>
      <c r="UX249" s="13"/>
      <c r="UY249" s="13"/>
      <c r="UZ249" s="13"/>
      <c r="VA249" s="13"/>
      <c r="VB249" s="13"/>
      <c r="VC249" s="13"/>
      <c r="VD249" s="13"/>
      <c r="VE249" s="13"/>
      <c r="VF249" s="13"/>
      <c r="VG249" s="13"/>
      <c r="VH249" s="13"/>
      <c r="VI249" s="13"/>
      <c r="VJ249" s="13"/>
      <c r="VK249" s="13"/>
      <c r="VL249" s="13"/>
      <c r="VM249" s="13"/>
      <c r="VN249" s="13"/>
      <c r="VO249" s="13"/>
      <c r="VP249" s="13"/>
      <c r="VQ249" s="13"/>
      <c r="VR249" s="13"/>
      <c r="VS249" s="13"/>
      <c r="VT249" s="13"/>
      <c r="VU249" s="13"/>
      <c r="VV249" s="13"/>
      <c r="VW249" s="13"/>
      <c r="VX249" s="13"/>
      <c r="VY249" s="13"/>
      <c r="VZ249" s="13"/>
      <c r="WA249" s="13"/>
      <c r="WB249" s="13"/>
      <c r="WC249" s="13"/>
      <c r="WD249" s="13"/>
      <c r="WE249" s="13"/>
      <c r="WF249" s="13"/>
      <c r="WG249" s="13"/>
      <c r="WH249" s="13"/>
      <c r="WI249" s="13"/>
      <c r="WJ249" s="13"/>
      <c r="WK249" s="13"/>
      <c r="WL249" s="13"/>
      <c r="WM249" s="13"/>
      <c r="WN249" s="13"/>
      <c r="WO249" s="13"/>
      <c r="WP249" s="13"/>
      <c r="WQ249" s="13"/>
      <c r="WR249" s="13"/>
      <c r="WS249" s="13"/>
      <c r="WT249" s="13"/>
      <c r="WU249" s="13"/>
      <c r="WV249" s="13"/>
      <c r="WW249" s="13"/>
      <c r="WX249" s="13"/>
      <c r="WY249" s="13"/>
      <c r="WZ249" s="13"/>
      <c r="XA249" s="13"/>
      <c r="XB249" s="13"/>
      <c r="XC249" s="13"/>
      <c r="XD249" s="13"/>
      <c r="XE249" s="13"/>
      <c r="XF249" s="13"/>
      <c r="XG249" s="13"/>
      <c r="XH249" s="13"/>
      <c r="XI249" s="13"/>
      <c r="XJ249" s="13"/>
      <c r="XK249" s="13"/>
      <c r="XL249" s="13"/>
      <c r="XM249" s="13"/>
      <c r="XN249" s="13"/>
      <c r="XO249" s="13"/>
      <c r="XP249" s="13"/>
      <c r="XQ249" s="13"/>
      <c r="XR249" s="13"/>
      <c r="XS249" s="13"/>
      <c r="XT249" s="13"/>
      <c r="XU249" s="13"/>
      <c r="XV249" s="13"/>
      <c r="XW249" s="13"/>
      <c r="XX249" s="13"/>
      <c r="XY249" s="13"/>
      <c r="XZ249" s="13"/>
      <c r="YA249" s="13"/>
      <c r="YB249" s="13"/>
      <c r="YC249" s="13"/>
      <c r="YD249" s="13"/>
      <c r="YE249" s="13"/>
      <c r="YF249" s="13"/>
      <c r="YG249" s="13"/>
      <c r="YH249" s="13"/>
      <c r="YI249" s="13"/>
      <c r="YJ249" s="13"/>
      <c r="YK249" s="13"/>
      <c r="YL249" s="13"/>
      <c r="YM249" s="13"/>
      <c r="YN249" s="13"/>
      <c r="YO249" s="13"/>
      <c r="YP249" s="13"/>
      <c r="YQ249" s="13"/>
      <c r="YR249" s="13"/>
      <c r="YS249" s="13"/>
      <c r="YT249" s="13"/>
      <c r="YU249" s="13"/>
      <c r="YV249" s="13"/>
      <c r="YW249" s="13"/>
      <c r="YX249" s="13"/>
      <c r="YY249" s="13"/>
      <c r="YZ249" s="13"/>
      <c r="ZA249" s="13"/>
      <c r="ZB249" s="13"/>
      <c r="ZC249" s="13"/>
      <c r="ZD249" s="13"/>
      <c r="ZE249" s="13"/>
      <c r="ZF249" s="13"/>
      <c r="ZG249" s="13"/>
      <c r="ZH249" s="13"/>
      <c r="ZI249" s="13"/>
      <c r="ZJ249" s="13"/>
      <c r="ZK249" s="13"/>
      <c r="ZL249" s="13"/>
      <c r="ZM249" s="13"/>
      <c r="ZN249" s="13"/>
      <c r="ZO249" s="13"/>
      <c r="ZP249" s="13"/>
      <c r="ZQ249" s="13"/>
      <c r="ZR249" s="13"/>
      <c r="ZS249" s="13"/>
      <c r="ZT249" s="13"/>
      <c r="ZU249" s="13"/>
      <c r="ZV249" s="13"/>
      <c r="ZW249" s="13"/>
      <c r="ZX249" s="13"/>
      <c r="ZY249" s="13"/>
      <c r="ZZ249" s="13"/>
      <c r="AAA249" s="13"/>
      <c r="AAB249" s="13"/>
      <c r="AAC249" s="13"/>
      <c r="AAD249" s="13"/>
      <c r="AAE249" s="13"/>
      <c r="AAF249" s="13"/>
      <c r="AAG249" s="13"/>
      <c r="AAH249" s="13"/>
      <c r="AAI249" s="13"/>
      <c r="AAJ249" s="13"/>
      <c r="AAK249" s="13"/>
      <c r="AAL249" s="13"/>
      <c r="AAM249" s="13"/>
      <c r="AAN249" s="13"/>
      <c r="AAO249" s="13"/>
      <c r="AAP249" s="13"/>
      <c r="AAQ249" s="13"/>
      <c r="AAR249" s="13"/>
      <c r="AAS249" s="13"/>
      <c r="AAT249" s="13"/>
      <c r="AAU249" s="13"/>
      <c r="AAV249" s="13"/>
      <c r="AAW249" s="13"/>
      <c r="AAX249" s="13"/>
      <c r="AAY249" s="13"/>
      <c r="AAZ249" s="13"/>
      <c r="ABA249" s="13"/>
      <c r="ABB249" s="13"/>
      <c r="ABC249" s="13"/>
      <c r="ABD249" s="13"/>
      <c r="ABE249" s="13"/>
      <c r="ABF249" s="13"/>
      <c r="ABG249" s="13"/>
      <c r="ABH249" s="13"/>
      <c r="ABI249" s="13"/>
      <c r="ABJ249" s="13"/>
      <c r="ABK249" s="13"/>
      <c r="ABL249" s="13"/>
      <c r="ABM249" s="13"/>
      <c r="ABN249" s="13"/>
      <c r="ABO249" s="13"/>
      <c r="ABP249" s="13"/>
      <c r="ABQ249" s="13"/>
      <c r="ABR249" s="13"/>
      <c r="ABS249" s="13"/>
      <c r="ABT249" s="13"/>
      <c r="ABU249" s="13"/>
      <c r="ABV249" s="13"/>
      <c r="ABW249" s="13"/>
      <c r="ABX249" s="13"/>
      <c r="ABY249" s="13"/>
      <c r="ABZ249" s="13"/>
      <c r="ACA249" s="13"/>
      <c r="ACB249" s="13"/>
      <c r="ACC249" s="13"/>
      <c r="ACD249" s="13"/>
      <c r="ACE249" s="13"/>
      <c r="ACF249" s="13"/>
      <c r="ACG249" s="13"/>
      <c r="ACH249" s="13"/>
      <c r="ACI249" s="13"/>
      <c r="ACJ249" s="13"/>
      <c r="ACK249" s="13"/>
      <c r="ACL249" s="13"/>
      <c r="ACM249" s="13"/>
      <c r="ACN249" s="13"/>
      <c r="ACO249" s="13"/>
      <c r="ACP249" s="13"/>
      <c r="ACQ249" s="13"/>
      <c r="ACR249" s="13"/>
      <c r="ACS249" s="13"/>
      <c r="ACT249" s="13"/>
      <c r="ACU249" s="13"/>
      <c r="ACV249" s="13"/>
      <c r="ACW249" s="13"/>
      <c r="ACX249" s="13"/>
      <c r="ACY249" s="13"/>
      <c r="ACZ249" s="13"/>
      <c r="ADA249" s="13"/>
      <c r="ADB249" s="13"/>
      <c r="ADC249" s="13"/>
      <c r="ADD249" s="13"/>
      <c r="ADE249" s="13"/>
      <c r="ADF249" s="13"/>
      <c r="ADG249" s="13"/>
      <c r="ADH249" s="13"/>
      <c r="ADI249" s="13"/>
      <c r="ADJ249" s="13"/>
      <c r="ADK249" s="13"/>
      <c r="ADL249" s="13"/>
      <c r="ADM249" s="13"/>
      <c r="ADN249" s="13"/>
      <c r="ADO249" s="13"/>
      <c r="ADP249" s="13"/>
      <c r="ADQ249" s="13"/>
      <c r="ADR249" s="13"/>
      <c r="ADS249" s="13"/>
      <c r="ADT249" s="13"/>
      <c r="ADU249" s="13"/>
      <c r="ADV249" s="13"/>
      <c r="ADW249" s="13"/>
      <c r="ADX249" s="13"/>
      <c r="ADY249" s="13"/>
      <c r="ADZ249" s="13"/>
      <c r="AEA249" s="13"/>
      <c r="AEB249" s="13"/>
      <c r="AEC249" s="13"/>
      <c r="AED249" s="13"/>
      <c r="AEE249" s="13"/>
      <c r="AEF249" s="13"/>
      <c r="AEG249" s="13"/>
      <c r="AEH249" s="13"/>
      <c r="AEI249" s="13"/>
      <c r="AEJ249" s="13"/>
      <c r="AEK249" s="13"/>
      <c r="AEL249" s="13"/>
      <c r="AEM249" s="13"/>
      <c r="AEN249" s="13"/>
      <c r="AEO249" s="13"/>
      <c r="AEP249" s="13"/>
      <c r="AEQ249" s="13"/>
      <c r="AER249" s="13"/>
      <c r="AES249" s="13"/>
      <c r="AET249" s="13"/>
      <c r="AEU249" s="13"/>
      <c r="AEV249" s="13"/>
      <c r="AEW249" s="13"/>
      <c r="AEX249" s="13"/>
      <c r="AEY249" s="13"/>
      <c r="AEZ249" s="13"/>
      <c r="AFA249" s="13"/>
      <c r="AFB249" s="13"/>
      <c r="AFC249" s="13"/>
      <c r="AFD249" s="13"/>
      <c r="AFE249" s="13"/>
      <c r="AFF249" s="13"/>
      <c r="AFG249" s="13"/>
      <c r="AFH249" s="13"/>
      <c r="AFI249" s="13"/>
      <c r="AFJ249" s="13"/>
      <c r="AFK249" s="13"/>
      <c r="AFL249" s="13"/>
      <c r="AFM249" s="13"/>
      <c r="AFN249" s="13"/>
      <c r="AFO249" s="13"/>
      <c r="AFP249" s="13"/>
      <c r="AFQ249" s="13"/>
      <c r="AFR249" s="13"/>
      <c r="AFS249" s="13"/>
      <c r="AFT249" s="13"/>
      <c r="AFU249" s="13"/>
      <c r="AFV249" s="13"/>
      <c r="AFW249" s="13"/>
      <c r="AFX249" s="13"/>
      <c r="AFY249" s="13"/>
      <c r="AFZ249" s="13"/>
      <c r="AGA249" s="13"/>
      <c r="AGB249" s="13"/>
      <c r="AGC249" s="13"/>
      <c r="AGD249" s="13"/>
      <c r="AGE249" s="13"/>
      <c r="AGF249" s="13"/>
      <c r="AGG249" s="13"/>
      <c r="AGH249" s="13"/>
      <c r="AGI249" s="13"/>
      <c r="AGJ249" s="13"/>
      <c r="AGK249" s="13"/>
      <c r="AGL249" s="13"/>
      <c r="AGM249" s="13"/>
      <c r="AGN249" s="13"/>
      <c r="AGO249" s="13"/>
      <c r="AGP249" s="13"/>
      <c r="AGQ249" s="13"/>
      <c r="AGR249" s="13"/>
      <c r="AGS249" s="13"/>
      <c r="AGT249" s="13"/>
      <c r="AGU249" s="13"/>
      <c r="AGV249" s="13"/>
      <c r="AGW249" s="13"/>
      <c r="AGX249" s="13"/>
      <c r="AGY249" s="13"/>
      <c r="AGZ249" s="13"/>
      <c r="AHA249" s="13"/>
      <c r="AHB249" s="13"/>
      <c r="AHC249" s="13"/>
      <c r="AHD249" s="13"/>
      <c r="AHE249" s="13"/>
      <c r="AHF249" s="13"/>
      <c r="AHG249" s="13"/>
      <c r="AHH249" s="13"/>
      <c r="AHI249" s="13"/>
      <c r="AHJ249" s="13"/>
      <c r="AHK249" s="13"/>
      <c r="AHL249" s="13"/>
      <c r="AHM249" s="13"/>
      <c r="AHN249" s="13"/>
      <c r="AHO249" s="13"/>
      <c r="AHP249" s="13"/>
      <c r="AHQ249" s="13"/>
      <c r="AHR249" s="13"/>
      <c r="AHS249" s="13"/>
      <c r="AHT249" s="13"/>
      <c r="AHU249" s="13"/>
      <c r="AHV249" s="13"/>
      <c r="AHW249" s="13"/>
      <c r="AHX249" s="13"/>
      <c r="AHY249" s="13"/>
      <c r="AHZ249" s="13"/>
      <c r="AIA249" s="13"/>
      <c r="AIB249" s="13"/>
      <c r="AIC249" s="13"/>
      <c r="AID249" s="13"/>
      <c r="AIE249" s="13"/>
      <c r="AIF249" s="13"/>
      <c r="AIG249" s="13"/>
      <c r="AIH249" s="13"/>
      <c r="AII249" s="13"/>
      <c r="AIJ249" s="13"/>
      <c r="AIK249" s="13"/>
      <c r="AIL249" s="13"/>
      <c r="AIM249" s="13"/>
      <c r="AIN249" s="13"/>
      <c r="AIO249" s="13"/>
      <c r="AIP249" s="13"/>
      <c r="AIQ249" s="13"/>
      <c r="AIR249" s="13"/>
      <c r="AIS249" s="13"/>
      <c r="AIT249" s="13"/>
      <c r="AIU249" s="13"/>
      <c r="AIV249" s="13"/>
      <c r="AIW249" s="13"/>
      <c r="AIX249" s="13"/>
      <c r="AIY249" s="13"/>
      <c r="AIZ249" s="13"/>
      <c r="AJA249" s="13"/>
      <c r="AJB249" s="13"/>
      <c r="AJC249" s="13"/>
      <c r="AJD249" s="13"/>
      <c r="AJE249" s="13"/>
      <c r="AJF249" s="13"/>
      <c r="AJG249" s="13"/>
      <c r="AJH249" s="13"/>
      <c r="AJI249" s="13"/>
      <c r="AJJ249" s="13"/>
      <c r="AJK249" s="13"/>
      <c r="AJL249" s="13"/>
      <c r="AJM249" s="13"/>
      <c r="AJN249" s="13"/>
      <c r="AJO249" s="13"/>
      <c r="AJP249" s="13"/>
      <c r="AJQ249" s="13"/>
      <c r="AJR249" s="13"/>
      <c r="AJS249" s="13"/>
      <c r="AJT249" s="13"/>
      <c r="AJU249" s="13"/>
      <c r="AJV249" s="13"/>
      <c r="AJW249" s="13"/>
      <c r="AJX249" s="13"/>
      <c r="AJY249" s="13"/>
      <c r="AJZ249" s="13"/>
      <c r="AKA249" s="13"/>
      <c r="AKB249" s="13"/>
      <c r="AKC249" s="13"/>
      <c r="AKD249" s="13"/>
      <c r="AKE249" s="13"/>
      <c r="AKF249" s="13"/>
      <c r="AKG249" s="13"/>
      <c r="AKH249" s="13"/>
      <c r="AKI249" s="13"/>
      <c r="AKJ249" s="13"/>
      <c r="AKK249" s="13"/>
      <c r="AKL249" s="13"/>
      <c r="AKM249" s="13"/>
      <c r="AKN249" s="13"/>
      <c r="AKO249" s="13"/>
      <c r="AKP249" s="13"/>
      <c r="AKQ249" s="13"/>
      <c r="AKR249" s="13"/>
      <c r="AKS249" s="13"/>
      <c r="AKT249" s="13"/>
      <c r="AKU249" s="13"/>
      <c r="AKV249" s="13"/>
      <c r="AKW249" s="13"/>
      <c r="AKX249" s="13"/>
      <c r="AKY249" s="13"/>
      <c r="AKZ249" s="13"/>
      <c r="ALA249" s="13"/>
      <c r="ALB249" s="13"/>
      <c r="ALC249" s="13"/>
      <c r="ALD249" s="13"/>
      <c r="ALE249" s="13"/>
      <c r="ALF249" s="13"/>
      <c r="ALG249" s="13"/>
      <c r="ALH249" s="13"/>
      <c r="ALI249" s="13"/>
      <c r="ALJ249" s="13"/>
      <c r="ALK249" s="13"/>
      <c r="ALL249" s="13"/>
      <c r="ALM249" s="13"/>
      <c r="ALN249" s="13"/>
    </row>
    <row r="250" spans="1:1002" ht="14" hidden="1" customHeight="1" x14ac:dyDescent="0.35">
      <c r="A250" s="9"/>
      <c r="B250" s="10"/>
      <c r="C250" s="29"/>
      <c r="D250" s="10"/>
      <c r="F250" s="11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c r="HR250" s="13"/>
      <c r="HS250" s="13"/>
      <c r="HT250" s="13"/>
      <c r="HU250" s="13"/>
      <c r="HV250" s="13"/>
      <c r="HW250" s="13"/>
      <c r="HX250" s="13"/>
      <c r="HY250" s="13"/>
      <c r="HZ250" s="13"/>
      <c r="IA250" s="13"/>
      <c r="IB250" s="13"/>
      <c r="IC250" s="13"/>
      <c r="ID250" s="13"/>
      <c r="IE250" s="13"/>
      <c r="IF250" s="13"/>
      <c r="IG250" s="13"/>
      <c r="IH250" s="13"/>
      <c r="II250" s="13"/>
      <c r="IJ250" s="13"/>
      <c r="IK250" s="13"/>
      <c r="IL250" s="13"/>
      <c r="IM250" s="13"/>
      <c r="IN250" s="13"/>
      <c r="IO250" s="13"/>
      <c r="IP250" s="13"/>
      <c r="IQ250" s="13"/>
      <c r="IR250" s="13"/>
      <c r="IS250" s="13"/>
      <c r="IT250" s="13"/>
      <c r="IU250" s="13"/>
      <c r="IV250" s="13"/>
      <c r="IW250" s="13"/>
      <c r="IX250" s="13"/>
      <c r="IY250" s="13"/>
      <c r="IZ250" s="13"/>
      <c r="JA250" s="13"/>
      <c r="JB250" s="13"/>
      <c r="JC250" s="13"/>
      <c r="JD250" s="13"/>
      <c r="JE250" s="13"/>
      <c r="JF250" s="13"/>
      <c r="JG250" s="13"/>
      <c r="JH250" s="13"/>
      <c r="JI250" s="13"/>
      <c r="JJ250" s="13"/>
      <c r="JK250" s="13"/>
      <c r="JL250" s="13"/>
      <c r="JM250" s="13"/>
      <c r="JN250" s="13"/>
      <c r="JO250" s="13"/>
      <c r="JP250" s="13"/>
      <c r="JQ250" s="13"/>
      <c r="JR250" s="13"/>
      <c r="JS250" s="13"/>
      <c r="JT250" s="13"/>
      <c r="JU250" s="13"/>
      <c r="JV250" s="13"/>
      <c r="JW250" s="13"/>
      <c r="JX250" s="13"/>
      <c r="JY250" s="13"/>
      <c r="JZ250" s="13"/>
      <c r="KA250" s="13"/>
      <c r="KB250" s="13"/>
      <c r="KC250" s="13"/>
      <c r="KD250" s="13"/>
      <c r="KE250" s="13"/>
      <c r="KF250" s="13"/>
      <c r="KG250" s="13"/>
      <c r="KH250" s="13"/>
      <c r="KI250" s="13"/>
      <c r="KJ250" s="13"/>
      <c r="KK250" s="13"/>
      <c r="KL250" s="13"/>
      <c r="KM250" s="13"/>
      <c r="KN250" s="13"/>
      <c r="KO250" s="13"/>
      <c r="KP250" s="13"/>
      <c r="KQ250" s="13"/>
      <c r="KR250" s="13"/>
      <c r="KS250" s="13"/>
      <c r="KT250" s="13"/>
      <c r="KU250" s="13"/>
      <c r="KV250" s="13"/>
      <c r="KW250" s="13"/>
      <c r="KX250" s="13"/>
      <c r="KY250" s="13"/>
      <c r="KZ250" s="13"/>
      <c r="LA250" s="13"/>
      <c r="LB250" s="13"/>
      <c r="LC250" s="13"/>
      <c r="LD250" s="13"/>
      <c r="LE250" s="13"/>
      <c r="LF250" s="13"/>
      <c r="LG250" s="13"/>
      <c r="LH250" s="13"/>
      <c r="LI250" s="13"/>
      <c r="LJ250" s="13"/>
      <c r="LK250" s="13"/>
      <c r="LL250" s="13"/>
      <c r="LM250" s="13"/>
      <c r="LN250" s="13"/>
      <c r="LO250" s="13"/>
      <c r="LP250" s="13"/>
      <c r="LQ250" s="13"/>
      <c r="LR250" s="13"/>
      <c r="LS250" s="13"/>
      <c r="LT250" s="13"/>
      <c r="LU250" s="13"/>
      <c r="LV250" s="13"/>
      <c r="LW250" s="13"/>
      <c r="LX250" s="13"/>
      <c r="LY250" s="13"/>
      <c r="LZ250" s="13"/>
      <c r="MA250" s="13"/>
      <c r="MB250" s="13"/>
      <c r="MC250" s="13"/>
      <c r="MD250" s="13"/>
      <c r="ME250" s="13"/>
      <c r="MF250" s="13"/>
      <c r="MG250" s="13"/>
      <c r="MH250" s="13"/>
      <c r="MI250" s="13"/>
      <c r="MJ250" s="13"/>
      <c r="MK250" s="13"/>
      <c r="ML250" s="13"/>
      <c r="MM250" s="13"/>
      <c r="MN250" s="13"/>
      <c r="MO250" s="13"/>
      <c r="MP250" s="13"/>
      <c r="MQ250" s="13"/>
      <c r="MR250" s="13"/>
      <c r="MS250" s="13"/>
      <c r="MT250" s="13"/>
      <c r="MU250" s="13"/>
      <c r="MV250" s="13"/>
      <c r="MW250" s="13"/>
      <c r="MX250" s="13"/>
      <c r="MY250" s="13"/>
      <c r="MZ250" s="13"/>
      <c r="NA250" s="13"/>
      <c r="NB250" s="13"/>
      <c r="NC250" s="13"/>
      <c r="ND250" s="13"/>
      <c r="NE250" s="13"/>
      <c r="NF250" s="13"/>
      <c r="NG250" s="13"/>
      <c r="NH250" s="13"/>
      <c r="NI250" s="13"/>
      <c r="NJ250" s="13"/>
      <c r="NK250" s="13"/>
      <c r="NL250" s="13"/>
      <c r="NM250" s="13"/>
      <c r="NN250" s="13"/>
      <c r="NO250" s="13"/>
      <c r="NP250" s="13"/>
      <c r="NQ250" s="13"/>
      <c r="NR250" s="13"/>
      <c r="NS250" s="13"/>
      <c r="NT250" s="13"/>
      <c r="NU250" s="13"/>
      <c r="NV250" s="13"/>
      <c r="NW250" s="13"/>
      <c r="NX250" s="13"/>
      <c r="NY250" s="13"/>
      <c r="NZ250" s="13"/>
      <c r="OA250" s="13"/>
      <c r="OB250" s="13"/>
      <c r="OC250" s="13"/>
      <c r="OD250" s="13"/>
      <c r="OE250" s="13"/>
      <c r="OF250" s="13"/>
      <c r="OG250" s="13"/>
      <c r="OH250" s="13"/>
      <c r="OI250" s="13"/>
      <c r="OJ250" s="13"/>
      <c r="OK250" s="13"/>
      <c r="OL250" s="13"/>
      <c r="OM250" s="13"/>
      <c r="ON250" s="13"/>
      <c r="OO250" s="13"/>
      <c r="OP250" s="13"/>
      <c r="OQ250" s="13"/>
      <c r="OR250" s="13"/>
      <c r="OS250" s="13"/>
      <c r="OT250" s="13"/>
      <c r="OU250" s="13"/>
      <c r="OV250" s="13"/>
      <c r="OW250" s="13"/>
      <c r="OX250" s="13"/>
      <c r="OY250" s="13"/>
      <c r="OZ250" s="13"/>
      <c r="PA250" s="13"/>
      <c r="PB250" s="13"/>
      <c r="PC250" s="13"/>
      <c r="PD250" s="13"/>
      <c r="PE250" s="13"/>
      <c r="PF250" s="13"/>
      <c r="PG250" s="13"/>
      <c r="PH250" s="13"/>
      <c r="PI250" s="13"/>
      <c r="PJ250" s="13"/>
      <c r="PK250" s="13"/>
      <c r="PL250" s="13"/>
      <c r="PM250" s="13"/>
      <c r="PN250" s="13"/>
      <c r="PO250" s="13"/>
      <c r="PP250" s="13"/>
      <c r="PQ250" s="13"/>
      <c r="PR250" s="13"/>
      <c r="PS250" s="13"/>
      <c r="PT250" s="13"/>
      <c r="PU250" s="13"/>
      <c r="PV250" s="13"/>
      <c r="PW250" s="13"/>
      <c r="PX250" s="13"/>
      <c r="PY250" s="13"/>
      <c r="PZ250" s="13"/>
      <c r="QA250" s="13"/>
      <c r="QB250" s="13"/>
      <c r="QC250" s="13"/>
      <c r="QD250" s="13"/>
      <c r="QE250" s="13"/>
      <c r="QF250" s="13"/>
      <c r="QG250" s="13"/>
      <c r="QH250" s="13"/>
      <c r="QI250" s="13"/>
      <c r="QJ250" s="13"/>
      <c r="QK250" s="13"/>
      <c r="QL250" s="13"/>
      <c r="QM250" s="13"/>
      <c r="QN250" s="13"/>
      <c r="QO250" s="13"/>
      <c r="QP250" s="13"/>
      <c r="QQ250" s="13"/>
      <c r="QR250" s="13"/>
      <c r="QS250" s="13"/>
      <c r="QT250" s="13"/>
      <c r="QU250" s="13"/>
      <c r="QV250" s="13"/>
      <c r="QW250" s="13"/>
      <c r="QX250" s="13"/>
      <c r="QY250" s="13"/>
      <c r="QZ250" s="13"/>
      <c r="RA250" s="13"/>
      <c r="RB250" s="13"/>
      <c r="RC250" s="13"/>
      <c r="RD250" s="13"/>
      <c r="RE250" s="13"/>
      <c r="RF250" s="13"/>
      <c r="RG250" s="13"/>
      <c r="RH250" s="13"/>
      <c r="RI250" s="13"/>
      <c r="RJ250" s="13"/>
      <c r="RK250" s="13"/>
      <c r="RL250" s="13"/>
      <c r="RM250" s="13"/>
      <c r="RN250" s="13"/>
      <c r="RO250" s="13"/>
      <c r="RP250" s="13"/>
      <c r="RQ250" s="13"/>
      <c r="RR250" s="13"/>
      <c r="RS250" s="13"/>
      <c r="RT250" s="13"/>
      <c r="RU250" s="13"/>
      <c r="RV250" s="13"/>
      <c r="RW250" s="13"/>
      <c r="RX250" s="13"/>
      <c r="RY250" s="13"/>
      <c r="RZ250" s="13"/>
      <c r="SA250" s="13"/>
      <c r="SB250" s="13"/>
      <c r="SC250" s="13"/>
      <c r="SD250" s="13"/>
      <c r="SE250" s="13"/>
      <c r="SF250" s="13"/>
      <c r="SG250" s="13"/>
      <c r="SH250" s="13"/>
      <c r="SI250" s="13"/>
      <c r="SJ250" s="13"/>
      <c r="SK250" s="13"/>
      <c r="SL250" s="13"/>
      <c r="SM250" s="13"/>
      <c r="SN250" s="13"/>
      <c r="SO250" s="13"/>
      <c r="SP250" s="13"/>
      <c r="SQ250" s="13"/>
      <c r="SR250" s="13"/>
      <c r="SS250" s="13"/>
      <c r="ST250" s="13"/>
      <c r="SU250" s="13"/>
      <c r="SV250" s="13"/>
      <c r="SW250" s="13"/>
      <c r="SX250" s="13"/>
      <c r="SY250" s="13"/>
      <c r="SZ250" s="13"/>
      <c r="TA250" s="13"/>
      <c r="TB250" s="13"/>
      <c r="TC250" s="13"/>
      <c r="TD250" s="13"/>
      <c r="TE250" s="13"/>
      <c r="TF250" s="13"/>
      <c r="TG250" s="13"/>
      <c r="TH250" s="13"/>
      <c r="TI250" s="13"/>
      <c r="TJ250" s="13"/>
      <c r="TK250" s="13"/>
      <c r="TL250" s="13"/>
      <c r="TM250" s="13"/>
      <c r="TN250" s="13"/>
      <c r="TO250" s="13"/>
      <c r="TP250" s="13"/>
      <c r="TQ250" s="13"/>
      <c r="TR250" s="13"/>
      <c r="TS250" s="13"/>
      <c r="TT250" s="13"/>
      <c r="TU250" s="13"/>
      <c r="TV250" s="13"/>
      <c r="TW250" s="13"/>
      <c r="TX250" s="13"/>
      <c r="TY250" s="13"/>
      <c r="TZ250" s="13"/>
      <c r="UA250" s="13"/>
      <c r="UB250" s="13"/>
      <c r="UC250" s="13"/>
      <c r="UD250" s="13"/>
      <c r="UE250" s="13"/>
      <c r="UF250" s="13"/>
      <c r="UG250" s="13"/>
      <c r="UH250" s="13"/>
      <c r="UI250" s="13"/>
      <c r="UJ250" s="13"/>
      <c r="UK250" s="13"/>
      <c r="UL250" s="13"/>
      <c r="UM250" s="13"/>
      <c r="UN250" s="13"/>
      <c r="UO250" s="13"/>
      <c r="UP250" s="13"/>
      <c r="UQ250" s="13"/>
      <c r="UR250" s="13"/>
      <c r="US250" s="13"/>
      <c r="UT250" s="13"/>
      <c r="UU250" s="13"/>
      <c r="UV250" s="13"/>
      <c r="UW250" s="13"/>
      <c r="UX250" s="13"/>
      <c r="UY250" s="13"/>
      <c r="UZ250" s="13"/>
      <c r="VA250" s="13"/>
      <c r="VB250" s="13"/>
      <c r="VC250" s="13"/>
      <c r="VD250" s="13"/>
      <c r="VE250" s="13"/>
      <c r="VF250" s="13"/>
      <c r="VG250" s="13"/>
      <c r="VH250" s="13"/>
      <c r="VI250" s="13"/>
      <c r="VJ250" s="13"/>
      <c r="VK250" s="13"/>
      <c r="VL250" s="13"/>
      <c r="VM250" s="13"/>
      <c r="VN250" s="13"/>
      <c r="VO250" s="13"/>
      <c r="VP250" s="13"/>
      <c r="VQ250" s="13"/>
      <c r="VR250" s="13"/>
      <c r="VS250" s="13"/>
      <c r="VT250" s="13"/>
      <c r="VU250" s="13"/>
      <c r="VV250" s="13"/>
      <c r="VW250" s="13"/>
      <c r="VX250" s="13"/>
      <c r="VY250" s="13"/>
      <c r="VZ250" s="13"/>
      <c r="WA250" s="13"/>
      <c r="WB250" s="13"/>
      <c r="WC250" s="13"/>
      <c r="WD250" s="13"/>
      <c r="WE250" s="13"/>
      <c r="WF250" s="13"/>
      <c r="WG250" s="13"/>
      <c r="WH250" s="13"/>
      <c r="WI250" s="13"/>
      <c r="WJ250" s="13"/>
      <c r="WK250" s="13"/>
      <c r="WL250" s="13"/>
      <c r="WM250" s="13"/>
      <c r="WN250" s="13"/>
      <c r="WO250" s="13"/>
      <c r="WP250" s="13"/>
      <c r="WQ250" s="13"/>
      <c r="WR250" s="13"/>
      <c r="WS250" s="13"/>
      <c r="WT250" s="13"/>
      <c r="WU250" s="13"/>
      <c r="WV250" s="13"/>
      <c r="WW250" s="13"/>
      <c r="WX250" s="13"/>
      <c r="WY250" s="13"/>
      <c r="WZ250" s="13"/>
      <c r="XA250" s="13"/>
      <c r="XB250" s="13"/>
      <c r="XC250" s="13"/>
      <c r="XD250" s="13"/>
      <c r="XE250" s="13"/>
      <c r="XF250" s="13"/>
      <c r="XG250" s="13"/>
      <c r="XH250" s="13"/>
      <c r="XI250" s="13"/>
      <c r="XJ250" s="13"/>
      <c r="XK250" s="13"/>
      <c r="XL250" s="13"/>
      <c r="XM250" s="13"/>
      <c r="XN250" s="13"/>
      <c r="XO250" s="13"/>
      <c r="XP250" s="13"/>
      <c r="XQ250" s="13"/>
      <c r="XR250" s="13"/>
      <c r="XS250" s="13"/>
      <c r="XT250" s="13"/>
      <c r="XU250" s="13"/>
      <c r="XV250" s="13"/>
      <c r="XW250" s="13"/>
      <c r="XX250" s="13"/>
      <c r="XY250" s="13"/>
      <c r="XZ250" s="13"/>
      <c r="YA250" s="13"/>
      <c r="YB250" s="13"/>
      <c r="YC250" s="13"/>
      <c r="YD250" s="13"/>
      <c r="YE250" s="13"/>
      <c r="YF250" s="13"/>
      <c r="YG250" s="13"/>
      <c r="YH250" s="13"/>
      <c r="YI250" s="13"/>
      <c r="YJ250" s="13"/>
      <c r="YK250" s="13"/>
      <c r="YL250" s="13"/>
      <c r="YM250" s="13"/>
      <c r="YN250" s="13"/>
      <c r="YO250" s="13"/>
      <c r="YP250" s="13"/>
      <c r="YQ250" s="13"/>
      <c r="YR250" s="13"/>
      <c r="YS250" s="13"/>
      <c r="YT250" s="13"/>
      <c r="YU250" s="13"/>
      <c r="YV250" s="13"/>
      <c r="YW250" s="13"/>
      <c r="YX250" s="13"/>
      <c r="YY250" s="13"/>
      <c r="YZ250" s="13"/>
      <c r="ZA250" s="13"/>
      <c r="ZB250" s="13"/>
      <c r="ZC250" s="13"/>
      <c r="ZD250" s="13"/>
      <c r="ZE250" s="13"/>
      <c r="ZF250" s="13"/>
      <c r="ZG250" s="13"/>
      <c r="ZH250" s="13"/>
      <c r="ZI250" s="13"/>
      <c r="ZJ250" s="13"/>
      <c r="ZK250" s="13"/>
      <c r="ZL250" s="13"/>
      <c r="ZM250" s="13"/>
      <c r="ZN250" s="13"/>
      <c r="ZO250" s="13"/>
      <c r="ZP250" s="13"/>
      <c r="ZQ250" s="13"/>
      <c r="ZR250" s="13"/>
      <c r="ZS250" s="13"/>
      <c r="ZT250" s="13"/>
      <c r="ZU250" s="13"/>
      <c r="ZV250" s="13"/>
      <c r="ZW250" s="13"/>
      <c r="ZX250" s="13"/>
      <c r="ZY250" s="13"/>
      <c r="ZZ250" s="13"/>
      <c r="AAA250" s="13"/>
      <c r="AAB250" s="13"/>
      <c r="AAC250" s="13"/>
      <c r="AAD250" s="13"/>
      <c r="AAE250" s="13"/>
      <c r="AAF250" s="13"/>
      <c r="AAG250" s="13"/>
      <c r="AAH250" s="13"/>
      <c r="AAI250" s="13"/>
      <c r="AAJ250" s="13"/>
      <c r="AAK250" s="13"/>
      <c r="AAL250" s="13"/>
      <c r="AAM250" s="13"/>
      <c r="AAN250" s="13"/>
      <c r="AAO250" s="13"/>
      <c r="AAP250" s="13"/>
      <c r="AAQ250" s="13"/>
      <c r="AAR250" s="13"/>
      <c r="AAS250" s="13"/>
      <c r="AAT250" s="13"/>
      <c r="AAU250" s="13"/>
      <c r="AAV250" s="13"/>
      <c r="AAW250" s="13"/>
      <c r="AAX250" s="13"/>
      <c r="AAY250" s="13"/>
      <c r="AAZ250" s="13"/>
      <c r="ABA250" s="13"/>
      <c r="ABB250" s="13"/>
      <c r="ABC250" s="13"/>
      <c r="ABD250" s="13"/>
      <c r="ABE250" s="13"/>
      <c r="ABF250" s="13"/>
      <c r="ABG250" s="13"/>
      <c r="ABH250" s="13"/>
      <c r="ABI250" s="13"/>
      <c r="ABJ250" s="13"/>
      <c r="ABK250" s="13"/>
      <c r="ABL250" s="13"/>
      <c r="ABM250" s="13"/>
      <c r="ABN250" s="13"/>
      <c r="ABO250" s="13"/>
      <c r="ABP250" s="13"/>
      <c r="ABQ250" s="13"/>
      <c r="ABR250" s="13"/>
      <c r="ABS250" s="13"/>
      <c r="ABT250" s="13"/>
      <c r="ABU250" s="13"/>
      <c r="ABV250" s="13"/>
      <c r="ABW250" s="13"/>
      <c r="ABX250" s="13"/>
      <c r="ABY250" s="13"/>
      <c r="ABZ250" s="13"/>
      <c r="ACA250" s="13"/>
      <c r="ACB250" s="13"/>
      <c r="ACC250" s="13"/>
      <c r="ACD250" s="13"/>
      <c r="ACE250" s="13"/>
      <c r="ACF250" s="13"/>
      <c r="ACG250" s="13"/>
      <c r="ACH250" s="13"/>
      <c r="ACI250" s="13"/>
      <c r="ACJ250" s="13"/>
      <c r="ACK250" s="13"/>
      <c r="ACL250" s="13"/>
      <c r="ACM250" s="13"/>
      <c r="ACN250" s="13"/>
      <c r="ACO250" s="13"/>
      <c r="ACP250" s="13"/>
      <c r="ACQ250" s="13"/>
      <c r="ACR250" s="13"/>
      <c r="ACS250" s="13"/>
      <c r="ACT250" s="13"/>
      <c r="ACU250" s="13"/>
      <c r="ACV250" s="13"/>
      <c r="ACW250" s="13"/>
      <c r="ACX250" s="13"/>
      <c r="ACY250" s="13"/>
      <c r="ACZ250" s="13"/>
      <c r="ADA250" s="13"/>
      <c r="ADB250" s="13"/>
      <c r="ADC250" s="13"/>
      <c r="ADD250" s="13"/>
      <c r="ADE250" s="13"/>
      <c r="ADF250" s="13"/>
      <c r="ADG250" s="13"/>
      <c r="ADH250" s="13"/>
      <c r="ADI250" s="13"/>
      <c r="ADJ250" s="13"/>
      <c r="ADK250" s="13"/>
      <c r="ADL250" s="13"/>
      <c r="ADM250" s="13"/>
      <c r="ADN250" s="13"/>
      <c r="ADO250" s="13"/>
      <c r="ADP250" s="13"/>
      <c r="ADQ250" s="13"/>
      <c r="ADR250" s="13"/>
      <c r="ADS250" s="13"/>
      <c r="ADT250" s="13"/>
      <c r="ADU250" s="13"/>
      <c r="ADV250" s="13"/>
      <c r="ADW250" s="13"/>
      <c r="ADX250" s="13"/>
      <c r="ADY250" s="13"/>
      <c r="ADZ250" s="13"/>
      <c r="AEA250" s="13"/>
      <c r="AEB250" s="13"/>
      <c r="AEC250" s="13"/>
      <c r="AED250" s="13"/>
      <c r="AEE250" s="13"/>
      <c r="AEF250" s="13"/>
      <c r="AEG250" s="13"/>
      <c r="AEH250" s="13"/>
      <c r="AEI250" s="13"/>
      <c r="AEJ250" s="13"/>
      <c r="AEK250" s="13"/>
      <c r="AEL250" s="13"/>
      <c r="AEM250" s="13"/>
      <c r="AEN250" s="13"/>
      <c r="AEO250" s="13"/>
      <c r="AEP250" s="13"/>
      <c r="AEQ250" s="13"/>
      <c r="AER250" s="13"/>
      <c r="AES250" s="13"/>
      <c r="AET250" s="13"/>
      <c r="AEU250" s="13"/>
      <c r="AEV250" s="13"/>
      <c r="AEW250" s="13"/>
      <c r="AEX250" s="13"/>
      <c r="AEY250" s="13"/>
      <c r="AEZ250" s="13"/>
      <c r="AFA250" s="13"/>
      <c r="AFB250" s="13"/>
      <c r="AFC250" s="13"/>
      <c r="AFD250" s="13"/>
      <c r="AFE250" s="13"/>
      <c r="AFF250" s="13"/>
      <c r="AFG250" s="13"/>
      <c r="AFH250" s="13"/>
      <c r="AFI250" s="13"/>
      <c r="AFJ250" s="13"/>
      <c r="AFK250" s="13"/>
      <c r="AFL250" s="13"/>
      <c r="AFM250" s="13"/>
      <c r="AFN250" s="13"/>
      <c r="AFO250" s="13"/>
      <c r="AFP250" s="13"/>
      <c r="AFQ250" s="13"/>
      <c r="AFR250" s="13"/>
      <c r="AFS250" s="13"/>
      <c r="AFT250" s="13"/>
      <c r="AFU250" s="13"/>
      <c r="AFV250" s="13"/>
      <c r="AFW250" s="13"/>
      <c r="AFX250" s="13"/>
      <c r="AFY250" s="13"/>
      <c r="AFZ250" s="13"/>
      <c r="AGA250" s="13"/>
      <c r="AGB250" s="13"/>
      <c r="AGC250" s="13"/>
      <c r="AGD250" s="13"/>
      <c r="AGE250" s="13"/>
      <c r="AGF250" s="13"/>
      <c r="AGG250" s="13"/>
      <c r="AGH250" s="13"/>
      <c r="AGI250" s="13"/>
      <c r="AGJ250" s="13"/>
      <c r="AGK250" s="13"/>
      <c r="AGL250" s="13"/>
      <c r="AGM250" s="13"/>
      <c r="AGN250" s="13"/>
      <c r="AGO250" s="13"/>
      <c r="AGP250" s="13"/>
      <c r="AGQ250" s="13"/>
      <c r="AGR250" s="13"/>
      <c r="AGS250" s="13"/>
      <c r="AGT250" s="13"/>
      <c r="AGU250" s="13"/>
      <c r="AGV250" s="13"/>
      <c r="AGW250" s="13"/>
      <c r="AGX250" s="13"/>
      <c r="AGY250" s="13"/>
      <c r="AGZ250" s="13"/>
      <c r="AHA250" s="13"/>
      <c r="AHB250" s="13"/>
      <c r="AHC250" s="13"/>
      <c r="AHD250" s="13"/>
      <c r="AHE250" s="13"/>
      <c r="AHF250" s="13"/>
      <c r="AHG250" s="13"/>
      <c r="AHH250" s="13"/>
      <c r="AHI250" s="13"/>
      <c r="AHJ250" s="13"/>
      <c r="AHK250" s="13"/>
      <c r="AHL250" s="13"/>
      <c r="AHM250" s="13"/>
      <c r="AHN250" s="13"/>
      <c r="AHO250" s="13"/>
      <c r="AHP250" s="13"/>
      <c r="AHQ250" s="13"/>
      <c r="AHR250" s="13"/>
      <c r="AHS250" s="13"/>
      <c r="AHT250" s="13"/>
      <c r="AHU250" s="13"/>
      <c r="AHV250" s="13"/>
      <c r="AHW250" s="13"/>
      <c r="AHX250" s="13"/>
      <c r="AHY250" s="13"/>
      <c r="AHZ250" s="13"/>
      <c r="AIA250" s="13"/>
      <c r="AIB250" s="13"/>
      <c r="AIC250" s="13"/>
      <c r="AID250" s="13"/>
      <c r="AIE250" s="13"/>
      <c r="AIF250" s="13"/>
      <c r="AIG250" s="13"/>
      <c r="AIH250" s="13"/>
      <c r="AII250" s="13"/>
      <c r="AIJ250" s="13"/>
      <c r="AIK250" s="13"/>
      <c r="AIL250" s="13"/>
      <c r="AIM250" s="13"/>
      <c r="AIN250" s="13"/>
      <c r="AIO250" s="13"/>
      <c r="AIP250" s="13"/>
      <c r="AIQ250" s="13"/>
      <c r="AIR250" s="13"/>
      <c r="AIS250" s="13"/>
      <c r="AIT250" s="13"/>
      <c r="AIU250" s="13"/>
      <c r="AIV250" s="13"/>
      <c r="AIW250" s="13"/>
      <c r="AIX250" s="13"/>
      <c r="AIY250" s="13"/>
      <c r="AIZ250" s="13"/>
      <c r="AJA250" s="13"/>
      <c r="AJB250" s="13"/>
      <c r="AJC250" s="13"/>
      <c r="AJD250" s="13"/>
      <c r="AJE250" s="13"/>
      <c r="AJF250" s="13"/>
      <c r="AJG250" s="13"/>
      <c r="AJH250" s="13"/>
      <c r="AJI250" s="13"/>
      <c r="AJJ250" s="13"/>
      <c r="AJK250" s="13"/>
      <c r="AJL250" s="13"/>
      <c r="AJM250" s="13"/>
      <c r="AJN250" s="13"/>
      <c r="AJO250" s="13"/>
      <c r="AJP250" s="13"/>
      <c r="AJQ250" s="13"/>
      <c r="AJR250" s="13"/>
      <c r="AJS250" s="13"/>
      <c r="AJT250" s="13"/>
      <c r="AJU250" s="13"/>
      <c r="AJV250" s="13"/>
      <c r="AJW250" s="13"/>
      <c r="AJX250" s="13"/>
      <c r="AJY250" s="13"/>
      <c r="AJZ250" s="13"/>
      <c r="AKA250" s="13"/>
      <c r="AKB250" s="13"/>
      <c r="AKC250" s="13"/>
      <c r="AKD250" s="13"/>
      <c r="AKE250" s="13"/>
      <c r="AKF250" s="13"/>
      <c r="AKG250" s="13"/>
      <c r="AKH250" s="13"/>
      <c r="AKI250" s="13"/>
      <c r="AKJ250" s="13"/>
      <c r="AKK250" s="13"/>
      <c r="AKL250" s="13"/>
      <c r="AKM250" s="13"/>
      <c r="AKN250" s="13"/>
      <c r="AKO250" s="13"/>
      <c r="AKP250" s="13"/>
      <c r="AKQ250" s="13"/>
      <c r="AKR250" s="13"/>
      <c r="AKS250" s="13"/>
      <c r="AKT250" s="13"/>
      <c r="AKU250" s="13"/>
      <c r="AKV250" s="13"/>
      <c r="AKW250" s="13"/>
      <c r="AKX250" s="13"/>
      <c r="AKY250" s="13"/>
      <c r="AKZ250" s="13"/>
      <c r="ALA250" s="13"/>
      <c r="ALB250" s="13"/>
      <c r="ALC250" s="13"/>
      <c r="ALD250" s="13"/>
      <c r="ALE250" s="13"/>
      <c r="ALF250" s="13"/>
      <c r="ALG250" s="13"/>
      <c r="ALH250" s="13"/>
      <c r="ALI250" s="13"/>
      <c r="ALJ250" s="13"/>
      <c r="ALK250" s="13"/>
      <c r="ALL250" s="13"/>
      <c r="ALM250" s="13"/>
      <c r="ALN250" s="13"/>
    </row>
    <row r="251" spans="1:1002" ht="14" hidden="1" customHeight="1" x14ac:dyDescent="0.35">
      <c r="A251" s="9"/>
      <c r="B251" s="10"/>
      <c r="C251" s="29"/>
      <c r="D251" s="10"/>
      <c r="F251" s="11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c r="HR251" s="13"/>
      <c r="HS251" s="13"/>
      <c r="HT251" s="13"/>
      <c r="HU251" s="13"/>
      <c r="HV251" s="13"/>
      <c r="HW251" s="13"/>
      <c r="HX251" s="13"/>
      <c r="HY251" s="13"/>
      <c r="HZ251" s="13"/>
      <c r="IA251" s="13"/>
      <c r="IB251" s="13"/>
      <c r="IC251" s="13"/>
      <c r="ID251" s="13"/>
      <c r="IE251" s="13"/>
      <c r="IF251" s="13"/>
      <c r="IG251" s="13"/>
      <c r="IH251" s="13"/>
      <c r="II251" s="13"/>
      <c r="IJ251" s="13"/>
      <c r="IK251" s="13"/>
      <c r="IL251" s="13"/>
      <c r="IM251" s="13"/>
      <c r="IN251" s="13"/>
      <c r="IO251" s="13"/>
      <c r="IP251" s="13"/>
      <c r="IQ251" s="13"/>
      <c r="IR251" s="13"/>
      <c r="IS251" s="13"/>
      <c r="IT251" s="13"/>
      <c r="IU251" s="13"/>
      <c r="IV251" s="13"/>
      <c r="IW251" s="13"/>
      <c r="IX251" s="13"/>
      <c r="IY251" s="13"/>
      <c r="IZ251" s="13"/>
      <c r="JA251" s="13"/>
      <c r="JB251" s="13"/>
      <c r="JC251" s="13"/>
      <c r="JD251" s="13"/>
      <c r="JE251" s="13"/>
      <c r="JF251" s="13"/>
      <c r="JG251" s="13"/>
      <c r="JH251" s="13"/>
      <c r="JI251" s="13"/>
      <c r="JJ251" s="13"/>
      <c r="JK251" s="13"/>
      <c r="JL251" s="13"/>
      <c r="JM251" s="13"/>
      <c r="JN251" s="13"/>
      <c r="JO251" s="13"/>
      <c r="JP251" s="13"/>
      <c r="JQ251" s="13"/>
      <c r="JR251" s="13"/>
      <c r="JS251" s="13"/>
      <c r="JT251" s="13"/>
      <c r="JU251" s="13"/>
      <c r="JV251" s="13"/>
      <c r="JW251" s="13"/>
      <c r="JX251" s="13"/>
      <c r="JY251" s="13"/>
      <c r="JZ251" s="13"/>
      <c r="KA251" s="13"/>
      <c r="KB251" s="13"/>
      <c r="KC251" s="13"/>
      <c r="KD251" s="13"/>
      <c r="KE251" s="13"/>
      <c r="KF251" s="13"/>
      <c r="KG251" s="13"/>
      <c r="KH251" s="13"/>
      <c r="KI251" s="13"/>
      <c r="KJ251" s="13"/>
      <c r="KK251" s="13"/>
      <c r="KL251" s="13"/>
      <c r="KM251" s="13"/>
      <c r="KN251" s="13"/>
      <c r="KO251" s="13"/>
      <c r="KP251" s="13"/>
      <c r="KQ251" s="13"/>
      <c r="KR251" s="13"/>
      <c r="KS251" s="13"/>
      <c r="KT251" s="13"/>
      <c r="KU251" s="13"/>
      <c r="KV251" s="13"/>
      <c r="KW251" s="13"/>
      <c r="KX251" s="13"/>
      <c r="KY251" s="13"/>
      <c r="KZ251" s="13"/>
      <c r="LA251" s="13"/>
      <c r="LB251" s="13"/>
      <c r="LC251" s="13"/>
      <c r="LD251" s="13"/>
      <c r="LE251" s="13"/>
      <c r="LF251" s="13"/>
      <c r="LG251" s="13"/>
      <c r="LH251" s="13"/>
      <c r="LI251" s="13"/>
      <c r="LJ251" s="13"/>
      <c r="LK251" s="13"/>
      <c r="LL251" s="13"/>
      <c r="LM251" s="13"/>
      <c r="LN251" s="13"/>
      <c r="LO251" s="13"/>
      <c r="LP251" s="13"/>
      <c r="LQ251" s="13"/>
      <c r="LR251" s="13"/>
      <c r="LS251" s="13"/>
      <c r="LT251" s="13"/>
      <c r="LU251" s="13"/>
      <c r="LV251" s="13"/>
      <c r="LW251" s="13"/>
      <c r="LX251" s="13"/>
      <c r="LY251" s="13"/>
      <c r="LZ251" s="13"/>
      <c r="MA251" s="13"/>
      <c r="MB251" s="13"/>
      <c r="MC251" s="13"/>
      <c r="MD251" s="13"/>
      <c r="ME251" s="13"/>
      <c r="MF251" s="13"/>
      <c r="MG251" s="13"/>
      <c r="MH251" s="13"/>
      <c r="MI251" s="13"/>
      <c r="MJ251" s="13"/>
      <c r="MK251" s="13"/>
      <c r="ML251" s="13"/>
      <c r="MM251" s="13"/>
      <c r="MN251" s="13"/>
      <c r="MO251" s="13"/>
      <c r="MP251" s="13"/>
      <c r="MQ251" s="13"/>
      <c r="MR251" s="13"/>
      <c r="MS251" s="13"/>
      <c r="MT251" s="13"/>
      <c r="MU251" s="13"/>
      <c r="MV251" s="13"/>
      <c r="MW251" s="13"/>
      <c r="MX251" s="13"/>
      <c r="MY251" s="13"/>
      <c r="MZ251" s="13"/>
      <c r="NA251" s="13"/>
      <c r="NB251" s="13"/>
      <c r="NC251" s="13"/>
      <c r="ND251" s="13"/>
      <c r="NE251" s="13"/>
      <c r="NF251" s="13"/>
      <c r="NG251" s="13"/>
      <c r="NH251" s="13"/>
      <c r="NI251" s="13"/>
      <c r="NJ251" s="13"/>
      <c r="NK251" s="13"/>
      <c r="NL251" s="13"/>
      <c r="NM251" s="13"/>
      <c r="NN251" s="13"/>
      <c r="NO251" s="13"/>
      <c r="NP251" s="13"/>
      <c r="NQ251" s="13"/>
      <c r="NR251" s="13"/>
      <c r="NS251" s="13"/>
      <c r="NT251" s="13"/>
      <c r="NU251" s="13"/>
      <c r="NV251" s="13"/>
      <c r="NW251" s="13"/>
      <c r="NX251" s="13"/>
      <c r="NY251" s="13"/>
      <c r="NZ251" s="13"/>
      <c r="OA251" s="13"/>
      <c r="OB251" s="13"/>
      <c r="OC251" s="13"/>
      <c r="OD251" s="13"/>
      <c r="OE251" s="13"/>
      <c r="OF251" s="13"/>
      <c r="OG251" s="13"/>
      <c r="OH251" s="13"/>
      <c r="OI251" s="13"/>
      <c r="OJ251" s="13"/>
      <c r="OK251" s="13"/>
      <c r="OL251" s="13"/>
      <c r="OM251" s="13"/>
      <c r="ON251" s="13"/>
      <c r="OO251" s="13"/>
      <c r="OP251" s="13"/>
      <c r="OQ251" s="13"/>
      <c r="OR251" s="13"/>
      <c r="OS251" s="13"/>
      <c r="OT251" s="13"/>
      <c r="OU251" s="13"/>
      <c r="OV251" s="13"/>
      <c r="OW251" s="13"/>
      <c r="OX251" s="13"/>
      <c r="OY251" s="13"/>
      <c r="OZ251" s="13"/>
      <c r="PA251" s="13"/>
      <c r="PB251" s="13"/>
      <c r="PC251" s="13"/>
      <c r="PD251" s="13"/>
      <c r="PE251" s="13"/>
      <c r="PF251" s="13"/>
      <c r="PG251" s="13"/>
      <c r="PH251" s="13"/>
      <c r="PI251" s="13"/>
      <c r="PJ251" s="13"/>
      <c r="PK251" s="13"/>
      <c r="PL251" s="13"/>
      <c r="PM251" s="13"/>
      <c r="PN251" s="13"/>
      <c r="PO251" s="13"/>
      <c r="PP251" s="13"/>
      <c r="PQ251" s="13"/>
      <c r="PR251" s="13"/>
      <c r="PS251" s="13"/>
      <c r="PT251" s="13"/>
      <c r="PU251" s="13"/>
      <c r="PV251" s="13"/>
      <c r="PW251" s="13"/>
      <c r="PX251" s="13"/>
      <c r="PY251" s="13"/>
      <c r="PZ251" s="13"/>
      <c r="QA251" s="13"/>
      <c r="QB251" s="13"/>
      <c r="QC251" s="13"/>
      <c r="QD251" s="13"/>
      <c r="QE251" s="13"/>
      <c r="QF251" s="13"/>
      <c r="QG251" s="13"/>
      <c r="QH251" s="13"/>
      <c r="QI251" s="13"/>
      <c r="QJ251" s="13"/>
      <c r="QK251" s="13"/>
      <c r="QL251" s="13"/>
      <c r="QM251" s="13"/>
      <c r="QN251" s="13"/>
      <c r="QO251" s="13"/>
      <c r="QP251" s="13"/>
      <c r="QQ251" s="13"/>
      <c r="QR251" s="13"/>
      <c r="QS251" s="13"/>
      <c r="QT251" s="13"/>
      <c r="QU251" s="13"/>
      <c r="QV251" s="13"/>
      <c r="QW251" s="13"/>
      <c r="QX251" s="13"/>
      <c r="QY251" s="13"/>
      <c r="QZ251" s="13"/>
      <c r="RA251" s="13"/>
      <c r="RB251" s="13"/>
      <c r="RC251" s="13"/>
      <c r="RD251" s="13"/>
      <c r="RE251" s="13"/>
      <c r="RF251" s="13"/>
      <c r="RG251" s="13"/>
      <c r="RH251" s="13"/>
      <c r="RI251" s="13"/>
      <c r="RJ251" s="13"/>
      <c r="RK251" s="13"/>
      <c r="RL251" s="13"/>
      <c r="RM251" s="13"/>
      <c r="RN251" s="13"/>
      <c r="RO251" s="13"/>
      <c r="RP251" s="13"/>
      <c r="RQ251" s="13"/>
      <c r="RR251" s="13"/>
      <c r="RS251" s="13"/>
      <c r="RT251" s="13"/>
      <c r="RU251" s="13"/>
      <c r="RV251" s="13"/>
      <c r="RW251" s="13"/>
      <c r="RX251" s="13"/>
      <c r="RY251" s="13"/>
      <c r="RZ251" s="13"/>
      <c r="SA251" s="13"/>
      <c r="SB251" s="13"/>
      <c r="SC251" s="13"/>
      <c r="SD251" s="13"/>
      <c r="SE251" s="13"/>
      <c r="SF251" s="13"/>
      <c r="SG251" s="13"/>
      <c r="SH251" s="13"/>
      <c r="SI251" s="13"/>
      <c r="SJ251" s="13"/>
      <c r="SK251" s="13"/>
      <c r="SL251" s="13"/>
      <c r="SM251" s="13"/>
      <c r="SN251" s="13"/>
      <c r="SO251" s="13"/>
      <c r="SP251" s="13"/>
      <c r="SQ251" s="13"/>
      <c r="SR251" s="13"/>
      <c r="SS251" s="13"/>
      <c r="ST251" s="13"/>
      <c r="SU251" s="13"/>
      <c r="SV251" s="13"/>
      <c r="SW251" s="13"/>
      <c r="SX251" s="13"/>
      <c r="SY251" s="13"/>
      <c r="SZ251" s="13"/>
      <c r="TA251" s="13"/>
      <c r="TB251" s="13"/>
      <c r="TC251" s="13"/>
      <c r="TD251" s="13"/>
      <c r="TE251" s="13"/>
      <c r="TF251" s="13"/>
      <c r="TG251" s="13"/>
      <c r="TH251" s="13"/>
      <c r="TI251" s="13"/>
      <c r="TJ251" s="13"/>
      <c r="TK251" s="13"/>
      <c r="TL251" s="13"/>
      <c r="TM251" s="13"/>
      <c r="TN251" s="13"/>
      <c r="TO251" s="13"/>
      <c r="TP251" s="13"/>
      <c r="TQ251" s="13"/>
      <c r="TR251" s="13"/>
      <c r="TS251" s="13"/>
      <c r="TT251" s="13"/>
      <c r="TU251" s="13"/>
      <c r="TV251" s="13"/>
      <c r="TW251" s="13"/>
      <c r="TX251" s="13"/>
      <c r="TY251" s="13"/>
      <c r="TZ251" s="13"/>
      <c r="UA251" s="13"/>
      <c r="UB251" s="13"/>
      <c r="UC251" s="13"/>
      <c r="UD251" s="13"/>
      <c r="UE251" s="13"/>
      <c r="UF251" s="13"/>
      <c r="UG251" s="13"/>
      <c r="UH251" s="13"/>
      <c r="UI251" s="13"/>
      <c r="UJ251" s="13"/>
      <c r="UK251" s="13"/>
      <c r="UL251" s="13"/>
      <c r="UM251" s="13"/>
      <c r="UN251" s="13"/>
      <c r="UO251" s="13"/>
      <c r="UP251" s="13"/>
      <c r="UQ251" s="13"/>
      <c r="UR251" s="13"/>
      <c r="US251" s="13"/>
      <c r="UT251" s="13"/>
      <c r="UU251" s="13"/>
      <c r="UV251" s="13"/>
      <c r="UW251" s="13"/>
      <c r="UX251" s="13"/>
      <c r="UY251" s="13"/>
      <c r="UZ251" s="13"/>
      <c r="VA251" s="13"/>
      <c r="VB251" s="13"/>
      <c r="VC251" s="13"/>
      <c r="VD251" s="13"/>
      <c r="VE251" s="13"/>
      <c r="VF251" s="13"/>
      <c r="VG251" s="13"/>
      <c r="VH251" s="13"/>
      <c r="VI251" s="13"/>
      <c r="VJ251" s="13"/>
      <c r="VK251" s="13"/>
      <c r="VL251" s="13"/>
      <c r="VM251" s="13"/>
      <c r="VN251" s="13"/>
      <c r="VO251" s="13"/>
      <c r="VP251" s="13"/>
      <c r="VQ251" s="13"/>
      <c r="VR251" s="13"/>
      <c r="VS251" s="13"/>
      <c r="VT251" s="13"/>
      <c r="VU251" s="13"/>
      <c r="VV251" s="13"/>
      <c r="VW251" s="13"/>
      <c r="VX251" s="13"/>
      <c r="VY251" s="13"/>
      <c r="VZ251" s="13"/>
      <c r="WA251" s="13"/>
      <c r="WB251" s="13"/>
      <c r="WC251" s="13"/>
      <c r="WD251" s="13"/>
      <c r="WE251" s="13"/>
      <c r="WF251" s="13"/>
      <c r="WG251" s="13"/>
      <c r="WH251" s="13"/>
      <c r="WI251" s="13"/>
      <c r="WJ251" s="13"/>
      <c r="WK251" s="13"/>
      <c r="WL251" s="13"/>
      <c r="WM251" s="13"/>
      <c r="WN251" s="13"/>
      <c r="WO251" s="13"/>
      <c r="WP251" s="13"/>
      <c r="WQ251" s="13"/>
      <c r="WR251" s="13"/>
      <c r="WS251" s="13"/>
      <c r="WT251" s="13"/>
      <c r="WU251" s="13"/>
      <c r="WV251" s="13"/>
      <c r="WW251" s="13"/>
      <c r="WX251" s="13"/>
      <c r="WY251" s="13"/>
      <c r="WZ251" s="13"/>
      <c r="XA251" s="13"/>
      <c r="XB251" s="13"/>
      <c r="XC251" s="13"/>
      <c r="XD251" s="13"/>
      <c r="XE251" s="13"/>
      <c r="XF251" s="13"/>
      <c r="XG251" s="13"/>
      <c r="XH251" s="13"/>
      <c r="XI251" s="13"/>
      <c r="XJ251" s="13"/>
      <c r="XK251" s="13"/>
      <c r="XL251" s="13"/>
      <c r="XM251" s="13"/>
      <c r="XN251" s="13"/>
      <c r="XO251" s="13"/>
      <c r="XP251" s="13"/>
      <c r="XQ251" s="13"/>
      <c r="XR251" s="13"/>
      <c r="XS251" s="13"/>
      <c r="XT251" s="13"/>
      <c r="XU251" s="13"/>
      <c r="XV251" s="13"/>
      <c r="XW251" s="13"/>
      <c r="XX251" s="13"/>
      <c r="XY251" s="13"/>
      <c r="XZ251" s="13"/>
      <c r="YA251" s="13"/>
      <c r="YB251" s="13"/>
      <c r="YC251" s="13"/>
      <c r="YD251" s="13"/>
      <c r="YE251" s="13"/>
      <c r="YF251" s="13"/>
      <c r="YG251" s="13"/>
      <c r="YH251" s="13"/>
      <c r="YI251" s="13"/>
      <c r="YJ251" s="13"/>
      <c r="YK251" s="13"/>
      <c r="YL251" s="13"/>
      <c r="YM251" s="13"/>
      <c r="YN251" s="13"/>
      <c r="YO251" s="13"/>
      <c r="YP251" s="13"/>
      <c r="YQ251" s="13"/>
      <c r="YR251" s="13"/>
      <c r="YS251" s="13"/>
      <c r="YT251" s="13"/>
      <c r="YU251" s="13"/>
      <c r="YV251" s="13"/>
      <c r="YW251" s="13"/>
      <c r="YX251" s="13"/>
      <c r="YY251" s="13"/>
      <c r="YZ251" s="13"/>
      <c r="ZA251" s="13"/>
      <c r="ZB251" s="13"/>
      <c r="ZC251" s="13"/>
      <c r="ZD251" s="13"/>
      <c r="ZE251" s="13"/>
      <c r="ZF251" s="13"/>
      <c r="ZG251" s="13"/>
      <c r="ZH251" s="13"/>
      <c r="ZI251" s="13"/>
      <c r="ZJ251" s="13"/>
      <c r="ZK251" s="13"/>
      <c r="ZL251" s="13"/>
      <c r="ZM251" s="13"/>
      <c r="ZN251" s="13"/>
      <c r="ZO251" s="13"/>
      <c r="ZP251" s="13"/>
      <c r="ZQ251" s="13"/>
      <c r="ZR251" s="13"/>
      <c r="ZS251" s="13"/>
      <c r="ZT251" s="13"/>
      <c r="ZU251" s="13"/>
      <c r="ZV251" s="13"/>
      <c r="ZW251" s="13"/>
      <c r="ZX251" s="13"/>
      <c r="ZY251" s="13"/>
      <c r="ZZ251" s="13"/>
      <c r="AAA251" s="13"/>
      <c r="AAB251" s="13"/>
      <c r="AAC251" s="13"/>
      <c r="AAD251" s="13"/>
      <c r="AAE251" s="13"/>
      <c r="AAF251" s="13"/>
      <c r="AAG251" s="13"/>
      <c r="AAH251" s="13"/>
      <c r="AAI251" s="13"/>
      <c r="AAJ251" s="13"/>
      <c r="AAK251" s="13"/>
      <c r="AAL251" s="13"/>
      <c r="AAM251" s="13"/>
      <c r="AAN251" s="13"/>
      <c r="AAO251" s="13"/>
      <c r="AAP251" s="13"/>
      <c r="AAQ251" s="13"/>
      <c r="AAR251" s="13"/>
      <c r="AAS251" s="13"/>
      <c r="AAT251" s="13"/>
      <c r="AAU251" s="13"/>
      <c r="AAV251" s="13"/>
      <c r="AAW251" s="13"/>
      <c r="AAX251" s="13"/>
      <c r="AAY251" s="13"/>
      <c r="AAZ251" s="13"/>
      <c r="ABA251" s="13"/>
      <c r="ABB251" s="13"/>
      <c r="ABC251" s="13"/>
      <c r="ABD251" s="13"/>
      <c r="ABE251" s="13"/>
      <c r="ABF251" s="13"/>
      <c r="ABG251" s="13"/>
      <c r="ABH251" s="13"/>
      <c r="ABI251" s="13"/>
      <c r="ABJ251" s="13"/>
      <c r="ABK251" s="13"/>
      <c r="ABL251" s="13"/>
      <c r="ABM251" s="13"/>
      <c r="ABN251" s="13"/>
      <c r="ABO251" s="13"/>
      <c r="ABP251" s="13"/>
      <c r="ABQ251" s="13"/>
      <c r="ABR251" s="13"/>
      <c r="ABS251" s="13"/>
      <c r="ABT251" s="13"/>
      <c r="ABU251" s="13"/>
      <c r="ABV251" s="13"/>
      <c r="ABW251" s="13"/>
      <c r="ABX251" s="13"/>
      <c r="ABY251" s="13"/>
      <c r="ABZ251" s="13"/>
      <c r="ACA251" s="13"/>
      <c r="ACB251" s="13"/>
      <c r="ACC251" s="13"/>
      <c r="ACD251" s="13"/>
      <c r="ACE251" s="13"/>
      <c r="ACF251" s="13"/>
      <c r="ACG251" s="13"/>
      <c r="ACH251" s="13"/>
      <c r="ACI251" s="13"/>
      <c r="ACJ251" s="13"/>
      <c r="ACK251" s="13"/>
      <c r="ACL251" s="13"/>
      <c r="ACM251" s="13"/>
      <c r="ACN251" s="13"/>
      <c r="ACO251" s="13"/>
      <c r="ACP251" s="13"/>
      <c r="ACQ251" s="13"/>
      <c r="ACR251" s="13"/>
      <c r="ACS251" s="13"/>
      <c r="ACT251" s="13"/>
      <c r="ACU251" s="13"/>
      <c r="ACV251" s="13"/>
      <c r="ACW251" s="13"/>
      <c r="ACX251" s="13"/>
      <c r="ACY251" s="13"/>
      <c r="ACZ251" s="13"/>
      <c r="ADA251" s="13"/>
      <c r="ADB251" s="13"/>
      <c r="ADC251" s="13"/>
      <c r="ADD251" s="13"/>
      <c r="ADE251" s="13"/>
      <c r="ADF251" s="13"/>
      <c r="ADG251" s="13"/>
      <c r="ADH251" s="13"/>
      <c r="ADI251" s="13"/>
      <c r="ADJ251" s="13"/>
      <c r="ADK251" s="13"/>
      <c r="ADL251" s="13"/>
      <c r="ADM251" s="13"/>
      <c r="ADN251" s="13"/>
      <c r="ADO251" s="13"/>
      <c r="ADP251" s="13"/>
      <c r="ADQ251" s="13"/>
      <c r="ADR251" s="13"/>
      <c r="ADS251" s="13"/>
      <c r="ADT251" s="13"/>
      <c r="ADU251" s="13"/>
      <c r="ADV251" s="13"/>
      <c r="ADW251" s="13"/>
      <c r="ADX251" s="13"/>
      <c r="ADY251" s="13"/>
      <c r="ADZ251" s="13"/>
      <c r="AEA251" s="13"/>
      <c r="AEB251" s="13"/>
      <c r="AEC251" s="13"/>
      <c r="AED251" s="13"/>
      <c r="AEE251" s="13"/>
      <c r="AEF251" s="13"/>
      <c r="AEG251" s="13"/>
      <c r="AEH251" s="13"/>
      <c r="AEI251" s="13"/>
      <c r="AEJ251" s="13"/>
      <c r="AEK251" s="13"/>
      <c r="AEL251" s="13"/>
      <c r="AEM251" s="13"/>
      <c r="AEN251" s="13"/>
      <c r="AEO251" s="13"/>
      <c r="AEP251" s="13"/>
      <c r="AEQ251" s="13"/>
      <c r="AER251" s="13"/>
      <c r="AES251" s="13"/>
      <c r="AET251" s="13"/>
      <c r="AEU251" s="13"/>
      <c r="AEV251" s="13"/>
      <c r="AEW251" s="13"/>
      <c r="AEX251" s="13"/>
      <c r="AEY251" s="13"/>
      <c r="AEZ251" s="13"/>
      <c r="AFA251" s="13"/>
      <c r="AFB251" s="13"/>
      <c r="AFC251" s="13"/>
      <c r="AFD251" s="13"/>
      <c r="AFE251" s="13"/>
      <c r="AFF251" s="13"/>
      <c r="AFG251" s="13"/>
      <c r="AFH251" s="13"/>
      <c r="AFI251" s="13"/>
      <c r="AFJ251" s="13"/>
      <c r="AFK251" s="13"/>
      <c r="AFL251" s="13"/>
      <c r="AFM251" s="13"/>
      <c r="AFN251" s="13"/>
      <c r="AFO251" s="13"/>
      <c r="AFP251" s="13"/>
      <c r="AFQ251" s="13"/>
      <c r="AFR251" s="13"/>
      <c r="AFS251" s="13"/>
      <c r="AFT251" s="13"/>
      <c r="AFU251" s="13"/>
      <c r="AFV251" s="13"/>
      <c r="AFW251" s="13"/>
      <c r="AFX251" s="13"/>
      <c r="AFY251" s="13"/>
      <c r="AFZ251" s="13"/>
      <c r="AGA251" s="13"/>
      <c r="AGB251" s="13"/>
      <c r="AGC251" s="13"/>
      <c r="AGD251" s="13"/>
      <c r="AGE251" s="13"/>
      <c r="AGF251" s="13"/>
      <c r="AGG251" s="13"/>
      <c r="AGH251" s="13"/>
      <c r="AGI251" s="13"/>
      <c r="AGJ251" s="13"/>
      <c r="AGK251" s="13"/>
      <c r="AGL251" s="13"/>
      <c r="AGM251" s="13"/>
      <c r="AGN251" s="13"/>
      <c r="AGO251" s="13"/>
      <c r="AGP251" s="13"/>
      <c r="AGQ251" s="13"/>
      <c r="AGR251" s="13"/>
      <c r="AGS251" s="13"/>
      <c r="AGT251" s="13"/>
      <c r="AGU251" s="13"/>
      <c r="AGV251" s="13"/>
      <c r="AGW251" s="13"/>
      <c r="AGX251" s="13"/>
      <c r="AGY251" s="13"/>
      <c r="AGZ251" s="13"/>
      <c r="AHA251" s="13"/>
      <c r="AHB251" s="13"/>
      <c r="AHC251" s="13"/>
      <c r="AHD251" s="13"/>
      <c r="AHE251" s="13"/>
      <c r="AHF251" s="13"/>
      <c r="AHG251" s="13"/>
      <c r="AHH251" s="13"/>
      <c r="AHI251" s="13"/>
      <c r="AHJ251" s="13"/>
      <c r="AHK251" s="13"/>
      <c r="AHL251" s="13"/>
      <c r="AHM251" s="13"/>
      <c r="AHN251" s="13"/>
      <c r="AHO251" s="13"/>
      <c r="AHP251" s="13"/>
      <c r="AHQ251" s="13"/>
      <c r="AHR251" s="13"/>
      <c r="AHS251" s="13"/>
      <c r="AHT251" s="13"/>
      <c r="AHU251" s="13"/>
      <c r="AHV251" s="13"/>
      <c r="AHW251" s="13"/>
      <c r="AHX251" s="13"/>
      <c r="AHY251" s="13"/>
      <c r="AHZ251" s="13"/>
      <c r="AIA251" s="13"/>
      <c r="AIB251" s="13"/>
      <c r="AIC251" s="13"/>
      <c r="AID251" s="13"/>
      <c r="AIE251" s="13"/>
      <c r="AIF251" s="13"/>
      <c r="AIG251" s="13"/>
      <c r="AIH251" s="13"/>
      <c r="AII251" s="13"/>
      <c r="AIJ251" s="13"/>
      <c r="AIK251" s="13"/>
      <c r="AIL251" s="13"/>
      <c r="AIM251" s="13"/>
      <c r="AIN251" s="13"/>
      <c r="AIO251" s="13"/>
      <c r="AIP251" s="13"/>
      <c r="AIQ251" s="13"/>
      <c r="AIR251" s="13"/>
      <c r="AIS251" s="13"/>
      <c r="AIT251" s="13"/>
      <c r="AIU251" s="13"/>
      <c r="AIV251" s="13"/>
      <c r="AIW251" s="13"/>
      <c r="AIX251" s="13"/>
      <c r="AIY251" s="13"/>
      <c r="AIZ251" s="13"/>
      <c r="AJA251" s="13"/>
      <c r="AJB251" s="13"/>
      <c r="AJC251" s="13"/>
      <c r="AJD251" s="13"/>
      <c r="AJE251" s="13"/>
      <c r="AJF251" s="13"/>
      <c r="AJG251" s="13"/>
      <c r="AJH251" s="13"/>
      <c r="AJI251" s="13"/>
      <c r="AJJ251" s="13"/>
      <c r="AJK251" s="13"/>
      <c r="AJL251" s="13"/>
      <c r="AJM251" s="13"/>
      <c r="AJN251" s="13"/>
      <c r="AJO251" s="13"/>
      <c r="AJP251" s="13"/>
      <c r="AJQ251" s="13"/>
      <c r="AJR251" s="13"/>
      <c r="AJS251" s="13"/>
      <c r="AJT251" s="13"/>
      <c r="AJU251" s="13"/>
      <c r="AJV251" s="13"/>
      <c r="AJW251" s="13"/>
      <c r="AJX251" s="13"/>
      <c r="AJY251" s="13"/>
      <c r="AJZ251" s="13"/>
      <c r="AKA251" s="13"/>
      <c r="AKB251" s="13"/>
      <c r="AKC251" s="13"/>
      <c r="AKD251" s="13"/>
      <c r="AKE251" s="13"/>
      <c r="AKF251" s="13"/>
      <c r="AKG251" s="13"/>
      <c r="AKH251" s="13"/>
      <c r="AKI251" s="13"/>
      <c r="AKJ251" s="13"/>
      <c r="AKK251" s="13"/>
      <c r="AKL251" s="13"/>
      <c r="AKM251" s="13"/>
      <c r="AKN251" s="13"/>
      <c r="AKO251" s="13"/>
      <c r="AKP251" s="13"/>
      <c r="AKQ251" s="13"/>
      <c r="AKR251" s="13"/>
      <c r="AKS251" s="13"/>
      <c r="AKT251" s="13"/>
      <c r="AKU251" s="13"/>
      <c r="AKV251" s="13"/>
      <c r="AKW251" s="13"/>
      <c r="AKX251" s="13"/>
      <c r="AKY251" s="13"/>
      <c r="AKZ251" s="13"/>
      <c r="ALA251" s="13"/>
      <c r="ALB251" s="13"/>
      <c r="ALC251" s="13"/>
      <c r="ALD251" s="13"/>
      <c r="ALE251" s="13"/>
      <c r="ALF251" s="13"/>
      <c r="ALG251" s="13"/>
      <c r="ALH251" s="13"/>
      <c r="ALI251" s="13"/>
      <c r="ALJ251" s="13"/>
      <c r="ALK251" s="13"/>
      <c r="ALL251" s="13"/>
      <c r="ALM251" s="13"/>
      <c r="ALN251" s="13"/>
    </row>
    <row r="252" spans="1:1002" ht="14" hidden="1" customHeight="1" x14ac:dyDescent="0.35">
      <c r="A252" s="9"/>
      <c r="B252" s="10"/>
      <c r="C252" s="29"/>
      <c r="D252" s="10"/>
      <c r="F252" s="11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c r="HR252" s="13"/>
      <c r="HS252" s="13"/>
      <c r="HT252" s="13"/>
      <c r="HU252" s="13"/>
      <c r="HV252" s="13"/>
      <c r="HW252" s="13"/>
      <c r="HX252" s="13"/>
      <c r="HY252" s="13"/>
      <c r="HZ252" s="13"/>
      <c r="IA252" s="13"/>
      <c r="IB252" s="13"/>
      <c r="IC252" s="13"/>
      <c r="ID252" s="13"/>
      <c r="IE252" s="13"/>
      <c r="IF252" s="13"/>
      <c r="IG252" s="13"/>
      <c r="IH252" s="13"/>
      <c r="II252" s="13"/>
      <c r="IJ252" s="13"/>
      <c r="IK252" s="13"/>
      <c r="IL252" s="13"/>
      <c r="IM252" s="13"/>
      <c r="IN252" s="13"/>
      <c r="IO252" s="13"/>
      <c r="IP252" s="13"/>
      <c r="IQ252" s="13"/>
      <c r="IR252" s="13"/>
      <c r="IS252" s="13"/>
      <c r="IT252" s="13"/>
      <c r="IU252" s="13"/>
      <c r="IV252" s="13"/>
      <c r="IW252" s="13"/>
      <c r="IX252" s="13"/>
      <c r="IY252" s="13"/>
      <c r="IZ252" s="13"/>
      <c r="JA252" s="13"/>
      <c r="JB252" s="13"/>
      <c r="JC252" s="13"/>
      <c r="JD252" s="13"/>
      <c r="JE252" s="13"/>
      <c r="JF252" s="13"/>
      <c r="JG252" s="13"/>
      <c r="JH252" s="13"/>
      <c r="JI252" s="13"/>
      <c r="JJ252" s="13"/>
      <c r="JK252" s="13"/>
      <c r="JL252" s="13"/>
      <c r="JM252" s="13"/>
      <c r="JN252" s="13"/>
      <c r="JO252" s="13"/>
      <c r="JP252" s="13"/>
      <c r="JQ252" s="13"/>
      <c r="JR252" s="13"/>
      <c r="JS252" s="13"/>
      <c r="JT252" s="13"/>
      <c r="JU252" s="13"/>
      <c r="JV252" s="13"/>
      <c r="JW252" s="13"/>
      <c r="JX252" s="13"/>
      <c r="JY252" s="13"/>
      <c r="JZ252" s="13"/>
      <c r="KA252" s="13"/>
      <c r="KB252" s="13"/>
      <c r="KC252" s="13"/>
      <c r="KD252" s="13"/>
      <c r="KE252" s="13"/>
      <c r="KF252" s="13"/>
      <c r="KG252" s="13"/>
      <c r="KH252" s="13"/>
      <c r="KI252" s="13"/>
      <c r="KJ252" s="13"/>
      <c r="KK252" s="13"/>
      <c r="KL252" s="13"/>
      <c r="KM252" s="13"/>
      <c r="KN252" s="13"/>
      <c r="KO252" s="13"/>
      <c r="KP252" s="13"/>
      <c r="KQ252" s="13"/>
      <c r="KR252" s="13"/>
      <c r="KS252" s="13"/>
      <c r="KT252" s="13"/>
      <c r="KU252" s="13"/>
      <c r="KV252" s="13"/>
      <c r="KW252" s="13"/>
      <c r="KX252" s="13"/>
      <c r="KY252" s="13"/>
      <c r="KZ252" s="13"/>
      <c r="LA252" s="13"/>
      <c r="LB252" s="13"/>
      <c r="LC252" s="13"/>
      <c r="LD252" s="13"/>
      <c r="LE252" s="13"/>
      <c r="LF252" s="13"/>
      <c r="LG252" s="13"/>
      <c r="LH252" s="13"/>
      <c r="LI252" s="13"/>
      <c r="LJ252" s="13"/>
      <c r="LK252" s="13"/>
      <c r="LL252" s="13"/>
      <c r="LM252" s="13"/>
      <c r="LN252" s="13"/>
      <c r="LO252" s="13"/>
      <c r="LP252" s="13"/>
      <c r="LQ252" s="13"/>
      <c r="LR252" s="13"/>
      <c r="LS252" s="13"/>
      <c r="LT252" s="13"/>
      <c r="LU252" s="13"/>
      <c r="LV252" s="13"/>
      <c r="LW252" s="13"/>
      <c r="LX252" s="13"/>
      <c r="LY252" s="13"/>
      <c r="LZ252" s="13"/>
      <c r="MA252" s="13"/>
      <c r="MB252" s="13"/>
      <c r="MC252" s="13"/>
      <c r="MD252" s="13"/>
      <c r="ME252" s="13"/>
      <c r="MF252" s="13"/>
      <c r="MG252" s="13"/>
      <c r="MH252" s="13"/>
      <c r="MI252" s="13"/>
      <c r="MJ252" s="13"/>
      <c r="MK252" s="13"/>
      <c r="ML252" s="13"/>
      <c r="MM252" s="13"/>
      <c r="MN252" s="13"/>
      <c r="MO252" s="13"/>
      <c r="MP252" s="13"/>
      <c r="MQ252" s="13"/>
      <c r="MR252" s="13"/>
      <c r="MS252" s="13"/>
      <c r="MT252" s="13"/>
      <c r="MU252" s="13"/>
      <c r="MV252" s="13"/>
      <c r="MW252" s="13"/>
      <c r="MX252" s="13"/>
      <c r="MY252" s="13"/>
      <c r="MZ252" s="13"/>
      <c r="NA252" s="13"/>
      <c r="NB252" s="13"/>
      <c r="NC252" s="13"/>
      <c r="ND252" s="13"/>
      <c r="NE252" s="13"/>
      <c r="NF252" s="13"/>
      <c r="NG252" s="13"/>
      <c r="NH252" s="13"/>
      <c r="NI252" s="13"/>
      <c r="NJ252" s="13"/>
      <c r="NK252" s="13"/>
      <c r="NL252" s="13"/>
      <c r="NM252" s="13"/>
      <c r="NN252" s="13"/>
      <c r="NO252" s="13"/>
      <c r="NP252" s="13"/>
      <c r="NQ252" s="13"/>
      <c r="NR252" s="13"/>
      <c r="NS252" s="13"/>
      <c r="NT252" s="13"/>
      <c r="NU252" s="13"/>
      <c r="NV252" s="13"/>
      <c r="NW252" s="13"/>
      <c r="NX252" s="13"/>
      <c r="NY252" s="13"/>
      <c r="NZ252" s="13"/>
      <c r="OA252" s="13"/>
      <c r="OB252" s="13"/>
      <c r="OC252" s="13"/>
      <c r="OD252" s="13"/>
      <c r="OE252" s="13"/>
      <c r="OF252" s="13"/>
      <c r="OG252" s="13"/>
      <c r="OH252" s="13"/>
      <c r="OI252" s="13"/>
      <c r="OJ252" s="13"/>
      <c r="OK252" s="13"/>
      <c r="OL252" s="13"/>
      <c r="OM252" s="13"/>
      <c r="ON252" s="13"/>
      <c r="OO252" s="13"/>
      <c r="OP252" s="13"/>
      <c r="OQ252" s="13"/>
      <c r="OR252" s="13"/>
      <c r="OS252" s="13"/>
      <c r="OT252" s="13"/>
      <c r="OU252" s="13"/>
      <c r="OV252" s="13"/>
      <c r="OW252" s="13"/>
      <c r="OX252" s="13"/>
      <c r="OY252" s="13"/>
      <c r="OZ252" s="13"/>
      <c r="PA252" s="13"/>
      <c r="PB252" s="13"/>
      <c r="PC252" s="13"/>
      <c r="PD252" s="13"/>
      <c r="PE252" s="13"/>
      <c r="PF252" s="13"/>
      <c r="PG252" s="13"/>
      <c r="PH252" s="13"/>
      <c r="PI252" s="13"/>
      <c r="PJ252" s="13"/>
      <c r="PK252" s="13"/>
      <c r="PL252" s="13"/>
      <c r="PM252" s="13"/>
      <c r="PN252" s="13"/>
      <c r="PO252" s="13"/>
      <c r="PP252" s="13"/>
      <c r="PQ252" s="13"/>
      <c r="PR252" s="13"/>
      <c r="PS252" s="13"/>
      <c r="PT252" s="13"/>
      <c r="PU252" s="13"/>
      <c r="PV252" s="13"/>
      <c r="PW252" s="13"/>
      <c r="PX252" s="13"/>
      <c r="PY252" s="13"/>
      <c r="PZ252" s="13"/>
      <c r="QA252" s="13"/>
      <c r="QB252" s="13"/>
      <c r="QC252" s="13"/>
      <c r="QD252" s="13"/>
      <c r="QE252" s="13"/>
      <c r="QF252" s="13"/>
      <c r="QG252" s="13"/>
      <c r="QH252" s="13"/>
      <c r="QI252" s="13"/>
      <c r="QJ252" s="13"/>
      <c r="QK252" s="13"/>
      <c r="QL252" s="13"/>
      <c r="QM252" s="13"/>
      <c r="QN252" s="13"/>
      <c r="QO252" s="13"/>
      <c r="QP252" s="13"/>
      <c r="QQ252" s="13"/>
      <c r="QR252" s="13"/>
      <c r="QS252" s="13"/>
      <c r="QT252" s="13"/>
      <c r="QU252" s="13"/>
      <c r="QV252" s="13"/>
      <c r="QW252" s="13"/>
      <c r="QX252" s="13"/>
      <c r="QY252" s="13"/>
      <c r="QZ252" s="13"/>
      <c r="RA252" s="13"/>
      <c r="RB252" s="13"/>
      <c r="RC252" s="13"/>
      <c r="RD252" s="13"/>
      <c r="RE252" s="13"/>
      <c r="RF252" s="13"/>
      <c r="RG252" s="13"/>
      <c r="RH252" s="13"/>
      <c r="RI252" s="13"/>
      <c r="RJ252" s="13"/>
      <c r="RK252" s="13"/>
      <c r="RL252" s="13"/>
      <c r="RM252" s="13"/>
      <c r="RN252" s="13"/>
      <c r="RO252" s="13"/>
      <c r="RP252" s="13"/>
      <c r="RQ252" s="13"/>
      <c r="RR252" s="13"/>
      <c r="RS252" s="13"/>
      <c r="RT252" s="13"/>
      <c r="RU252" s="13"/>
      <c r="RV252" s="13"/>
      <c r="RW252" s="13"/>
      <c r="RX252" s="13"/>
      <c r="RY252" s="13"/>
      <c r="RZ252" s="13"/>
      <c r="SA252" s="13"/>
      <c r="SB252" s="13"/>
      <c r="SC252" s="13"/>
      <c r="SD252" s="13"/>
      <c r="SE252" s="13"/>
      <c r="SF252" s="13"/>
      <c r="SG252" s="13"/>
      <c r="SH252" s="13"/>
      <c r="SI252" s="13"/>
      <c r="SJ252" s="13"/>
      <c r="SK252" s="13"/>
      <c r="SL252" s="13"/>
      <c r="SM252" s="13"/>
      <c r="SN252" s="13"/>
      <c r="SO252" s="13"/>
      <c r="SP252" s="13"/>
      <c r="SQ252" s="13"/>
      <c r="SR252" s="13"/>
      <c r="SS252" s="13"/>
      <c r="ST252" s="13"/>
      <c r="SU252" s="13"/>
      <c r="SV252" s="13"/>
      <c r="SW252" s="13"/>
      <c r="SX252" s="13"/>
      <c r="SY252" s="13"/>
      <c r="SZ252" s="13"/>
      <c r="TA252" s="13"/>
      <c r="TB252" s="13"/>
      <c r="TC252" s="13"/>
      <c r="TD252" s="13"/>
      <c r="TE252" s="13"/>
      <c r="TF252" s="13"/>
      <c r="TG252" s="13"/>
      <c r="TH252" s="13"/>
      <c r="TI252" s="13"/>
      <c r="TJ252" s="13"/>
      <c r="TK252" s="13"/>
      <c r="TL252" s="13"/>
      <c r="TM252" s="13"/>
      <c r="TN252" s="13"/>
      <c r="TO252" s="13"/>
      <c r="TP252" s="13"/>
      <c r="TQ252" s="13"/>
      <c r="TR252" s="13"/>
      <c r="TS252" s="13"/>
      <c r="TT252" s="13"/>
      <c r="TU252" s="13"/>
      <c r="TV252" s="13"/>
      <c r="TW252" s="13"/>
      <c r="TX252" s="13"/>
      <c r="TY252" s="13"/>
      <c r="TZ252" s="13"/>
      <c r="UA252" s="13"/>
      <c r="UB252" s="13"/>
      <c r="UC252" s="13"/>
      <c r="UD252" s="13"/>
      <c r="UE252" s="13"/>
      <c r="UF252" s="13"/>
      <c r="UG252" s="13"/>
      <c r="UH252" s="13"/>
      <c r="UI252" s="13"/>
      <c r="UJ252" s="13"/>
      <c r="UK252" s="13"/>
      <c r="UL252" s="13"/>
      <c r="UM252" s="13"/>
      <c r="UN252" s="13"/>
      <c r="UO252" s="13"/>
      <c r="UP252" s="13"/>
      <c r="UQ252" s="13"/>
      <c r="UR252" s="13"/>
      <c r="US252" s="13"/>
      <c r="UT252" s="13"/>
      <c r="UU252" s="13"/>
      <c r="UV252" s="13"/>
      <c r="UW252" s="13"/>
      <c r="UX252" s="13"/>
      <c r="UY252" s="13"/>
      <c r="UZ252" s="13"/>
      <c r="VA252" s="13"/>
      <c r="VB252" s="13"/>
      <c r="VC252" s="13"/>
      <c r="VD252" s="13"/>
      <c r="VE252" s="13"/>
      <c r="VF252" s="13"/>
      <c r="VG252" s="13"/>
      <c r="VH252" s="13"/>
      <c r="VI252" s="13"/>
      <c r="VJ252" s="13"/>
      <c r="VK252" s="13"/>
      <c r="VL252" s="13"/>
      <c r="VM252" s="13"/>
      <c r="VN252" s="13"/>
      <c r="VO252" s="13"/>
      <c r="VP252" s="13"/>
      <c r="VQ252" s="13"/>
      <c r="VR252" s="13"/>
      <c r="VS252" s="13"/>
      <c r="VT252" s="13"/>
      <c r="VU252" s="13"/>
      <c r="VV252" s="13"/>
      <c r="VW252" s="13"/>
      <c r="VX252" s="13"/>
      <c r="VY252" s="13"/>
      <c r="VZ252" s="13"/>
      <c r="WA252" s="13"/>
      <c r="WB252" s="13"/>
      <c r="WC252" s="13"/>
      <c r="WD252" s="13"/>
      <c r="WE252" s="13"/>
      <c r="WF252" s="13"/>
      <c r="WG252" s="13"/>
      <c r="WH252" s="13"/>
      <c r="WI252" s="13"/>
      <c r="WJ252" s="13"/>
      <c r="WK252" s="13"/>
      <c r="WL252" s="13"/>
      <c r="WM252" s="13"/>
      <c r="WN252" s="13"/>
      <c r="WO252" s="13"/>
      <c r="WP252" s="13"/>
      <c r="WQ252" s="13"/>
      <c r="WR252" s="13"/>
      <c r="WS252" s="13"/>
      <c r="WT252" s="13"/>
      <c r="WU252" s="13"/>
      <c r="WV252" s="13"/>
      <c r="WW252" s="13"/>
      <c r="WX252" s="13"/>
      <c r="WY252" s="13"/>
      <c r="WZ252" s="13"/>
      <c r="XA252" s="13"/>
      <c r="XB252" s="13"/>
      <c r="XC252" s="13"/>
      <c r="XD252" s="13"/>
      <c r="XE252" s="13"/>
      <c r="XF252" s="13"/>
      <c r="XG252" s="13"/>
      <c r="XH252" s="13"/>
      <c r="XI252" s="13"/>
      <c r="XJ252" s="13"/>
      <c r="XK252" s="13"/>
      <c r="XL252" s="13"/>
      <c r="XM252" s="13"/>
      <c r="XN252" s="13"/>
      <c r="XO252" s="13"/>
      <c r="XP252" s="13"/>
      <c r="XQ252" s="13"/>
      <c r="XR252" s="13"/>
      <c r="XS252" s="13"/>
      <c r="XT252" s="13"/>
      <c r="XU252" s="13"/>
      <c r="XV252" s="13"/>
      <c r="XW252" s="13"/>
      <c r="XX252" s="13"/>
      <c r="XY252" s="13"/>
      <c r="XZ252" s="13"/>
      <c r="YA252" s="13"/>
      <c r="YB252" s="13"/>
      <c r="YC252" s="13"/>
      <c r="YD252" s="13"/>
      <c r="YE252" s="13"/>
      <c r="YF252" s="13"/>
      <c r="YG252" s="13"/>
      <c r="YH252" s="13"/>
      <c r="YI252" s="13"/>
      <c r="YJ252" s="13"/>
      <c r="YK252" s="13"/>
      <c r="YL252" s="13"/>
      <c r="YM252" s="13"/>
      <c r="YN252" s="13"/>
      <c r="YO252" s="13"/>
      <c r="YP252" s="13"/>
      <c r="YQ252" s="13"/>
      <c r="YR252" s="13"/>
      <c r="YS252" s="13"/>
      <c r="YT252" s="13"/>
      <c r="YU252" s="13"/>
      <c r="YV252" s="13"/>
      <c r="YW252" s="13"/>
      <c r="YX252" s="13"/>
      <c r="YY252" s="13"/>
      <c r="YZ252" s="13"/>
      <c r="ZA252" s="13"/>
      <c r="ZB252" s="13"/>
      <c r="ZC252" s="13"/>
      <c r="ZD252" s="13"/>
      <c r="ZE252" s="13"/>
      <c r="ZF252" s="13"/>
      <c r="ZG252" s="13"/>
      <c r="ZH252" s="13"/>
      <c r="ZI252" s="13"/>
      <c r="ZJ252" s="13"/>
      <c r="ZK252" s="13"/>
      <c r="ZL252" s="13"/>
      <c r="ZM252" s="13"/>
      <c r="ZN252" s="13"/>
      <c r="ZO252" s="13"/>
      <c r="ZP252" s="13"/>
      <c r="ZQ252" s="13"/>
      <c r="ZR252" s="13"/>
      <c r="ZS252" s="13"/>
      <c r="ZT252" s="13"/>
      <c r="ZU252" s="13"/>
      <c r="ZV252" s="13"/>
      <c r="ZW252" s="13"/>
      <c r="ZX252" s="13"/>
      <c r="ZY252" s="13"/>
      <c r="ZZ252" s="13"/>
      <c r="AAA252" s="13"/>
      <c r="AAB252" s="13"/>
      <c r="AAC252" s="13"/>
      <c r="AAD252" s="13"/>
      <c r="AAE252" s="13"/>
      <c r="AAF252" s="13"/>
      <c r="AAG252" s="13"/>
      <c r="AAH252" s="13"/>
      <c r="AAI252" s="13"/>
      <c r="AAJ252" s="13"/>
      <c r="AAK252" s="13"/>
      <c r="AAL252" s="13"/>
      <c r="AAM252" s="13"/>
      <c r="AAN252" s="13"/>
      <c r="AAO252" s="13"/>
      <c r="AAP252" s="13"/>
      <c r="AAQ252" s="13"/>
      <c r="AAR252" s="13"/>
      <c r="AAS252" s="13"/>
      <c r="AAT252" s="13"/>
      <c r="AAU252" s="13"/>
      <c r="AAV252" s="13"/>
      <c r="AAW252" s="13"/>
      <c r="AAX252" s="13"/>
      <c r="AAY252" s="13"/>
      <c r="AAZ252" s="13"/>
      <c r="ABA252" s="13"/>
      <c r="ABB252" s="13"/>
      <c r="ABC252" s="13"/>
      <c r="ABD252" s="13"/>
      <c r="ABE252" s="13"/>
      <c r="ABF252" s="13"/>
      <c r="ABG252" s="13"/>
      <c r="ABH252" s="13"/>
      <c r="ABI252" s="13"/>
      <c r="ABJ252" s="13"/>
      <c r="ABK252" s="13"/>
      <c r="ABL252" s="13"/>
      <c r="ABM252" s="13"/>
      <c r="ABN252" s="13"/>
      <c r="ABO252" s="13"/>
      <c r="ABP252" s="13"/>
      <c r="ABQ252" s="13"/>
      <c r="ABR252" s="13"/>
      <c r="ABS252" s="13"/>
      <c r="ABT252" s="13"/>
      <c r="ABU252" s="13"/>
      <c r="ABV252" s="13"/>
      <c r="ABW252" s="13"/>
      <c r="ABX252" s="13"/>
      <c r="ABY252" s="13"/>
      <c r="ABZ252" s="13"/>
      <c r="ACA252" s="13"/>
      <c r="ACB252" s="13"/>
      <c r="ACC252" s="13"/>
      <c r="ACD252" s="13"/>
      <c r="ACE252" s="13"/>
      <c r="ACF252" s="13"/>
      <c r="ACG252" s="13"/>
      <c r="ACH252" s="13"/>
      <c r="ACI252" s="13"/>
      <c r="ACJ252" s="13"/>
      <c r="ACK252" s="13"/>
      <c r="ACL252" s="13"/>
      <c r="ACM252" s="13"/>
      <c r="ACN252" s="13"/>
      <c r="ACO252" s="13"/>
      <c r="ACP252" s="13"/>
      <c r="ACQ252" s="13"/>
      <c r="ACR252" s="13"/>
      <c r="ACS252" s="13"/>
      <c r="ACT252" s="13"/>
      <c r="ACU252" s="13"/>
      <c r="ACV252" s="13"/>
      <c r="ACW252" s="13"/>
      <c r="ACX252" s="13"/>
      <c r="ACY252" s="13"/>
      <c r="ACZ252" s="13"/>
      <c r="ADA252" s="13"/>
      <c r="ADB252" s="13"/>
      <c r="ADC252" s="13"/>
      <c r="ADD252" s="13"/>
      <c r="ADE252" s="13"/>
      <c r="ADF252" s="13"/>
      <c r="ADG252" s="13"/>
      <c r="ADH252" s="13"/>
      <c r="ADI252" s="13"/>
      <c r="ADJ252" s="13"/>
      <c r="ADK252" s="13"/>
      <c r="ADL252" s="13"/>
      <c r="ADM252" s="13"/>
      <c r="ADN252" s="13"/>
      <c r="ADO252" s="13"/>
      <c r="ADP252" s="13"/>
      <c r="ADQ252" s="13"/>
      <c r="ADR252" s="13"/>
      <c r="ADS252" s="13"/>
      <c r="ADT252" s="13"/>
      <c r="ADU252" s="13"/>
      <c r="ADV252" s="13"/>
      <c r="ADW252" s="13"/>
      <c r="ADX252" s="13"/>
      <c r="ADY252" s="13"/>
      <c r="ADZ252" s="13"/>
      <c r="AEA252" s="13"/>
      <c r="AEB252" s="13"/>
      <c r="AEC252" s="13"/>
      <c r="AED252" s="13"/>
      <c r="AEE252" s="13"/>
      <c r="AEF252" s="13"/>
      <c r="AEG252" s="13"/>
      <c r="AEH252" s="13"/>
      <c r="AEI252" s="13"/>
      <c r="AEJ252" s="13"/>
      <c r="AEK252" s="13"/>
      <c r="AEL252" s="13"/>
      <c r="AEM252" s="13"/>
      <c r="AEN252" s="13"/>
      <c r="AEO252" s="13"/>
      <c r="AEP252" s="13"/>
      <c r="AEQ252" s="13"/>
      <c r="AER252" s="13"/>
      <c r="AES252" s="13"/>
      <c r="AET252" s="13"/>
      <c r="AEU252" s="13"/>
      <c r="AEV252" s="13"/>
      <c r="AEW252" s="13"/>
      <c r="AEX252" s="13"/>
      <c r="AEY252" s="13"/>
      <c r="AEZ252" s="13"/>
      <c r="AFA252" s="13"/>
      <c r="AFB252" s="13"/>
      <c r="AFC252" s="13"/>
      <c r="AFD252" s="13"/>
      <c r="AFE252" s="13"/>
      <c r="AFF252" s="13"/>
      <c r="AFG252" s="13"/>
      <c r="AFH252" s="13"/>
      <c r="AFI252" s="13"/>
      <c r="AFJ252" s="13"/>
      <c r="AFK252" s="13"/>
      <c r="AFL252" s="13"/>
      <c r="AFM252" s="13"/>
      <c r="AFN252" s="13"/>
      <c r="AFO252" s="13"/>
      <c r="AFP252" s="13"/>
      <c r="AFQ252" s="13"/>
      <c r="AFR252" s="13"/>
      <c r="AFS252" s="13"/>
      <c r="AFT252" s="13"/>
      <c r="AFU252" s="13"/>
      <c r="AFV252" s="13"/>
      <c r="AFW252" s="13"/>
      <c r="AFX252" s="13"/>
      <c r="AFY252" s="13"/>
      <c r="AFZ252" s="13"/>
      <c r="AGA252" s="13"/>
      <c r="AGB252" s="13"/>
      <c r="AGC252" s="13"/>
      <c r="AGD252" s="13"/>
      <c r="AGE252" s="13"/>
      <c r="AGF252" s="13"/>
      <c r="AGG252" s="13"/>
      <c r="AGH252" s="13"/>
      <c r="AGI252" s="13"/>
      <c r="AGJ252" s="13"/>
      <c r="AGK252" s="13"/>
      <c r="AGL252" s="13"/>
      <c r="AGM252" s="13"/>
      <c r="AGN252" s="13"/>
      <c r="AGO252" s="13"/>
      <c r="AGP252" s="13"/>
      <c r="AGQ252" s="13"/>
      <c r="AGR252" s="13"/>
      <c r="AGS252" s="13"/>
      <c r="AGT252" s="13"/>
      <c r="AGU252" s="13"/>
      <c r="AGV252" s="13"/>
      <c r="AGW252" s="13"/>
      <c r="AGX252" s="13"/>
      <c r="AGY252" s="13"/>
      <c r="AGZ252" s="13"/>
      <c r="AHA252" s="13"/>
      <c r="AHB252" s="13"/>
      <c r="AHC252" s="13"/>
      <c r="AHD252" s="13"/>
      <c r="AHE252" s="13"/>
      <c r="AHF252" s="13"/>
      <c r="AHG252" s="13"/>
      <c r="AHH252" s="13"/>
      <c r="AHI252" s="13"/>
      <c r="AHJ252" s="13"/>
      <c r="AHK252" s="13"/>
      <c r="AHL252" s="13"/>
      <c r="AHM252" s="13"/>
      <c r="AHN252" s="13"/>
      <c r="AHO252" s="13"/>
      <c r="AHP252" s="13"/>
      <c r="AHQ252" s="13"/>
      <c r="AHR252" s="13"/>
      <c r="AHS252" s="13"/>
      <c r="AHT252" s="13"/>
      <c r="AHU252" s="13"/>
      <c r="AHV252" s="13"/>
      <c r="AHW252" s="13"/>
      <c r="AHX252" s="13"/>
      <c r="AHY252" s="13"/>
      <c r="AHZ252" s="13"/>
      <c r="AIA252" s="13"/>
      <c r="AIB252" s="13"/>
      <c r="AIC252" s="13"/>
      <c r="AID252" s="13"/>
      <c r="AIE252" s="13"/>
      <c r="AIF252" s="13"/>
      <c r="AIG252" s="13"/>
      <c r="AIH252" s="13"/>
      <c r="AII252" s="13"/>
      <c r="AIJ252" s="13"/>
      <c r="AIK252" s="13"/>
      <c r="AIL252" s="13"/>
      <c r="AIM252" s="13"/>
      <c r="AIN252" s="13"/>
      <c r="AIO252" s="13"/>
      <c r="AIP252" s="13"/>
      <c r="AIQ252" s="13"/>
      <c r="AIR252" s="13"/>
      <c r="AIS252" s="13"/>
      <c r="AIT252" s="13"/>
      <c r="AIU252" s="13"/>
      <c r="AIV252" s="13"/>
      <c r="AIW252" s="13"/>
      <c r="AIX252" s="13"/>
      <c r="AIY252" s="13"/>
      <c r="AIZ252" s="13"/>
      <c r="AJA252" s="13"/>
      <c r="AJB252" s="13"/>
      <c r="AJC252" s="13"/>
      <c r="AJD252" s="13"/>
      <c r="AJE252" s="13"/>
      <c r="AJF252" s="13"/>
      <c r="AJG252" s="13"/>
      <c r="AJH252" s="13"/>
      <c r="AJI252" s="13"/>
      <c r="AJJ252" s="13"/>
      <c r="AJK252" s="13"/>
      <c r="AJL252" s="13"/>
      <c r="AJM252" s="13"/>
      <c r="AJN252" s="13"/>
      <c r="AJO252" s="13"/>
      <c r="AJP252" s="13"/>
      <c r="AJQ252" s="13"/>
      <c r="AJR252" s="13"/>
      <c r="AJS252" s="13"/>
      <c r="AJT252" s="13"/>
      <c r="AJU252" s="13"/>
      <c r="AJV252" s="13"/>
      <c r="AJW252" s="13"/>
      <c r="AJX252" s="13"/>
      <c r="AJY252" s="13"/>
      <c r="AJZ252" s="13"/>
      <c r="AKA252" s="13"/>
      <c r="AKB252" s="13"/>
      <c r="AKC252" s="13"/>
      <c r="AKD252" s="13"/>
      <c r="AKE252" s="13"/>
      <c r="AKF252" s="13"/>
      <c r="AKG252" s="13"/>
      <c r="AKH252" s="13"/>
      <c r="AKI252" s="13"/>
      <c r="AKJ252" s="13"/>
      <c r="AKK252" s="13"/>
      <c r="AKL252" s="13"/>
      <c r="AKM252" s="13"/>
      <c r="AKN252" s="13"/>
      <c r="AKO252" s="13"/>
      <c r="AKP252" s="13"/>
      <c r="AKQ252" s="13"/>
      <c r="AKR252" s="13"/>
      <c r="AKS252" s="13"/>
      <c r="AKT252" s="13"/>
      <c r="AKU252" s="13"/>
      <c r="AKV252" s="13"/>
      <c r="AKW252" s="13"/>
      <c r="AKX252" s="13"/>
      <c r="AKY252" s="13"/>
      <c r="AKZ252" s="13"/>
      <c r="ALA252" s="13"/>
      <c r="ALB252" s="13"/>
      <c r="ALC252" s="13"/>
      <c r="ALD252" s="13"/>
      <c r="ALE252" s="13"/>
      <c r="ALF252" s="13"/>
      <c r="ALG252" s="13"/>
      <c r="ALH252" s="13"/>
      <c r="ALI252" s="13"/>
      <c r="ALJ252" s="13"/>
      <c r="ALK252" s="13"/>
      <c r="ALL252" s="13"/>
      <c r="ALM252" s="13"/>
      <c r="ALN252" s="13"/>
    </row>
    <row r="253" spans="1:1002" ht="14" hidden="1" customHeight="1" x14ac:dyDescent="0.35">
      <c r="A253" s="9"/>
      <c r="B253" s="10"/>
      <c r="C253" s="29"/>
      <c r="D253" s="10"/>
      <c r="F253" s="11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c r="HR253" s="13"/>
      <c r="HS253" s="13"/>
      <c r="HT253" s="13"/>
      <c r="HU253" s="13"/>
      <c r="HV253" s="13"/>
      <c r="HW253" s="13"/>
      <c r="HX253" s="13"/>
      <c r="HY253" s="13"/>
      <c r="HZ253" s="13"/>
      <c r="IA253" s="13"/>
      <c r="IB253" s="13"/>
      <c r="IC253" s="13"/>
      <c r="ID253" s="13"/>
      <c r="IE253" s="13"/>
      <c r="IF253" s="13"/>
      <c r="IG253" s="13"/>
      <c r="IH253" s="13"/>
      <c r="II253" s="13"/>
      <c r="IJ253" s="13"/>
      <c r="IK253" s="13"/>
      <c r="IL253" s="13"/>
      <c r="IM253" s="13"/>
      <c r="IN253" s="13"/>
      <c r="IO253" s="13"/>
      <c r="IP253" s="13"/>
      <c r="IQ253" s="13"/>
      <c r="IR253" s="13"/>
      <c r="IS253" s="13"/>
      <c r="IT253" s="13"/>
      <c r="IU253" s="13"/>
      <c r="IV253" s="13"/>
      <c r="IW253" s="13"/>
      <c r="IX253" s="13"/>
      <c r="IY253" s="13"/>
      <c r="IZ253" s="13"/>
      <c r="JA253" s="13"/>
      <c r="JB253" s="13"/>
      <c r="JC253" s="13"/>
      <c r="JD253" s="13"/>
      <c r="JE253" s="13"/>
      <c r="JF253" s="13"/>
      <c r="JG253" s="13"/>
      <c r="JH253" s="13"/>
      <c r="JI253" s="13"/>
      <c r="JJ253" s="13"/>
      <c r="JK253" s="13"/>
      <c r="JL253" s="13"/>
      <c r="JM253" s="13"/>
      <c r="JN253" s="13"/>
      <c r="JO253" s="13"/>
      <c r="JP253" s="13"/>
      <c r="JQ253" s="13"/>
      <c r="JR253" s="13"/>
      <c r="JS253" s="13"/>
      <c r="JT253" s="13"/>
      <c r="JU253" s="13"/>
      <c r="JV253" s="13"/>
      <c r="JW253" s="13"/>
      <c r="JX253" s="13"/>
      <c r="JY253" s="13"/>
      <c r="JZ253" s="13"/>
      <c r="KA253" s="13"/>
      <c r="KB253" s="13"/>
      <c r="KC253" s="13"/>
      <c r="KD253" s="13"/>
      <c r="KE253" s="13"/>
      <c r="KF253" s="13"/>
      <c r="KG253" s="13"/>
      <c r="KH253" s="13"/>
      <c r="KI253" s="13"/>
      <c r="KJ253" s="13"/>
      <c r="KK253" s="13"/>
      <c r="KL253" s="13"/>
      <c r="KM253" s="13"/>
      <c r="KN253" s="13"/>
      <c r="KO253" s="13"/>
      <c r="KP253" s="13"/>
      <c r="KQ253" s="13"/>
      <c r="KR253" s="13"/>
      <c r="KS253" s="13"/>
      <c r="KT253" s="13"/>
      <c r="KU253" s="13"/>
      <c r="KV253" s="13"/>
      <c r="KW253" s="13"/>
      <c r="KX253" s="13"/>
      <c r="KY253" s="13"/>
      <c r="KZ253" s="13"/>
      <c r="LA253" s="13"/>
      <c r="LB253" s="13"/>
      <c r="LC253" s="13"/>
      <c r="LD253" s="13"/>
      <c r="LE253" s="13"/>
      <c r="LF253" s="13"/>
      <c r="LG253" s="13"/>
      <c r="LH253" s="13"/>
      <c r="LI253" s="13"/>
      <c r="LJ253" s="13"/>
      <c r="LK253" s="13"/>
      <c r="LL253" s="13"/>
      <c r="LM253" s="13"/>
      <c r="LN253" s="13"/>
      <c r="LO253" s="13"/>
      <c r="LP253" s="13"/>
      <c r="LQ253" s="13"/>
      <c r="LR253" s="13"/>
      <c r="LS253" s="13"/>
      <c r="LT253" s="13"/>
      <c r="LU253" s="13"/>
      <c r="LV253" s="13"/>
      <c r="LW253" s="13"/>
      <c r="LX253" s="13"/>
      <c r="LY253" s="13"/>
      <c r="LZ253" s="13"/>
      <c r="MA253" s="13"/>
      <c r="MB253" s="13"/>
      <c r="MC253" s="13"/>
      <c r="MD253" s="13"/>
      <c r="ME253" s="13"/>
      <c r="MF253" s="13"/>
      <c r="MG253" s="13"/>
      <c r="MH253" s="13"/>
      <c r="MI253" s="13"/>
      <c r="MJ253" s="13"/>
      <c r="MK253" s="13"/>
      <c r="ML253" s="13"/>
      <c r="MM253" s="13"/>
      <c r="MN253" s="13"/>
      <c r="MO253" s="13"/>
      <c r="MP253" s="13"/>
      <c r="MQ253" s="13"/>
      <c r="MR253" s="13"/>
      <c r="MS253" s="13"/>
      <c r="MT253" s="13"/>
      <c r="MU253" s="13"/>
      <c r="MV253" s="13"/>
      <c r="MW253" s="13"/>
      <c r="MX253" s="13"/>
      <c r="MY253" s="13"/>
      <c r="MZ253" s="13"/>
      <c r="NA253" s="13"/>
      <c r="NB253" s="13"/>
      <c r="NC253" s="13"/>
      <c r="ND253" s="13"/>
      <c r="NE253" s="13"/>
      <c r="NF253" s="13"/>
      <c r="NG253" s="13"/>
      <c r="NH253" s="13"/>
      <c r="NI253" s="13"/>
      <c r="NJ253" s="13"/>
      <c r="NK253" s="13"/>
      <c r="NL253" s="13"/>
      <c r="NM253" s="13"/>
      <c r="NN253" s="13"/>
      <c r="NO253" s="13"/>
      <c r="NP253" s="13"/>
      <c r="NQ253" s="13"/>
      <c r="NR253" s="13"/>
      <c r="NS253" s="13"/>
      <c r="NT253" s="13"/>
      <c r="NU253" s="13"/>
      <c r="NV253" s="13"/>
      <c r="NW253" s="13"/>
      <c r="NX253" s="13"/>
      <c r="NY253" s="13"/>
      <c r="NZ253" s="13"/>
      <c r="OA253" s="13"/>
      <c r="OB253" s="13"/>
      <c r="OC253" s="13"/>
      <c r="OD253" s="13"/>
      <c r="OE253" s="13"/>
      <c r="OF253" s="13"/>
      <c r="OG253" s="13"/>
      <c r="OH253" s="13"/>
      <c r="OI253" s="13"/>
      <c r="OJ253" s="13"/>
      <c r="OK253" s="13"/>
      <c r="OL253" s="13"/>
      <c r="OM253" s="13"/>
      <c r="ON253" s="13"/>
      <c r="OO253" s="13"/>
      <c r="OP253" s="13"/>
      <c r="OQ253" s="13"/>
      <c r="OR253" s="13"/>
      <c r="OS253" s="13"/>
      <c r="OT253" s="13"/>
      <c r="OU253" s="13"/>
      <c r="OV253" s="13"/>
      <c r="OW253" s="13"/>
      <c r="OX253" s="13"/>
      <c r="OY253" s="13"/>
      <c r="OZ253" s="13"/>
      <c r="PA253" s="13"/>
      <c r="PB253" s="13"/>
      <c r="PC253" s="13"/>
      <c r="PD253" s="13"/>
      <c r="PE253" s="13"/>
      <c r="PF253" s="13"/>
      <c r="PG253" s="13"/>
      <c r="PH253" s="13"/>
      <c r="PI253" s="13"/>
      <c r="PJ253" s="13"/>
      <c r="PK253" s="13"/>
      <c r="PL253" s="13"/>
      <c r="PM253" s="13"/>
      <c r="PN253" s="13"/>
      <c r="PO253" s="13"/>
      <c r="PP253" s="13"/>
      <c r="PQ253" s="13"/>
      <c r="PR253" s="13"/>
      <c r="PS253" s="13"/>
      <c r="PT253" s="13"/>
      <c r="PU253" s="13"/>
      <c r="PV253" s="13"/>
      <c r="PW253" s="13"/>
      <c r="PX253" s="13"/>
      <c r="PY253" s="13"/>
      <c r="PZ253" s="13"/>
      <c r="QA253" s="13"/>
      <c r="QB253" s="13"/>
      <c r="QC253" s="13"/>
      <c r="QD253" s="13"/>
      <c r="QE253" s="13"/>
      <c r="QF253" s="13"/>
      <c r="QG253" s="13"/>
      <c r="QH253" s="13"/>
      <c r="QI253" s="13"/>
      <c r="QJ253" s="13"/>
      <c r="QK253" s="13"/>
      <c r="QL253" s="13"/>
      <c r="QM253" s="13"/>
      <c r="QN253" s="13"/>
      <c r="QO253" s="13"/>
      <c r="QP253" s="13"/>
      <c r="QQ253" s="13"/>
      <c r="QR253" s="13"/>
      <c r="QS253" s="13"/>
      <c r="QT253" s="13"/>
      <c r="QU253" s="13"/>
      <c r="QV253" s="13"/>
      <c r="QW253" s="13"/>
      <c r="QX253" s="13"/>
      <c r="QY253" s="13"/>
      <c r="QZ253" s="13"/>
      <c r="RA253" s="13"/>
      <c r="RB253" s="13"/>
      <c r="RC253" s="13"/>
      <c r="RD253" s="13"/>
      <c r="RE253" s="13"/>
      <c r="RF253" s="13"/>
      <c r="RG253" s="13"/>
      <c r="RH253" s="13"/>
      <c r="RI253" s="13"/>
      <c r="RJ253" s="13"/>
      <c r="RK253" s="13"/>
      <c r="RL253" s="13"/>
      <c r="RM253" s="13"/>
      <c r="RN253" s="13"/>
      <c r="RO253" s="13"/>
      <c r="RP253" s="13"/>
      <c r="RQ253" s="13"/>
      <c r="RR253" s="13"/>
      <c r="RS253" s="13"/>
      <c r="RT253" s="13"/>
      <c r="RU253" s="13"/>
      <c r="RV253" s="13"/>
      <c r="RW253" s="13"/>
      <c r="RX253" s="13"/>
      <c r="RY253" s="13"/>
      <c r="RZ253" s="13"/>
      <c r="SA253" s="13"/>
      <c r="SB253" s="13"/>
      <c r="SC253" s="13"/>
      <c r="SD253" s="13"/>
      <c r="SE253" s="13"/>
      <c r="SF253" s="13"/>
      <c r="SG253" s="13"/>
      <c r="SH253" s="13"/>
      <c r="SI253" s="13"/>
      <c r="SJ253" s="13"/>
      <c r="SK253" s="13"/>
      <c r="SL253" s="13"/>
      <c r="SM253" s="13"/>
      <c r="SN253" s="13"/>
      <c r="SO253" s="13"/>
      <c r="SP253" s="13"/>
      <c r="SQ253" s="13"/>
      <c r="SR253" s="13"/>
      <c r="SS253" s="13"/>
      <c r="ST253" s="13"/>
      <c r="SU253" s="13"/>
      <c r="SV253" s="13"/>
      <c r="SW253" s="13"/>
      <c r="SX253" s="13"/>
      <c r="SY253" s="13"/>
      <c r="SZ253" s="13"/>
      <c r="TA253" s="13"/>
      <c r="TB253" s="13"/>
      <c r="TC253" s="13"/>
      <c r="TD253" s="13"/>
      <c r="TE253" s="13"/>
      <c r="TF253" s="13"/>
      <c r="TG253" s="13"/>
      <c r="TH253" s="13"/>
      <c r="TI253" s="13"/>
      <c r="TJ253" s="13"/>
      <c r="TK253" s="13"/>
      <c r="TL253" s="13"/>
      <c r="TM253" s="13"/>
      <c r="TN253" s="13"/>
      <c r="TO253" s="13"/>
      <c r="TP253" s="13"/>
      <c r="TQ253" s="13"/>
      <c r="TR253" s="13"/>
      <c r="TS253" s="13"/>
      <c r="TT253" s="13"/>
      <c r="TU253" s="13"/>
      <c r="TV253" s="13"/>
      <c r="TW253" s="13"/>
      <c r="TX253" s="13"/>
      <c r="TY253" s="13"/>
      <c r="TZ253" s="13"/>
      <c r="UA253" s="13"/>
      <c r="UB253" s="13"/>
      <c r="UC253" s="13"/>
      <c r="UD253" s="13"/>
      <c r="UE253" s="13"/>
      <c r="UF253" s="13"/>
      <c r="UG253" s="13"/>
      <c r="UH253" s="13"/>
      <c r="UI253" s="13"/>
      <c r="UJ253" s="13"/>
      <c r="UK253" s="13"/>
      <c r="UL253" s="13"/>
      <c r="UM253" s="13"/>
      <c r="UN253" s="13"/>
      <c r="UO253" s="13"/>
      <c r="UP253" s="13"/>
      <c r="UQ253" s="13"/>
      <c r="UR253" s="13"/>
      <c r="US253" s="13"/>
      <c r="UT253" s="13"/>
      <c r="UU253" s="13"/>
      <c r="UV253" s="13"/>
      <c r="UW253" s="13"/>
      <c r="UX253" s="13"/>
      <c r="UY253" s="13"/>
      <c r="UZ253" s="13"/>
      <c r="VA253" s="13"/>
      <c r="VB253" s="13"/>
      <c r="VC253" s="13"/>
      <c r="VD253" s="13"/>
      <c r="VE253" s="13"/>
      <c r="VF253" s="13"/>
      <c r="VG253" s="13"/>
      <c r="VH253" s="13"/>
      <c r="VI253" s="13"/>
      <c r="VJ253" s="13"/>
      <c r="VK253" s="13"/>
      <c r="VL253" s="13"/>
      <c r="VM253" s="13"/>
      <c r="VN253" s="13"/>
      <c r="VO253" s="13"/>
      <c r="VP253" s="13"/>
      <c r="VQ253" s="13"/>
      <c r="VR253" s="13"/>
      <c r="VS253" s="13"/>
      <c r="VT253" s="13"/>
      <c r="VU253" s="13"/>
      <c r="VV253" s="13"/>
      <c r="VW253" s="13"/>
      <c r="VX253" s="13"/>
      <c r="VY253" s="13"/>
      <c r="VZ253" s="13"/>
      <c r="WA253" s="13"/>
      <c r="WB253" s="13"/>
      <c r="WC253" s="13"/>
      <c r="WD253" s="13"/>
      <c r="WE253" s="13"/>
      <c r="WF253" s="13"/>
      <c r="WG253" s="13"/>
      <c r="WH253" s="13"/>
      <c r="WI253" s="13"/>
      <c r="WJ253" s="13"/>
      <c r="WK253" s="13"/>
      <c r="WL253" s="13"/>
      <c r="WM253" s="13"/>
      <c r="WN253" s="13"/>
      <c r="WO253" s="13"/>
      <c r="WP253" s="13"/>
      <c r="WQ253" s="13"/>
      <c r="WR253" s="13"/>
      <c r="WS253" s="13"/>
      <c r="WT253" s="13"/>
      <c r="WU253" s="13"/>
      <c r="WV253" s="13"/>
      <c r="WW253" s="13"/>
      <c r="WX253" s="13"/>
      <c r="WY253" s="13"/>
      <c r="WZ253" s="13"/>
      <c r="XA253" s="13"/>
      <c r="XB253" s="13"/>
      <c r="XC253" s="13"/>
      <c r="XD253" s="13"/>
      <c r="XE253" s="13"/>
      <c r="XF253" s="13"/>
      <c r="XG253" s="13"/>
      <c r="XH253" s="13"/>
      <c r="XI253" s="13"/>
      <c r="XJ253" s="13"/>
      <c r="XK253" s="13"/>
      <c r="XL253" s="13"/>
      <c r="XM253" s="13"/>
      <c r="XN253" s="13"/>
      <c r="XO253" s="13"/>
      <c r="XP253" s="13"/>
      <c r="XQ253" s="13"/>
      <c r="XR253" s="13"/>
      <c r="XS253" s="13"/>
      <c r="XT253" s="13"/>
      <c r="XU253" s="13"/>
      <c r="XV253" s="13"/>
      <c r="XW253" s="13"/>
      <c r="XX253" s="13"/>
      <c r="XY253" s="13"/>
      <c r="XZ253" s="13"/>
      <c r="YA253" s="13"/>
      <c r="YB253" s="13"/>
      <c r="YC253" s="13"/>
      <c r="YD253" s="13"/>
      <c r="YE253" s="13"/>
      <c r="YF253" s="13"/>
      <c r="YG253" s="13"/>
      <c r="YH253" s="13"/>
      <c r="YI253" s="13"/>
      <c r="YJ253" s="13"/>
      <c r="YK253" s="13"/>
      <c r="YL253" s="13"/>
      <c r="YM253" s="13"/>
      <c r="YN253" s="13"/>
      <c r="YO253" s="13"/>
      <c r="YP253" s="13"/>
      <c r="YQ253" s="13"/>
      <c r="YR253" s="13"/>
      <c r="YS253" s="13"/>
      <c r="YT253" s="13"/>
      <c r="YU253" s="13"/>
      <c r="YV253" s="13"/>
      <c r="YW253" s="13"/>
      <c r="YX253" s="13"/>
      <c r="YY253" s="13"/>
      <c r="YZ253" s="13"/>
      <c r="ZA253" s="13"/>
      <c r="ZB253" s="13"/>
      <c r="ZC253" s="13"/>
      <c r="ZD253" s="13"/>
      <c r="ZE253" s="13"/>
      <c r="ZF253" s="13"/>
      <c r="ZG253" s="13"/>
      <c r="ZH253" s="13"/>
      <c r="ZI253" s="13"/>
      <c r="ZJ253" s="13"/>
      <c r="ZK253" s="13"/>
      <c r="ZL253" s="13"/>
      <c r="ZM253" s="13"/>
      <c r="ZN253" s="13"/>
      <c r="ZO253" s="13"/>
      <c r="ZP253" s="13"/>
      <c r="ZQ253" s="13"/>
      <c r="ZR253" s="13"/>
      <c r="ZS253" s="13"/>
      <c r="ZT253" s="13"/>
      <c r="ZU253" s="13"/>
      <c r="ZV253" s="13"/>
      <c r="ZW253" s="13"/>
      <c r="ZX253" s="13"/>
      <c r="ZY253" s="13"/>
      <c r="ZZ253" s="13"/>
      <c r="AAA253" s="13"/>
      <c r="AAB253" s="13"/>
      <c r="AAC253" s="13"/>
      <c r="AAD253" s="13"/>
      <c r="AAE253" s="13"/>
      <c r="AAF253" s="13"/>
      <c r="AAG253" s="13"/>
      <c r="AAH253" s="13"/>
      <c r="AAI253" s="13"/>
      <c r="AAJ253" s="13"/>
      <c r="AAK253" s="13"/>
      <c r="AAL253" s="13"/>
      <c r="AAM253" s="13"/>
      <c r="AAN253" s="13"/>
      <c r="AAO253" s="13"/>
      <c r="AAP253" s="13"/>
      <c r="AAQ253" s="13"/>
      <c r="AAR253" s="13"/>
      <c r="AAS253" s="13"/>
      <c r="AAT253" s="13"/>
      <c r="AAU253" s="13"/>
      <c r="AAV253" s="13"/>
      <c r="AAW253" s="13"/>
      <c r="AAX253" s="13"/>
      <c r="AAY253" s="13"/>
      <c r="AAZ253" s="13"/>
      <c r="ABA253" s="13"/>
      <c r="ABB253" s="13"/>
      <c r="ABC253" s="13"/>
      <c r="ABD253" s="13"/>
      <c r="ABE253" s="13"/>
      <c r="ABF253" s="13"/>
      <c r="ABG253" s="13"/>
      <c r="ABH253" s="13"/>
      <c r="ABI253" s="13"/>
      <c r="ABJ253" s="13"/>
      <c r="ABK253" s="13"/>
      <c r="ABL253" s="13"/>
      <c r="ABM253" s="13"/>
      <c r="ABN253" s="13"/>
      <c r="ABO253" s="13"/>
      <c r="ABP253" s="13"/>
      <c r="ABQ253" s="13"/>
      <c r="ABR253" s="13"/>
      <c r="ABS253" s="13"/>
      <c r="ABT253" s="13"/>
      <c r="ABU253" s="13"/>
      <c r="ABV253" s="13"/>
      <c r="ABW253" s="13"/>
      <c r="ABX253" s="13"/>
      <c r="ABY253" s="13"/>
      <c r="ABZ253" s="13"/>
      <c r="ACA253" s="13"/>
      <c r="ACB253" s="13"/>
      <c r="ACC253" s="13"/>
      <c r="ACD253" s="13"/>
      <c r="ACE253" s="13"/>
      <c r="ACF253" s="13"/>
      <c r="ACG253" s="13"/>
      <c r="ACH253" s="13"/>
      <c r="ACI253" s="13"/>
      <c r="ACJ253" s="13"/>
      <c r="ACK253" s="13"/>
      <c r="ACL253" s="13"/>
      <c r="ACM253" s="13"/>
      <c r="ACN253" s="13"/>
      <c r="ACO253" s="13"/>
      <c r="ACP253" s="13"/>
      <c r="ACQ253" s="13"/>
      <c r="ACR253" s="13"/>
      <c r="ACS253" s="13"/>
      <c r="ACT253" s="13"/>
      <c r="ACU253" s="13"/>
      <c r="ACV253" s="13"/>
      <c r="ACW253" s="13"/>
      <c r="ACX253" s="13"/>
      <c r="ACY253" s="13"/>
      <c r="ACZ253" s="13"/>
      <c r="ADA253" s="13"/>
      <c r="ADB253" s="13"/>
      <c r="ADC253" s="13"/>
      <c r="ADD253" s="13"/>
      <c r="ADE253" s="13"/>
      <c r="ADF253" s="13"/>
      <c r="ADG253" s="13"/>
      <c r="ADH253" s="13"/>
      <c r="ADI253" s="13"/>
      <c r="ADJ253" s="13"/>
      <c r="ADK253" s="13"/>
      <c r="ADL253" s="13"/>
      <c r="ADM253" s="13"/>
      <c r="ADN253" s="13"/>
      <c r="ADO253" s="13"/>
      <c r="ADP253" s="13"/>
      <c r="ADQ253" s="13"/>
      <c r="ADR253" s="13"/>
      <c r="ADS253" s="13"/>
      <c r="ADT253" s="13"/>
      <c r="ADU253" s="13"/>
      <c r="ADV253" s="13"/>
      <c r="ADW253" s="13"/>
      <c r="ADX253" s="13"/>
      <c r="ADY253" s="13"/>
      <c r="ADZ253" s="13"/>
      <c r="AEA253" s="13"/>
      <c r="AEB253" s="13"/>
      <c r="AEC253" s="13"/>
      <c r="AED253" s="13"/>
      <c r="AEE253" s="13"/>
      <c r="AEF253" s="13"/>
      <c r="AEG253" s="13"/>
      <c r="AEH253" s="13"/>
      <c r="AEI253" s="13"/>
      <c r="AEJ253" s="13"/>
      <c r="AEK253" s="13"/>
      <c r="AEL253" s="13"/>
      <c r="AEM253" s="13"/>
      <c r="AEN253" s="13"/>
      <c r="AEO253" s="13"/>
      <c r="AEP253" s="13"/>
      <c r="AEQ253" s="13"/>
      <c r="AER253" s="13"/>
      <c r="AES253" s="13"/>
      <c r="AET253" s="13"/>
      <c r="AEU253" s="13"/>
      <c r="AEV253" s="13"/>
      <c r="AEW253" s="13"/>
      <c r="AEX253" s="13"/>
      <c r="AEY253" s="13"/>
      <c r="AEZ253" s="13"/>
      <c r="AFA253" s="13"/>
      <c r="AFB253" s="13"/>
      <c r="AFC253" s="13"/>
      <c r="AFD253" s="13"/>
      <c r="AFE253" s="13"/>
      <c r="AFF253" s="13"/>
      <c r="AFG253" s="13"/>
      <c r="AFH253" s="13"/>
      <c r="AFI253" s="13"/>
      <c r="AFJ253" s="13"/>
      <c r="AFK253" s="13"/>
      <c r="AFL253" s="13"/>
      <c r="AFM253" s="13"/>
      <c r="AFN253" s="13"/>
      <c r="AFO253" s="13"/>
      <c r="AFP253" s="13"/>
      <c r="AFQ253" s="13"/>
      <c r="AFR253" s="13"/>
      <c r="AFS253" s="13"/>
      <c r="AFT253" s="13"/>
      <c r="AFU253" s="13"/>
      <c r="AFV253" s="13"/>
      <c r="AFW253" s="13"/>
      <c r="AFX253" s="13"/>
      <c r="AFY253" s="13"/>
      <c r="AFZ253" s="13"/>
      <c r="AGA253" s="13"/>
      <c r="AGB253" s="13"/>
      <c r="AGC253" s="13"/>
      <c r="AGD253" s="13"/>
      <c r="AGE253" s="13"/>
      <c r="AGF253" s="13"/>
      <c r="AGG253" s="13"/>
      <c r="AGH253" s="13"/>
      <c r="AGI253" s="13"/>
      <c r="AGJ253" s="13"/>
      <c r="AGK253" s="13"/>
      <c r="AGL253" s="13"/>
      <c r="AGM253" s="13"/>
      <c r="AGN253" s="13"/>
      <c r="AGO253" s="13"/>
      <c r="AGP253" s="13"/>
      <c r="AGQ253" s="13"/>
      <c r="AGR253" s="13"/>
      <c r="AGS253" s="13"/>
      <c r="AGT253" s="13"/>
      <c r="AGU253" s="13"/>
      <c r="AGV253" s="13"/>
      <c r="AGW253" s="13"/>
      <c r="AGX253" s="13"/>
      <c r="AGY253" s="13"/>
      <c r="AGZ253" s="13"/>
      <c r="AHA253" s="13"/>
      <c r="AHB253" s="13"/>
      <c r="AHC253" s="13"/>
      <c r="AHD253" s="13"/>
      <c r="AHE253" s="13"/>
      <c r="AHF253" s="13"/>
      <c r="AHG253" s="13"/>
      <c r="AHH253" s="13"/>
      <c r="AHI253" s="13"/>
      <c r="AHJ253" s="13"/>
      <c r="AHK253" s="13"/>
      <c r="AHL253" s="13"/>
      <c r="AHM253" s="13"/>
      <c r="AHN253" s="13"/>
      <c r="AHO253" s="13"/>
      <c r="AHP253" s="13"/>
      <c r="AHQ253" s="13"/>
      <c r="AHR253" s="13"/>
      <c r="AHS253" s="13"/>
      <c r="AHT253" s="13"/>
      <c r="AHU253" s="13"/>
      <c r="AHV253" s="13"/>
      <c r="AHW253" s="13"/>
      <c r="AHX253" s="13"/>
      <c r="AHY253" s="13"/>
      <c r="AHZ253" s="13"/>
      <c r="AIA253" s="13"/>
      <c r="AIB253" s="13"/>
      <c r="AIC253" s="13"/>
      <c r="AID253" s="13"/>
      <c r="AIE253" s="13"/>
      <c r="AIF253" s="13"/>
      <c r="AIG253" s="13"/>
      <c r="AIH253" s="13"/>
      <c r="AII253" s="13"/>
      <c r="AIJ253" s="13"/>
      <c r="AIK253" s="13"/>
      <c r="AIL253" s="13"/>
      <c r="AIM253" s="13"/>
      <c r="AIN253" s="13"/>
      <c r="AIO253" s="13"/>
      <c r="AIP253" s="13"/>
      <c r="AIQ253" s="13"/>
      <c r="AIR253" s="13"/>
      <c r="AIS253" s="13"/>
      <c r="AIT253" s="13"/>
      <c r="AIU253" s="13"/>
      <c r="AIV253" s="13"/>
      <c r="AIW253" s="13"/>
      <c r="AIX253" s="13"/>
      <c r="AIY253" s="13"/>
      <c r="AIZ253" s="13"/>
      <c r="AJA253" s="13"/>
      <c r="AJB253" s="13"/>
      <c r="AJC253" s="13"/>
      <c r="AJD253" s="13"/>
      <c r="AJE253" s="13"/>
      <c r="AJF253" s="13"/>
      <c r="AJG253" s="13"/>
      <c r="AJH253" s="13"/>
      <c r="AJI253" s="13"/>
      <c r="AJJ253" s="13"/>
      <c r="AJK253" s="13"/>
      <c r="AJL253" s="13"/>
      <c r="AJM253" s="13"/>
      <c r="AJN253" s="13"/>
      <c r="AJO253" s="13"/>
      <c r="AJP253" s="13"/>
      <c r="AJQ253" s="13"/>
      <c r="AJR253" s="13"/>
      <c r="AJS253" s="13"/>
      <c r="AJT253" s="13"/>
      <c r="AJU253" s="13"/>
      <c r="AJV253" s="13"/>
      <c r="AJW253" s="13"/>
      <c r="AJX253" s="13"/>
      <c r="AJY253" s="13"/>
      <c r="AJZ253" s="13"/>
      <c r="AKA253" s="13"/>
      <c r="AKB253" s="13"/>
      <c r="AKC253" s="13"/>
      <c r="AKD253" s="13"/>
      <c r="AKE253" s="13"/>
      <c r="AKF253" s="13"/>
      <c r="AKG253" s="13"/>
      <c r="AKH253" s="13"/>
      <c r="AKI253" s="13"/>
      <c r="AKJ253" s="13"/>
      <c r="AKK253" s="13"/>
      <c r="AKL253" s="13"/>
      <c r="AKM253" s="13"/>
      <c r="AKN253" s="13"/>
      <c r="AKO253" s="13"/>
      <c r="AKP253" s="13"/>
      <c r="AKQ253" s="13"/>
      <c r="AKR253" s="13"/>
      <c r="AKS253" s="13"/>
      <c r="AKT253" s="13"/>
      <c r="AKU253" s="13"/>
      <c r="AKV253" s="13"/>
      <c r="AKW253" s="13"/>
      <c r="AKX253" s="13"/>
      <c r="AKY253" s="13"/>
      <c r="AKZ253" s="13"/>
      <c r="ALA253" s="13"/>
      <c r="ALB253" s="13"/>
      <c r="ALC253" s="13"/>
      <c r="ALD253" s="13"/>
      <c r="ALE253" s="13"/>
      <c r="ALF253" s="13"/>
      <c r="ALG253" s="13"/>
      <c r="ALH253" s="13"/>
      <c r="ALI253" s="13"/>
      <c r="ALJ253" s="13"/>
      <c r="ALK253" s="13"/>
      <c r="ALL253" s="13"/>
      <c r="ALM253" s="13"/>
      <c r="ALN253" s="13"/>
    </row>
    <row r="254" spans="1:1002" ht="14.5" hidden="1" customHeight="1" x14ac:dyDescent="0.35">
      <c r="A254" s="9"/>
      <c r="B254" s="21"/>
      <c r="C254" s="30"/>
      <c r="D254" s="21"/>
      <c r="E254" s="21"/>
      <c r="F254" s="11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c r="HR254" s="13"/>
      <c r="HS254" s="13"/>
      <c r="HT254" s="13"/>
      <c r="HU254" s="13"/>
      <c r="HV254" s="13"/>
      <c r="HW254" s="13"/>
      <c r="HX254" s="13"/>
      <c r="HY254" s="13"/>
      <c r="HZ254" s="13"/>
      <c r="IA254" s="13"/>
      <c r="IB254" s="13"/>
      <c r="IC254" s="13"/>
      <c r="ID254" s="13"/>
      <c r="IE254" s="13"/>
      <c r="IF254" s="13"/>
      <c r="IG254" s="13"/>
      <c r="IH254" s="13"/>
      <c r="II254" s="13"/>
      <c r="IJ254" s="13"/>
      <c r="IK254" s="13"/>
      <c r="IL254" s="13"/>
      <c r="IM254" s="13"/>
      <c r="IN254" s="13"/>
      <c r="IO254" s="13"/>
      <c r="IP254" s="13"/>
      <c r="IQ254" s="13"/>
      <c r="IR254" s="13"/>
      <c r="IS254" s="13"/>
      <c r="IT254" s="13"/>
      <c r="IU254" s="13"/>
      <c r="IV254" s="13"/>
      <c r="IW254" s="13"/>
      <c r="IX254" s="13"/>
      <c r="IY254" s="13"/>
      <c r="IZ254" s="13"/>
      <c r="JA254" s="13"/>
      <c r="JB254" s="13"/>
      <c r="JC254" s="13"/>
      <c r="JD254" s="13"/>
      <c r="JE254" s="13"/>
      <c r="JF254" s="13"/>
      <c r="JG254" s="13"/>
      <c r="JH254" s="13"/>
      <c r="JI254" s="13"/>
      <c r="JJ254" s="13"/>
      <c r="JK254" s="13"/>
      <c r="JL254" s="13"/>
      <c r="JM254" s="13"/>
      <c r="JN254" s="13"/>
      <c r="JO254" s="13"/>
      <c r="JP254" s="13"/>
      <c r="JQ254" s="13"/>
      <c r="JR254" s="13"/>
      <c r="JS254" s="13"/>
      <c r="JT254" s="13"/>
      <c r="JU254" s="13"/>
      <c r="JV254" s="13"/>
      <c r="JW254" s="13"/>
      <c r="JX254" s="13"/>
      <c r="JY254" s="13"/>
      <c r="JZ254" s="13"/>
      <c r="KA254" s="13"/>
      <c r="KB254" s="13"/>
      <c r="KC254" s="13"/>
      <c r="KD254" s="13"/>
      <c r="KE254" s="13"/>
      <c r="KF254" s="13"/>
      <c r="KG254" s="13"/>
      <c r="KH254" s="13"/>
      <c r="KI254" s="13"/>
      <c r="KJ254" s="13"/>
      <c r="KK254" s="13"/>
      <c r="KL254" s="13"/>
      <c r="KM254" s="13"/>
      <c r="KN254" s="13"/>
      <c r="KO254" s="13"/>
      <c r="KP254" s="13"/>
      <c r="KQ254" s="13"/>
      <c r="KR254" s="13"/>
      <c r="KS254" s="13"/>
      <c r="KT254" s="13"/>
      <c r="KU254" s="13"/>
      <c r="KV254" s="13"/>
      <c r="KW254" s="13"/>
      <c r="KX254" s="13"/>
      <c r="KY254" s="13"/>
      <c r="KZ254" s="13"/>
      <c r="LA254" s="13"/>
      <c r="LB254" s="13"/>
      <c r="LC254" s="13"/>
      <c r="LD254" s="13"/>
      <c r="LE254" s="13"/>
      <c r="LF254" s="13"/>
      <c r="LG254" s="13"/>
      <c r="LH254" s="13"/>
      <c r="LI254" s="13"/>
      <c r="LJ254" s="13"/>
      <c r="LK254" s="13"/>
      <c r="LL254" s="13"/>
      <c r="LM254" s="13"/>
      <c r="LN254" s="13"/>
      <c r="LO254" s="13"/>
      <c r="LP254" s="13"/>
      <c r="LQ254" s="13"/>
      <c r="LR254" s="13"/>
      <c r="LS254" s="13"/>
      <c r="LT254" s="13"/>
      <c r="LU254" s="13"/>
      <c r="LV254" s="13"/>
      <c r="LW254" s="13"/>
      <c r="LX254" s="13"/>
      <c r="LY254" s="13"/>
      <c r="LZ254" s="13"/>
      <c r="MA254" s="13"/>
      <c r="MB254" s="13"/>
      <c r="MC254" s="13"/>
      <c r="MD254" s="13"/>
      <c r="ME254" s="13"/>
      <c r="MF254" s="13"/>
      <c r="MG254" s="13"/>
      <c r="MH254" s="13"/>
      <c r="MI254" s="13"/>
      <c r="MJ254" s="13"/>
      <c r="MK254" s="13"/>
      <c r="ML254" s="13"/>
      <c r="MM254" s="13"/>
      <c r="MN254" s="13"/>
      <c r="MO254" s="13"/>
      <c r="MP254" s="13"/>
      <c r="MQ254" s="13"/>
      <c r="MR254" s="13"/>
      <c r="MS254" s="13"/>
      <c r="MT254" s="13"/>
      <c r="MU254" s="13"/>
      <c r="MV254" s="13"/>
      <c r="MW254" s="13"/>
      <c r="MX254" s="13"/>
      <c r="MY254" s="13"/>
      <c r="MZ254" s="13"/>
      <c r="NA254" s="13"/>
      <c r="NB254" s="13"/>
      <c r="NC254" s="13"/>
      <c r="ND254" s="13"/>
      <c r="NE254" s="13"/>
      <c r="NF254" s="13"/>
      <c r="NG254" s="13"/>
      <c r="NH254" s="13"/>
      <c r="NI254" s="13"/>
      <c r="NJ254" s="13"/>
      <c r="NK254" s="13"/>
      <c r="NL254" s="13"/>
      <c r="NM254" s="13"/>
      <c r="NN254" s="13"/>
      <c r="NO254" s="13"/>
      <c r="NP254" s="13"/>
      <c r="NQ254" s="13"/>
      <c r="NR254" s="13"/>
      <c r="NS254" s="13"/>
      <c r="NT254" s="13"/>
      <c r="NU254" s="13"/>
      <c r="NV254" s="13"/>
      <c r="NW254" s="13"/>
      <c r="NX254" s="13"/>
      <c r="NY254" s="13"/>
      <c r="NZ254" s="13"/>
      <c r="OA254" s="13"/>
      <c r="OB254" s="13"/>
      <c r="OC254" s="13"/>
      <c r="OD254" s="13"/>
      <c r="OE254" s="13"/>
      <c r="OF254" s="13"/>
      <c r="OG254" s="13"/>
      <c r="OH254" s="13"/>
      <c r="OI254" s="13"/>
      <c r="OJ254" s="13"/>
      <c r="OK254" s="13"/>
      <c r="OL254" s="13"/>
      <c r="OM254" s="13"/>
      <c r="ON254" s="13"/>
      <c r="OO254" s="13"/>
      <c r="OP254" s="13"/>
      <c r="OQ254" s="13"/>
      <c r="OR254" s="13"/>
      <c r="OS254" s="13"/>
      <c r="OT254" s="13"/>
      <c r="OU254" s="13"/>
      <c r="OV254" s="13"/>
      <c r="OW254" s="13"/>
      <c r="OX254" s="13"/>
      <c r="OY254" s="13"/>
      <c r="OZ254" s="13"/>
      <c r="PA254" s="13"/>
      <c r="PB254" s="13"/>
      <c r="PC254" s="13"/>
      <c r="PD254" s="13"/>
      <c r="PE254" s="13"/>
      <c r="PF254" s="13"/>
      <c r="PG254" s="13"/>
      <c r="PH254" s="13"/>
      <c r="PI254" s="13"/>
      <c r="PJ254" s="13"/>
      <c r="PK254" s="13"/>
      <c r="PL254" s="13"/>
      <c r="PM254" s="13"/>
      <c r="PN254" s="13"/>
      <c r="PO254" s="13"/>
      <c r="PP254" s="13"/>
      <c r="PQ254" s="13"/>
      <c r="PR254" s="13"/>
      <c r="PS254" s="13"/>
      <c r="PT254" s="13"/>
      <c r="PU254" s="13"/>
      <c r="PV254" s="13"/>
      <c r="PW254" s="13"/>
      <c r="PX254" s="13"/>
      <c r="PY254" s="13"/>
      <c r="PZ254" s="13"/>
      <c r="QA254" s="13"/>
      <c r="QB254" s="13"/>
      <c r="QC254" s="13"/>
      <c r="QD254" s="13"/>
      <c r="QE254" s="13"/>
      <c r="QF254" s="13"/>
      <c r="QG254" s="13"/>
      <c r="QH254" s="13"/>
      <c r="QI254" s="13"/>
      <c r="QJ254" s="13"/>
      <c r="QK254" s="13"/>
      <c r="QL254" s="13"/>
      <c r="QM254" s="13"/>
      <c r="QN254" s="13"/>
      <c r="QO254" s="13"/>
      <c r="QP254" s="13"/>
      <c r="QQ254" s="13"/>
      <c r="QR254" s="13"/>
      <c r="QS254" s="13"/>
      <c r="QT254" s="13"/>
      <c r="QU254" s="13"/>
      <c r="QV254" s="13"/>
      <c r="QW254" s="13"/>
      <c r="QX254" s="13"/>
      <c r="QY254" s="13"/>
      <c r="QZ254" s="13"/>
      <c r="RA254" s="13"/>
      <c r="RB254" s="13"/>
      <c r="RC254" s="13"/>
      <c r="RD254" s="13"/>
      <c r="RE254" s="13"/>
      <c r="RF254" s="13"/>
      <c r="RG254" s="13"/>
      <c r="RH254" s="13"/>
      <c r="RI254" s="13"/>
      <c r="RJ254" s="13"/>
      <c r="RK254" s="13"/>
      <c r="RL254" s="13"/>
      <c r="RM254" s="13"/>
      <c r="RN254" s="13"/>
      <c r="RO254" s="13"/>
      <c r="RP254" s="13"/>
      <c r="RQ254" s="13"/>
      <c r="RR254" s="13"/>
      <c r="RS254" s="13"/>
      <c r="RT254" s="13"/>
      <c r="RU254" s="13"/>
      <c r="RV254" s="13"/>
      <c r="RW254" s="13"/>
      <c r="RX254" s="13"/>
      <c r="RY254" s="13"/>
      <c r="RZ254" s="13"/>
      <c r="SA254" s="13"/>
      <c r="SB254" s="13"/>
      <c r="SC254" s="13"/>
      <c r="SD254" s="13"/>
      <c r="SE254" s="13"/>
      <c r="SF254" s="13"/>
      <c r="SG254" s="13"/>
      <c r="SH254" s="13"/>
      <c r="SI254" s="13"/>
      <c r="SJ254" s="13"/>
      <c r="SK254" s="13"/>
      <c r="SL254" s="13"/>
      <c r="SM254" s="13"/>
      <c r="SN254" s="13"/>
      <c r="SO254" s="13"/>
      <c r="SP254" s="13"/>
      <c r="SQ254" s="13"/>
      <c r="SR254" s="13"/>
      <c r="SS254" s="13"/>
      <c r="ST254" s="13"/>
      <c r="SU254" s="13"/>
      <c r="SV254" s="13"/>
      <c r="SW254" s="13"/>
      <c r="SX254" s="13"/>
      <c r="SY254" s="13"/>
      <c r="SZ254" s="13"/>
      <c r="TA254" s="13"/>
      <c r="TB254" s="13"/>
      <c r="TC254" s="13"/>
      <c r="TD254" s="13"/>
      <c r="TE254" s="13"/>
      <c r="TF254" s="13"/>
      <c r="TG254" s="13"/>
      <c r="TH254" s="13"/>
      <c r="TI254" s="13"/>
      <c r="TJ254" s="13"/>
      <c r="TK254" s="13"/>
      <c r="TL254" s="13"/>
      <c r="TM254" s="13"/>
      <c r="TN254" s="13"/>
      <c r="TO254" s="13"/>
      <c r="TP254" s="13"/>
      <c r="TQ254" s="13"/>
      <c r="TR254" s="13"/>
      <c r="TS254" s="13"/>
      <c r="TT254" s="13"/>
      <c r="TU254" s="13"/>
      <c r="TV254" s="13"/>
      <c r="TW254" s="13"/>
      <c r="TX254" s="13"/>
      <c r="TY254" s="13"/>
      <c r="TZ254" s="13"/>
      <c r="UA254" s="13"/>
      <c r="UB254" s="13"/>
      <c r="UC254" s="13"/>
      <c r="UD254" s="13"/>
      <c r="UE254" s="13"/>
      <c r="UF254" s="13"/>
      <c r="UG254" s="13"/>
      <c r="UH254" s="13"/>
      <c r="UI254" s="13"/>
      <c r="UJ254" s="13"/>
      <c r="UK254" s="13"/>
      <c r="UL254" s="13"/>
      <c r="UM254" s="13"/>
      <c r="UN254" s="13"/>
      <c r="UO254" s="13"/>
      <c r="UP254" s="13"/>
      <c r="UQ254" s="13"/>
      <c r="UR254" s="13"/>
      <c r="US254" s="13"/>
      <c r="UT254" s="13"/>
      <c r="UU254" s="13"/>
      <c r="UV254" s="13"/>
      <c r="UW254" s="13"/>
      <c r="UX254" s="13"/>
      <c r="UY254" s="13"/>
      <c r="UZ254" s="13"/>
      <c r="VA254" s="13"/>
      <c r="VB254" s="13"/>
      <c r="VC254" s="13"/>
      <c r="VD254" s="13"/>
      <c r="VE254" s="13"/>
      <c r="VF254" s="13"/>
      <c r="VG254" s="13"/>
      <c r="VH254" s="13"/>
      <c r="VI254" s="13"/>
      <c r="VJ254" s="13"/>
      <c r="VK254" s="13"/>
      <c r="VL254" s="13"/>
      <c r="VM254" s="13"/>
      <c r="VN254" s="13"/>
      <c r="VO254" s="13"/>
      <c r="VP254" s="13"/>
      <c r="VQ254" s="13"/>
      <c r="VR254" s="13"/>
      <c r="VS254" s="13"/>
      <c r="VT254" s="13"/>
      <c r="VU254" s="13"/>
      <c r="VV254" s="13"/>
      <c r="VW254" s="13"/>
      <c r="VX254" s="13"/>
      <c r="VY254" s="13"/>
      <c r="VZ254" s="13"/>
      <c r="WA254" s="13"/>
      <c r="WB254" s="13"/>
      <c r="WC254" s="13"/>
      <c r="WD254" s="13"/>
      <c r="WE254" s="13"/>
      <c r="WF254" s="13"/>
      <c r="WG254" s="13"/>
      <c r="WH254" s="13"/>
      <c r="WI254" s="13"/>
      <c r="WJ254" s="13"/>
      <c r="WK254" s="13"/>
      <c r="WL254" s="13"/>
      <c r="WM254" s="13"/>
      <c r="WN254" s="13"/>
      <c r="WO254" s="13"/>
      <c r="WP254" s="13"/>
      <c r="WQ254" s="13"/>
      <c r="WR254" s="13"/>
      <c r="WS254" s="13"/>
      <c r="WT254" s="13"/>
      <c r="WU254" s="13"/>
      <c r="WV254" s="13"/>
      <c r="WW254" s="13"/>
      <c r="WX254" s="13"/>
      <c r="WY254" s="13"/>
      <c r="WZ254" s="13"/>
      <c r="XA254" s="13"/>
      <c r="XB254" s="13"/>
      <c r="XC254" s="13"/>
      <c r="XD254" s="13"/>
      <c r="XE254" s="13"/>
      <c r="XF254" s="13"/>
      <c r="XG254" s="13"/>
      <c r="XH254" s="13"/>
      <c r="XI254" s="13"/>
      <c r="XJ254" s="13"/>
      <c r="XK254" s="13"/>
      <c r="XL254" s="13"/>
      <c r="XM254" s="13"/>
      <c r="XN254" s="13"/>
      <c r="XO254" s="13"/>
      <c r="XP254" s="13"/>
      <c r="XQ254" s="13"/>
      <c r="XR254" s="13"/>
      <c r="XS254" s="13"/>
      <c r="XT254" s="13"/>
      <c r="XU254" s="13"/>
      <c r="XV254" s="13"/>
      <c r="XW254" s="13"/>
      <c r="XX254" s="13"/>
      <c r="XY254" s="13"/>
      <c r="XZ254" s="13"/>
      <c r="YA254" s="13"/>
      <c r="YB254" s="13"/>
      <c r="YC254" s="13"/>
      <c r="YD254" s="13"/>
      <c r="YE254" s="13"/>
      <c r="YF254" s="13"/>
      <c r="YG254" s="13"/>
      <c r="YH254" s="13"/>
      <c r="YI254" s="13"/>
      <c r="YJ254" s="13"/>
      <c r="YK254" s="13"/>
      <c r="YL254" s="13"/>
      <c r="YM254" s="13"/>
      <c r="YN254" s="13"/>
      <c r="YO254" s="13"/>
      <c r="YP254" s="13"/>
      <c r="YQ254" s="13"/>
      <c r="YR254" s="13"/>
      <c r="YS254" s="13"/>
      <c r="YT254" s="13"/>
      <c r="YU254" s="13"/>
      <c r="YV254" s="13"/>
      <c r="YW254" s="13"/>
      <c r="YX254" s="13"/>
      <c r="YY254" s="13"/>
      <c r="YZ254" s="13"/>
      <c r="ZA254" s="13"/>
      <c r="ZB254" s="13"/>
      <c r="ZC254" s="13"/>
      <c r="ZD254" s="13"/>
      <c r="ZE254" s="13"/>
      <c r="ZF254" s="13"/>
      <c r="ZG254" s="13"/>
      <c r="ZH254" s="13"/>
      <c r="ZI254" s="13"/>
      <c r="ZJ254" s="13"/>
      <c r="ZK254" s="13"/>
      <c r="ZL254" s="13"/>
      <c r="ZM254" s="13"/>
      <c r="ZN254" s="13"/>
      <c r="ZO254" s="13"/>
      <c r="ZP254" s="13"/>
      <c r="ZQ254" s="13"/>
      <c r="ZR254" s="13"/>
      <c r="ZS254" s="13"/>
      <c r="ZT254" s="13"/>
      <c r="ZU254" s="13"/>
      <c r="ZV254" s="13"/>
      <c r="ZW254" s="13"/>
      <c r="ZX254" s="13"/>
      <c r="ZY254" s="13"/>
      <c r="ZZ254" s="13"/>
      <c r="AAA254" s="13"/>
      <c r="AAB254" s="13"/>
      <c r="AAC254" s="13"/>
      <c r="AAD254" s="13"/>
      <c r="AAE254" s="13"/>
      <c r="AAF254" s="13"/>
      <c r="AAG254" s="13"/>
      <c r="AAH254" s="13"/>
      <c r="AAI254" s="13"/>
      <c r="AAJ254" s="13"/>
      <c r="AAK254" s="13"/>
      <c r="AAL254" s="13"/>
      <c r="AAM254" s="13"/>
      <c r="AAN254" s="13"/>
      <c r="AAO254" s="13"/>
      <c r="AAP254" s="13"/>
      <c r="AAQ254" s="13"/>
      <c r="AAR254" s="13"/>
      <c r="AAS254" s="13"/>
      <c r="AAT254" s="13"/>
      <c r="AAU254" s="13"/>
      <c r="AAV254" s="13"/>
      <c r="AAW254" s="13"/>
      <c r="AAX254" s="13"/>
      <c r="AAY254" s="13"/>
      <c r="AAZ254" s="13"/>
      <c r="ABA254" s="13"/>
      <c r="ABB254" s="13"/>
      <c r="ABC254" s="13"/>
      <c r="ABD254" s="13"/>
      <c r="ABE254" s="13"/>
      <c r="ABF254" s="13"/>
      <c r="ABG254" s="13"/>
      <c r="ABH254" s="13"/>
      <c r="ABI254" s="13"/>
      <c r="ABJ254" s="13"/>
      <c r="ABK254" s="13"/>
      <c r="ABL254" s="13"/>
      <c r="ABM254" s="13"/>
      <c r="ABN254" s="13"/>
      <c r="ABO254" s="13"/>
      <c r="ABP254" s="13"/>
      <c r="ABQ254" s="13"/>
      <c r="ABR254" s="13"/>
      <c r="ABS254" s="13"/>
      <c r="ABT254" s="13"/>
      <c r="ABU254" s="13"/>
      <c r="ABV254" s="13"/>
      <c r="ABW254" s="13"/>
      <c r="ABX254" s="13"/>
      <c r="ABY254" s="13"/>
      <c r="ABZ254" s="13"/>
      <c r="ACA254" s="13"/>
      <c r="ACB254" s="13"/>
      <c r="ACC254" s="13"/>
      <c r="ACD254" s="13"/>
      <c r="ACE254" s="13"/>
      <c r="ACF254" s="13"/>
      <c r="ACG254" s="13"/>
      <c r="ACH254" s="13"/>
      <c r="ACI254" s="13"/>
      <c r="ACJ254" s="13"/>
      <c r="ACK254" s="13"/>
      <c r="ACL254" s="13"/>
      <c r="ACM254" s="13"/>
      <c r="ACN254" s="13"/>
      <c r="ACO254" s="13"/>
      <c r="ACP254" s="13"/>
      <c r="ACQ254" s="13"/>
      <c r="ACR254" s="13"/>
      <c r="ACS254" s="13"/>
      <c r="ACT254" s="13"/>
      <c r="ACU254" s="13"/>
      <c r="ACV254" s="13"/>
      <c r="ACW254" s="13"/>
      <c r="ACX254" s="13"/>
      <c r="ACY254" s="13"/>
      <c r="ACZ254" s="13"/>
      <c r="ADA254" s="13"/>
      <c r="ADB254" s="13"/>
      <c r="ADC254" s="13"/>
      <c r="ADD254" s="13"/>
      <c r="ADE254" s="13"/>
      <c r="ADF254" s="13"/>
      <c r="ADG254" s="13"/>
      <c r="ADH254" s="13"/>
      <c r="ADI254" s="13"/>
      <c r="ADJ254" s="13"/>
      <c r="ADK254" s="13"/>
      <c r="ADL254" s="13"/>
      <c r="ADM254" s="13"/>
      <c r="ADN254" s="13"/>
      <c r="ADO254" s="13"/>
      <c r="ADP254" s="13"/>
      <c r="ADQ254" s="13"/>
      <c r="ADR254" s="13"/>
      <c r="ADS254" s="13"/>
      <c r="ADT254" s="13"/>
      <c r="ADU254" s="13"/>
      <c r="ADV254" s="13"/>
      <c r="ADW254" s="13"/>
      <c r="ADX254" s="13"/>
      <c r="ADY254" s="13"/>
      <c r="ADZ254" s="13"/>
      <c r="AEA254" s="13"/>
      <c r="AEB254" s="13"/>
      <c r="AEC254" s="13"/>
      <c r="AED254" s="13"/>
      <c r="AEE254" s="13"/>
      <c r="AEF254" s="13"/>
      <c r="AEG254" s="13"/>
      <c r="AEH254" s="13"/>
      <c r="AEI254" s="13"/>
      <c r="AEJ254" s="13"/>
      <c r="AEK254" s="13"/>
      <c r="AEL254" s="13"/>
      <c r="AEM254" s="13"/>
      <c r="AEN254" s="13"/>
      <c r="AEO254" s="13"/>
      <c r="AEP254" s="13"/>
      <c r="AEQ254" s="13"/>
      <c r="AER254" s="13"/>
      <c r="AES254" s="13"/>
      <c r="AET254" s="13"/>
      <c r="AEU254" s="13"/>
      <c r="AEV254" s="13"/>
      <c r="AEW254" s="13"/>
      <c r="AEX254" s="13"/>
      <c r="AEY254" s="13"/>
      <c r="AEZ254" s="13"/>
      <c r="AFA254" s="13"/>
      <c r="AFB254" s="13"/>
      <c r="AFC254" s="13"/>
      <c r="AFD254" s="13"/>
      <c r="AFE254" s="13"/>
      <c r="AFF254" s="13"/>
      <c r="AFG254" s="13"/>
      <c r="AFH254" s="13"/>
      <c r="AFI254" s="13"/>
      <c r="AFJ254" s="13"/>
      <c r="AFK254" s="13"/>
      <c r="AFL254" s="13"/>
      <c r="AFM254" s="13"/>
      <c r="AFN254" s="13"/>
      <c r="AFO254" s="13"/>
      <c r="AFP254" s="13"/>
      <c r="AFQ254" s="13"/>
      <c r="AFR254" s="13"/>
      <c r="AFS254" s="13"/>
      <c r="AFT254" s="13"/>
      <c r="AFU254" s="13"/>
      <c r="AFV254" s="13"/>
      <c r="AFW254" s="13"/>
      <c r="AFX254" s="13"/>
      <c r="AFY254" s="13"/>
      <c r="AFZ254" s="13"/>
      <c r="AGA254" s="13"/>
      <c r="AGB254" s="13"/>
      <c r="AGC254" s="13"/>
      <c r="AGD254" s="13"/>
      <c r="AGE254" s="13"/>
      <c r="AGF254" s="13"/>
      <c r="AGG254" s="13"/>
      <c r="AGH254" s="13"/>
      <c r="AGI254" s="13"/>
      <c r="AGJ254" s="13"/>
      <c r="AGK254" s="13"/>
      <c r="AGL254" s="13"/>
      <c r="AGM254" s="13"/>
      <c r="AGN254" s="13"/>
      <c r="AGO254" s="13"/>
      <c r="AGP254" s="13"/>
      <c r="AGQ254" s="13"/>
      <c r="AGR254" s="13"/>
      <c r="AGS254" s="13"/>
      <c r="AGT254" s="13"/>
      <c r="AGU254" s="13"/>
      <c r="AGV254" s="13"/>
      <c r="AGW254" s="13"/>
      <c r="AGX254" s="13"/>
      <c r="AGY254" s="13"/>
      <c r="AGZ254" s="13"/>
      <c r="AHA254" s="13"/>
      <c r="AHB254" s="13"/>
      <c r="AHC254" s="13"/>
      <c r="AHD254" s="13"/>
      <c r="AHE254" s="13"/>
      <c r="AHF254" s="13"/>
      <c r="AHG254" s="13"/>
      <c r="AHH254" s="13"/>
      <c r="AHI254" s="13"/>
      <c r="AHJ254" s="13"/>
      <c r="AHK254" s="13"/>
      <c r="AHL254" s="13"/>
      <c r="AHM254" s="13"/>
      <c r="AHN254" s="13"/>
      <c r="AHO254" s="13"/>
      <c r="AHP254" s="13"/>
      <c r="AHQ254" s="13"/>
      <c r="AHR254" s="13"/>
      <c r="AHS254" s="13"/>
      <c r="AHT254" s="13"/>
      <c r="AHU254" s="13"/>
      <c r="AHV254" s="13"/>
      <c r="AHW254" s="13"/>
      <c r="AHX254" s="13"/>
      <c r="AHY254" s="13"/>
      <c r="AHZ254" s="13"/>
      <c r="AIA254" s="13"/>
      <c r="AIB254" s="13"/>
      <c r="AIC254" s="13"/>
      <c r="AID254" s="13"/>
      <c r="AIE254" s="13"/>
      <c r="AIF254" s="13"/>
      <c r="AIG254" s="13"/>
      <c r="AIH254" s="13"/>
      <c r="AII254" s="13"/>
      <c r="AIJ254" s="13"/>
      <c r="AIK254" s="13"/>
      <c r="AIL254" s="13"/>
      <c r="AIM254" s="13"/>
      <c r="AIN254" s="13"/>
      <c r="AIO254" s="13"/>
      <c r="AIP254" s="13"/>
      <c r="AIQ254" s="13"/>
      <c r="AIR254" s="13"/>
      <c r="AIS254" s="13"/>
      <c r="AIT254" s="13"/>
      <c r="AIU254" s="13"/>
      <c r="AIV254" s="13"/>
      <c r="AIW254" s="13"/>
      <c r="AIX254" s="13"/>
      <c r="AIY254" s="13"/>
      <c r="AIZ254" s="13"/>
      <c r="AJA254" s="13"/>
      <c r="AJB254" s="13"/>
      <c r="AJC254" s="13"/>
      <c r="AJD254" s="13"/>
      <c r="AJE254" s="13"/>
      <c r="AJF254" s="13"/>
      <c r="AJG254" s="13"/>
      <c r="AJH254" s="13"/>
      <c r="AJI254" s="13"/>
      <c r="AJJ254" s="13"/>
      <c r="AJK254" s="13"/>
      <c r="AJL254" s="13"/>
      <c r="AJM254" s="13"/>
      <c r="AJN254" s="13"/>
      <c r="AJO254" s="13"/>
      <c r="AJP254" s="13"/>
      <c r="AJQ254" s="13"/>
      <c r="AJR254" s="13"/>
      <c r="AJS254" s="13"/>
      <c r="AJT254" s="13"/>
      <c r="AJU254" s="13"/>
      <c r="AJV254" s="13"/>
      <c r="AJW254" s="13"/>
      <c r="AJX254" s="13"/>
      <c r="AJY254" s="13"/>
      <c r="AJZ254" s="13"/>
      <c r="AKA254" s="13"/>
      <c r="AKB254" s="13"/>
      <c r="AKC254" s="13"/>
      <c r="AKD254" s="13"/>
      <c r="AKE254" s="13"/>
      <c r="AKF254" s="13"/>
      <c r="AKG254" s="13"/>
      <c r="AKH254" s="13"/>
      <c r="AKI254" s="13"/>
      <c r="AKJ254" s="13"/>
      <c r="AKK254" s="13"/>
      <c r="AKL254" s="13"/>
      <c r="AKM254" s="13"/>
      <c r="AKN254" s="13"/>
      <c r="AKO254" s="13"/>
      <c r="AKP254" s="13"/>
      <c r="AKQ254" s="13"/>
      <c r="AKR254" s="13"/>
      <c r="AKS254" s="13"/>
      <c r="AKT254" s="13"/>
      <c r="AKU254" s="13"/>
      <c r="AKV254" s="13"/>
      <c r="AKW254" s="13"/>
      <c r="AKX254" s="13"/>
      <c r="AKY254" s="13"/>
      <c r="AKZ254" s="13"/>
      <c r="ALA254" s="13"/>
      <c r="ALB254" s="13"/>
      <c r="ALC254" s="13"/>
      <c r="ALD254" s="13"/>
      <c r="ALE254" s="13"/>
      <c r="ALF254" s="13"/>
      <c r="ALG254" s="13"/>
      <c r="ALH254" s="13"/>
      <c r="ALI254" s="13"/>
      <c r="ALJ254" s="13"/>
      <c r="ALK254" s="13"/>
      <c r="ALL254" s="13"/>
      <c r="ALM254" s="13"/>
      <c r="ALN254" s="13"/>
    </row>
    <row r="255" spans="1:1002" ht="14.5" hidden="1" customHeight="1" x14ac:dyDescent="0.35">
      <c r="A255" s="6"/>
      <c r="B255" s="21"/>
      <c r="C255" s="30"/>
      <c r="D255" s="21"/>
      <c r="E255" s="21"/>
      <c r="F255" s="11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c r="HR255" s="13"/>
      <c r="HS255" s="13"/>
      <c r="HT255" s="13"/>
      <c r="HU255" s="13"/>
      <c r="HV255" s="13"/>
      <c r="HW255" s="13"/>
      <c r="HX255" s="13"/>
      <c r="HY255" s="13"/>
      <c r="HZ255" s="13"/>
      <c r="IA255" s="13"/>
      <c r="IB255" s="13"/>
      <c r="IC255" s="13"/>
      <c r="ID255" s="13"/>
      <c r="IE255" s="13"/>
      <c r="IF255" s="13"/>
      <c r="IG255" s="13"/>
      <c r="IH255" s="13"/>
      <c r="II255" s="13"/>
      <c r="IJ255" s="13"/>
      <c r="IK255" s="13"/>
      <c r="IL255" s="13"/>
      <c r="IM255" s="13"/>
      <c r="IN255" s="13"/>
      <c r="IO255" s="13"/>
      <c r="IP255" s="13"/>
      <c r="IQ255" s="13"/>
      <c r="IR255" s="13"/>
      <c r="IS255" s="13"/>
      <c r="IT255" s="13"/>
      <c r="IU255" s="13"/>
      <c r="IV255" s="13"/>
      <c r="IW255" s="13"/>
      <c r="IX255" s="13"/>
      <c r="IY255" s="13"/>
      <c r="IZ255" s="13"/>
      <c r="JA255" s="13"/>
      <c r="JB255" s="13"/>
      <c r="JC255" s="13"/>
      <c r="JD255" s="13"/>
      <c r="JE255" s="13"/>
      <c r="JF255" s="13"/>
      <c r="JG255" s="13"/>
      <c r="JH255" s="13"/>
      <c r="JI255" s="13"/>
      <c r="JJ255" s="13"/>
      <c r="JK255" s="13"/>
      <c r="JL255" s="13"/>
      <c r="JM255" s="13"/>
      <c r="JN255" s="13"/>
      <c r="JO255" s="13"/>
      <c r="JP255" s="13"/>
      <c r="JQ255" s="13"/>
      <c r="JR255" s="13"/>
      <c r="JS255" s="13"/>
      <c r="JT255" s="13"/>
      <c r="JU255" s="13"/>
      <c r="JV255" s="13"/>
      <c r="JW255" s="13"/>
      <c r="JX255" s="13"/>
      <c r="JY255" s="13"/>
      <c r="JZ255" s="13"/>
      <c r="KA255" s="13"/>
      <c r="KB255" s="13"/>
      <c r="KC255" s="13"/>
      <c r="KD255" s="13"/>
      <c r="KE255" s="13"/>
      <c r="KF255" s="13"/>
      <c r="KG255" s="13"/>
      <c r="KH255" s="13"/>
      <c r="KI255" s="13"/>
      <c r="KJ255" s="13"/>
      <c r="KK255" s="13"/>
      <c r="KL255" s="13"/>
      <c r="KM255" s="13"/>
      <c r="KN255" s="13"/>
      <c r="KO255" s="13"/>
      <c r="KP255" s="13"/>
      <c r="KQ255" s="13"/>
      <c r="KR255" s="13"/>
      <c r="KS255" s="13"/>
      <c r="KT255" s="13"/>
      <c r="KU255" s="13"/>
      <c r="KV255" s="13"/>
      <c r="KW255" s="13"/>
      <c r="KX255" s="13"/>
      <c r="KY255" s="13"/>
      <c r="KZ255" s="13"/>
      <c r="LA255" s="13"/>
      <c r="LB255" s="13"/>
      <c r="LC255" s="13"/>
      <c r="LD255" s="13"/>
      <c r="LE255" s="13"/>
      <c r="LF255" s="13"/>
      <c r="LG255" s="13"/>
      <c r="LH255" s="13"/>
      <c r="LI255" s="13"/>
      <c r="LJ255" s="13"/>
      <c r="LK255" s="13"/>
      <c r="LL255" s="13"/>
      <c r="LM255" s="13"/>
      <c r="LN255" s="13"/>
      <c r="LO255" s="13"/>
      <c r="LP255" s="13"/>
      <c r="LQ255" s="13"/>
      <c r="LR255" s="13"/>
      <c r="LS255" s="13"/>
      <c r="LT255" s="13"/>
      <c r="LU255" s="13"/>
      <c r="LV255" s="13"/>
      <c r="LW255" s="13"/>
      <c r="LX255" s="13"/>
      <c r="LY255" s="13"/>
      <c r="LZ255" s="13"/>
      <c r="MA255" s="13"/>
      <c r="MB255" s="13"/>
      <c r="MC255" s="13"/>
      <c r="MD255" s="13"/>
      <c r="ME255" s="13"/>
      <c r="MF255" s="13"/>
      <c r="MG255" s="13"/>
      <c r="MH255" s="13"/>
      <c r="MI255" s="13"/>
      <c r="MJ255" s="13"/>
      <c r="MK255" s="13"/>
      <c r="ML255" s="13"/>
      <c r="MM255" s="13"/>
      <c r="MN255" s="13"/>
      <c r="MO255" s="13"/>
      <c r="MP255" s="13"/>
      <c r="MQ255" s="13"/>
      <c r="MR255" s="13"/>
      <c r="MS255" s="13"/>
      <c r="MT255" s="13"/>
      <c r="MU255" s="13"/>
      <c r="MV255" s="13"/>
      <c r="MW255" s="13"/>
      <c r="MX255" s="13"/>
      <c r="MY255" s="13"/>
      <c r="MZ255" s="13"/>
      <c r="NA255" s="13"/>
      <c r="NB255" s="13"/>
      <c r="NC255" s="13"/>
      <c r="ND255" s="13"/>
      <c r="NE255" s="13"/>
      <c r="NF255" s="13"/>
      <c r="NG255" s="13"/>
      <c r="NH255" s="13"/>
      <c r="NI255" s="13"/>
      <c r="NJ255" s="13"/>
      <c r="NK255" s="13"/>
      <c r="NL255" s="13"/>
      <c r="NM255" s="13"/>
      <c r="NN255" s="13"/>
      <c r="NO255" s="13"/>
      <c r="NP255" s="13"/>
      <c r="NQ255" s="13"/>
      <c r="NR255" s="13"/>
      <c r="NS255" s="13"/>
      <c r="NT255" s="13"/>
      <c r="NU255" s="13"/>
      <c r="NV255" s="13"/>
      <c r="NW255" s="13"/>
      <c r="NX255" s="13"/>
      <c r="NY255" s="13"/>
      <c r="NZ255" s="13"/>
      <c r="OA255" s="13"/>
      <c r="OB255" s="13"/>
      <c r="OC255" s="13"/>
      <c r="OD255" s="13"/>
      <c r="OE255" s="13"/>
      <c r="OF255" s="13"/>
      <c r="OG255" s="13"/>
      <c r="OH255" s="13"/>
      <c r="OI255" s="13"/>
      <c r="OJ255" s="13"/>
      <c r="OK255" s="13"/>
      <c r="OL255" s="13"/>
      <c r="OM255" s="13"/>
      <c r="ON255" s="13"/>
      <c r="OO255" s="13"/>
      <c r="OP255" s="13"/>
      <c r="OQ255" s="13"/>
      <c r="OR255" s="13"/>
      <c r="OS255" s="13"/>
      <c r="OT255" s="13"/>
      <c r="OU255" s="13"/>
      <c r="OV255" s="13"/>
      <c r="OW255" s="13"/>
      <c r="OX255" s="13"/>
      <c r="OY255" s="13"/>
      <c r="OZ255" s="13"/>
      <c r="PA255" s="13"/>
      <c r="PB255" s="13"/>
      <c r="PC255" s="13"/>
      <c r="PD255" s="13"/>
      <c r="PE255" s="13"/>
      <c r="PF255" s="13"/>
      <c r="PG255" s="13"/>
      <c r="PH255" s="13"/>
      <c r="PI255" s="13"/>
      <c r="PJ255" s="13"/>
      <c r="PK255" s="13"/>
      <c r="PL255" s="13"/>
      <c r="PM255" s="13"/>
      <c r="PN255" s="13"/>
      <c r="PO255" s="13"/>
      <c r="PP255" s="13"/>
      <c r="PQ255" s="13"/>
      <c r="PR255" s="13"/>
      <c r="PS255" s="13"/>
      <c r="PT255" s="13"/>
      <c r="PU255" s="13"/>
      <c r="PV255" s="13"/>
      <c r="PW255" s="13"/>
      <c r="PX255" s="13"/>
      <c r="PY255" s="13"/>
      <c r="PZ255" s="13"/>
      <c r="QA255" s="13"/>
      <c r="QB255" s="13"/>
      <c r="QC255" s="13"/>
      <c r="QD255" s="13"/>
      <c r="QE255" s="13"/>
      <c r="QF255" s="13"/>
      <c r="QG255" s="13"/>
      <c r="QH255" s="13"/>
      <c r="QI255" s="13"/>
      <c r="QJ255" s="13"/>
      <c r="QK255" s="13"/>
      <c r="QL255" s="13"/>
      <c r="QM255" s="13"/>
      <c r="QN255" s="13"/>
      <c r="QO255" s="13"/>
      <c r="QP255" s="13"/>
      <c r="QQ255" s="13"/>
      <c r="QR255" s="13"/>
      <c r="QS255" s="13"/>
      <c r="QT255" s="13"/>
      <c r="QU255" s="13"/>
      <c r="QV255" s="13"/>
      <c r="QW255" s="13"/>
      <c r="QX255" s="13"/>
      <c r="QY255" s="13"/>
      <c r="QZ255" s="13"/>
      <c r="RA255" s="13"/>
      <c r="RB255" s="13"/>
      <c r="RC255" s="13"/>
      <c r="RD255" s="13"/>
      <c r="RE255" s="13"/>
      <c r="RF255" s="13"/>
      <c r="RG255" s="13"/>
      <c r="RH255" s="13"/>
      <c r="RI255" s="13"/>
      <c r="RJ255" s="13"/>
      <c r="RK255" s="13"/>
      <c r="RL255" s="13"/>
      <c r="RM255" s="13"/>
      <c r="RN255" s="13"/>
      <c r="RO255" s="13"/>
      <c r="RP255" s="13"/>
      <c r="RQ255" s="13"/>
      <c r="RR255" s="13"/>
      <c r="RS255" s="13"/>
      <c r="RT255" s="13"/>
      <c r="RU255" s="13"/>
      <c r="RV255" s="13"/>
      <c r="RW255" s="13"/>
      <c r="RX255" s="13"/>
      <c r="RY255" s="13"/>
      <c r="RZ255" s="13"/>
      <c r="SA255" s="13"/>
      <c r="SB255" s="13"/>
      <c r="SC255" s="13"/>
      <c r="SD255" s="13"/>
      <c r="SE255" s="13"/>
      <c r="SF255" s="13"/>
      <c r="SG255" s="13"/>
      <c r="SH255" s="13"/>
      <c r="SI255" s="13"/>
      <c r="SJ255" s="13"/>
      <c r="SK255" s="13"/>
      <c r="SL255" s="13"/>
      <c r="SM255" s="13"/>
      <c r="SN255" s="13"/>
      <c r="SO255" s="13"/>
      <c r="SP255" s="13"/>
      <c r="SQ255" s="13"/>
      <c r="SR255" s="13"/>
      <c r="SS255" s="13"/>
      <c r="ST255" s="13"/>
      <c r="SU255" s="13"/>
      <c r="SV255" s="13"/>
      <c r="SW255" s="13"/>
      <c r="SX255" s="13"/>
      <c r="SY255" s="13"/>
      <c r="SZ255" s="13"/>
      <c r="TA255" s="13"/>
      <c r="TB255" s="13"/>
      <c r="TC255" s="13"/>
      <c r="TD255" s="13"/>
      <c r="TE255" s="13"/>
      <c r="TF255" s="13"/>
      <c r="TG255" s="13"/>
      <c r="TH255" s="13"/>
      <c r="TI255" s="13"/>
      <c r="TJ255" s="13"/>
      <c r="TK255" s="13"/>
      <c r="TL255" s="13"/>
      <c r="TM255" s="13"/>
      <c r="TN255" s="13"/>
      <c r="TO255" s="13"/>
      <c r="TP255" s="13"/>
      <c r="TQ255" s="13"/>
      <c r="TR255" s="13"/>
      <c r="TS255" s="13"/>
      <c r="TT255" s="13"/>
      <c r="TU255" s="13"/>
      <c r="TV255" s="13"/>
      <c r="TW255" s="13"/>
      <c r="TX255" s="13"/>
      <c r="TY255" s="13"/>
      <c r="TZ255" s="13"/>
      <c r="UA255" s="13"/>
      <c r="UB255" s="13"/>
      <c r="UC255" s="13"/>
      <c r="UD255" s="13"/>
      <c r="UE255" s="13"/>
      <c r="UF255" s="13"/>
      <c r="UG255" s="13"/>
      <c r="UH255" s="13"/>
      <c r="UI255" s="13"/>
      <c r="UJ255" s="13"/>
      <c r="UK255" s="13"/>
      <c r="UL255" s="13"/>
      <c r="UM255" s="13"/>
      <c r="UN255" s="13"/>
      <c r="UO255" s="13"/>
      <c r="UP255" s="13"/>
      <c r="UQ255" s="13"/>
      <c r="UR255" s="13"/>
      <c r="US255" s="13"/>
      <c r="UT255" s="13"/>
      <c r="UU255" s="13"/>
      <c r="UV255" s="13"/>
      <c r="UW255" s="13"/>
      <c r="UX255" s="13"/>
      <c r="UY255" s="13"/>
      <c r="UZ255" s="13"/>
      <c r="VA255" s="13"/>
      <c r="VB255" s="13"/>
      <c r="VC255" s="13"/>
      <c r="VD255" s="13"/>
      <c r="VE255" s="13"/>
      <c r="VF255" s="13"/>
      <c r="VG255" s="13"/>
      <c r="VH255" s="13"/>
      <c r="VI255" s="13"/>
      <c r="VJ255" s="13"/>
      <c r="VK255" s="13"/>
      <c r="VL255" s="13"/>
      <c r="VM255" s="13"/>
      <c r="VN255" s="13"/>
      <c r="VO255" s="13"/>
      <c r="VP255" s="13"/>
      <c r="VQ255" s="13"/>
      <c r="VR255" s="13"/>
      <c r="VS255" s="13"/>
      <c r="VT255" s="13"/>
      <c r="VU255" s="13"/>
      <c r="VV255" s="13"/>
      <c r="VW255" s="13"/>
      <c r="VX255" s="13"/>
      <c r="VY255" s="13"/>
      <c r="VZ255" s="13"/>
      <c r="WA255" s="13"/>
      <c r="WB255" s="13"/>
      <c r="WC255" s="13"/>
      <c r="WD255" s="13"/>
      <c r="WE255" s="13"/>
      <c r="WF255" s="13"/>
      <c r="WG255" s="13"/>
      <c r="WH255" s="13"/>
      <c r="WI255" s="13"/>
      <c r="WJ255" s="13"/>
      <c r="WK255" s="13"/>
      <c r="WL255" s="13"/>
      <c r="WM255" s="13"/>
      <c r="WN255" s="13"/>
      <c r="WO255" s="13"/>
      <c r="WP255" s="13"/>
      <c r="WQ255" s="13"/>
      <c r="WR255" s="13"/>
      <c r="WS255" s="13"/>
      <c r="WT255" s="13"/>
      <c r="WU255" s="13"/>
      <c r="WV255" s="13"/>
      <c r="WW255" s="13"/>
      <c r="WX255" s="13"/>
      <c r="WY255" s="13"/>
      <c r="WZ255" s="13"/>
      <c r="XA255" s="13"/>
      <c r="XB255" s="13"/>
      <c r="XC255" s="13"/>
      <c r="XD255" s="13"/>
      <c r="XE255" s="13"/>
      <c r="XF255" s="13"/>
      <c r="XG255" s="13"/>
      <c r="XH255" s="13"/>
      <c r="XI255" s="13"/>
      <c r="XJ255" s="13"/>
      <c r="XK255" s="13"/>
      <c r="XL255" s="13"/>
      <c r="XM255" s="13"/>
      <c r="XN255" s="13"/>
      <c r="XO255" s="13"/>
      <c r="XP255" s="13"/>
      <c r="XQ255" s="13"/>
      <c r="XR255" s="13"/>
      <c r="XS255" s="13"/>
      <c r="XT255" s="13"/>
      <c r="XU255" s="13"/>
      <c r="XV255" s="13"/>
      <c r="XW255" s="13"/>
      <c r="XX255" s="13"/>
      <c r="XY255" s="13"/>
      <c r="XZ255" s="13"/>
      <c r="YA255" s="13"/>
      <c r="YB255" s="13"/>
      <c r="YC255" s="13"/>
      <c r="YD255" s="13"/>
      <c r="YE255" s="13"/>
      <c r="YF255" s="13"/>
      <c r="YG255" s="13"/>
      <c r="YH255" s="13"/>
      <c r="YI255" s="13"/>
      <c r="YJ255" s="13"/>
      <c r="YK255" s="13"/>
      <c r="YL255" s="13"/>
      <c r="YM255" s="13"/>
      <c r="YN255" s="13"/>
      <c r="YO255" s="13"/>
      <c r="YP255" s="13"/>
      <c r="YQ255" s="13"/>
      <c r="YR255" s="13"/>
      <c r="YS255" s="13"/>
      <c r="YT255" s="13"/>
      <c r="YU255" s="13"/>
      <c r="YV255" s="13"/>
      <c r="YW255" s="13"/>
      <c r="YX255" s="13"/>
      <c r="YY255" s="13"/>
      <c r="YZ255" s="13"/>
      <c r="ZA255" s="13"/>
      <c r="ZB255" s="13"/>
      <c r="ZC255" s="13"/>
      <c r="ZD255" s="13"/>
      <c r="ZE255" s="13"/>
      <c r="ZF255" s="13"/>
      <c r="ZG255" s="13"/>
      <c r="ZH255" s="13"/>
      <c r="ZI255" s="13"/>
      <c r="ZJ255" s="13"/>
      <c r="ZK255" s="13"/>
      <c r="ZL255" s="13"/>
      <c r="ZM255" s="13"/>
      <c r="ZN255" s="13"/>
      <c r="ZO255" s="13"/>
      <c r="ZP255" s="13"/>
      <c r="ZQ255" s="13"/>
      <c r="ZR255" s="13"/>
      <c r="ZS255" s="13"/>
      <c r="ZT255" s="13"/>
      <c r="ZU255" s="13"/>
      <c r="ZV255" s="13"/>
      <c r="ZW255" s="13"/>
      <c r="ZX255" s="13"/>
      <c r="ZY255" s="13"/>
      <c r="ZZ255" s="13"/>
      <c r="AAA255" s="13"/>
      <c r="AAB255" s="13"/>
      <c r="AAC255" s="13"/>
      <c r="AAD255" s="13"/>
      <c r="AAE255" s="13"/>
      <c r="AAF255" s="13"/>
      <c r="AAG255" s="13"/>
      <c r="AAH255" s="13"/>
      <c r="AAI255" s="13"/>
      <c r="AAJ255" s="13"/>
      <c r="AAK255" s="13"/>
      <c r="AAL255" s="13"/>
      <c r="AAM255" s="13"/>
      <c r="AAN255" s="13"/>
      <c r="AAO255" s="13"/>
      <c r="AAP255" s="13"/>
      <c r="AAQ255" s="13"/>
      <c r="AAR255" s="13"/>
      <c r="AAS255" s="13"/>
      <c r="AAT255" s="13"/>
      <c r="AAU255" s="13"/>
      <c r="AAV255" s="13"/>
      <c r="AAW255" s="13"/>
      <c r="AAX255" s="13"/>
      <c r="AAY255" s="13"/>
      <c r="AAZ255" s="13"/>
      <c r="ABA255" s="13"/>
      <c r="ABB255" s="13"/>
      <c r="ABC255" s="13"/>
      <c r="ABD255" s="13"/>
      <c r="ABE255" s="13"/>
      <c r="ABF255" s="13"/>
      <c r="ABG255" s="13"/>
      <c r="ABH255" s="13"/>
      <c r="ABI255" s="13"/>
      <c r="ABJ255" s="13"/>
      <c r="ABK255" s="13"/>
      <c r="ABL255" s="13"/>
      <c r="ABM255" s="13"/>
      <c r="ABN255" s="13"/>
      <c r="ABO255" s="13"/>
      <c r="ABP255" s="13"/>
      <c r="ABQ255" s="13"/>
      <c r="ABR255" s="13"/>
      <c r="ABS255" s="13"/>
      <c r="ABT255" s="13"/>
      <c r="ABU255" s="13"/>
      <c r="ABV255" s="13"/>
      <c r="ABW255" s="13"/>
      <c r="ABX255" s="13"/>
      <c r="ABY255" s="13"/>
      <c r="ABZ255" s="13"/>
      <c r="ACA255" s="13"/>
      <c r="ACB255" s="13"/>
      <c r="ACC255" s="13"/>
      <c r="ACD255" s="13"/>
      <c r="ACE255" s="13"/>
      <c r="ACF255" s="13"/>
      <c r="ACG255" s="13"/>
      <c r="ACH255" s="13"/>
      <c r="ACI255" s="13"/>
      <c r="ACJ255" s="13"/>
      <c r="ACK255" s="13"/>
      <c r="ACL255" s="13"/>
      <c r="ACM255" s="13"/>
      <c r="ACN255" s="13"/>
      <c r="ACO255" s="13"/>
      <c r="ACP255" s="13"/>
      <c r="ACQ255" s="13"/>
      <c r="ACR255" s="13"/>
      <c r="ACS255" s="13"/>
      <c r="ACT255" s="13"/>
      <c r="ACU255" s="13"/>
      <c r="ACV255" s="13"/>
      <c r="ACW255" s="13"/>
      <c r="ACX255" s="13"/>
      <c r="ACY255" s="13"/>
      <c r="ACZ255" s="13"/>
      <c r="ADA255" s="13"/>
      <c r="ADB255" s="13"/>
      <c r="ADC255" s="13"/>
      <c r="ADD255" s="13"/>
      <c r="ADE255" s="13"/>
      <c r="ADF255" s="13"/>
      <c r="ADG255" s="13"/>
      <c r="ADH255" s="13"/>
      <c r="ADI255" s="13"/>
      <c r="ADJ255" s="13"/>
      <c r="ADK255" s="13"/>
      <c r="ADL255" s="13"/>
      <c r="ADM255" s="13"/>
      <c r="ADN255" s="13"/>
      <c r="ADO255" s="13"/>
      <c r="ADP255" s="13"/>
      <c r="ADQ255" s="13"/>
      <c r="ADR255" s="13"/>
      <c r="ADS255" s="13"/>
      <c r="ADT255" s="13"/>
      <c r="ADU255" s="13"/>
      <c r="ADV255" s="13"/>
      <c r="ADW255" s="13"/>
      <c r="ADX255" s="13"/>
      <c r="ADY255" s="13"/>
      <c r="ADZ255" s="13"/>
      <c r="AEA255" s="13"/>
      <c r="AEB255" s="13"/>
      <c r="AEC255" s="13"/>
      <c r="AED255" s="13"/>
      <c r="AEE255" s="13"/>
      <c r="AEF255" s="13"/>
      <c r="AEG255" s="13"/>
      <c r="AEH255" s="13"/>
      <c r="AEI255" s="13"/>
      <c r="AEJ255" s="13"/>
      <c r="AEK255" s="13"/>
      <c r="AEL255" s="13"/>
      <c r="AEM255" s="13"/>
      <c r="AEN255" s="13"/>
      <c r="AEO255" s="13"/>
      <c r="AEP255" s="13"/>
      <c r="AEQ255" s="13"/>
      <c r="AER255" s="13"/>
      <c r="AES255" s="13"/>
      <c r="AET255" s="13"/>
      <c r="AEU255" s="13"/>
      <c r="AEV255" s="13"/>
      <c r="AEW255" s="13"/>
      <c r="AEX255" s="13"/>
      <c r="AEY255" s="13"/>
      <c r="AEZ255" s="13"/>
      <c r="AFA255" s="13"/>
      <c r="AFB255" s="13"/>
      <c r="AFC255" s="13"/>
      <c r="AFD255" s="13"/>
      <c r="AFE255" s="13"/>
      <c r="AFF255" s="13"/>
      <c r="AFG255" s="13"/>
      <c r="AFH255" s="13"/>
      <c r="AFI255" s="13"/>
      <c r="AFJ255" s="13"/>
      <c r="AFK255" s="13"/>
      <c r="AFL255" s="13"/>
      <c r="AFM255" s="13"/>
      <c r="AFN255" s="13"/>
      <c r="AFO255" s="13"/>
      <c r="AFP255" s="13"/>
      <c r="AFQ255" s="13"/>
      <c r="AFR255" s="13"/>
      <c r="AFS255" s="13"/>
      <c r="AFT255" s="13"/>
      <c r="AFU255" s="13"/>
      <c r="AFV255" s="13"/>
      <c r="AFW255" s="13"/>
      <c r="AFX255" s="13"/>
      <c r="AFY255" s="13"/>
      <c r="AFZ255" s="13"/>
      <c r="AGA255" s="13"/>
      <c r="AGB255" s="13"/>
      <c r="AGC255" s="13"/>
      <c r="AGD255" s="13"/>
      <c r="AGE255" s="13"/>
      <c r="AGF255" s="13"/>
      <c r="AGG255" s="13"/>
      <c r="AGH255" s="13"/>
      <c r="AGI255" s="13"/>
      <c r="AGJ255" s="13"/>
      <c r="AGK255" s="13"/>
      <c r="AGL255" s="13"/>
      <c r="AGM255" s="13"/>
      <c r="AGN255" s="13"/>
      <c r="AGO255" s="13"/>
      <c r="AGP255" s="13"/>
      <c r="AGQ255" s="13"/>
      <c r="AGR255" s="13"/>
      <c r="AGS255" s="13"/>
      <c r="AGT255" s="13"/>
      <c r="AGU255" s="13"/>
      <c r="AGV255" s="13"/>
      <c r="AGW255" s="13"/>
      <c r="AGX255" s="13"/>
      <c r="AGY255" s="13"/>
      <c r="AGZ255" s="13"/>
      <c r="AHA255" s="13"/>
      <c r="AHB255" s="13"/>
      <c r="AHC255" s="13"/>
      <c r="AHD255" s="13"/>
      <c r="AHE255" s="13"/>
      <c r="AHF255" s="13"/>
      <c r="AHG255" s="13"/>
      <c r="AHH255" s="13"/>
      <c r="AHI255" s="13"/>
      <c r="AHJ255" s="13"/>
      <c r="AHK255" s="13"/>
      <c r="AHL255" s="13"/>
      <c r="AHM255" s="13"/>
      <c r="AHN255" s="13"/>
      <c r="AHO255" s="13"/>
      <c r="AHP255" s="13"/>
      <c r="AHQ255" s="13"/>
      <c r="AHR255" s="13"/>
      <c r="AHS255" s="13"/>
      <c r="AHT255" s="13"/>
      <c r="AHU255" s="13"/>
      <c r="AHV255" s="13"/>
      <c r="AHW255" s="13"/>
      <c r="AHX255" s="13"/>
      <c r="AHY255" s="13"/>
      <c r="AHZ255" s="13"/>
      <c r="AIA255" s="13"/>
      <c r="AIB255" s="13"/>
      <c r="AIC255" s="13"/>
      <c r="AID255" s="13"/>
      <c r="AIE255" s="13"/>
      <c r="AIF255" s="13"/>
      <c r="AIG255" s="13"/>
      <c r="AIH255" s="13"/>
      <c r="AII255" s="13"/>
      <c r="AIJ255" s="13"/>
      <c r="AIK255" s="13"/>
      <c r="AIL255" s="13"/>
      <c r="AIM255" s="13"/>
      <c r="AIN255" s="13"/>
      <c r="AIO255" s="13"/>
      <c r="AIP255" s="13"/>
      <c r="AIQ255" s="13"/>
      <c r="AIR255" s="13"/>
      <c r="AIS255" s="13"/>
      <c r="AIT255" s="13"/>
      <c r="AIU255" s="13"/>
      <c r="AIV255" s="13"/>
      <c r="AIW255" s="13"/>
      <c r="AIX255" s="13"/>
      <c r="AIY255" s="13"/>
      <c r="AIZ255" s="13"/>
      <c r="AJA255" s="13"/>
      <c r="AJB255" s="13"/>
      <c r="AJC255" s="13"/>
      <c r="AJD255" s="13"/>
      <c r="AJE255" s="13"/>
      <c r="AJF255" s="13"/>
      <c r="AJG255" s="13"/>
      <c r="AJH255" s="13"/>
      <c r="AJI255" s="13"/>
      <c r="AJJ255" s="13"/>
      <c r="AJK255" s="13"/>
      <c r="AJL255" s="13"/>
      <c r="AJM255" s="13"/>
      <c r="AJN255" s="13"/>
      <c r="AJO255" s="13"/>
      <c r="AJP255" s="13"/>
      <c r="AJQ255" s="13"/>
      <c r="AJR255" s="13"/>
      <c r="AJS255" s="13"/>
      <c r="AJT255" s="13"/>
      <c r="AJU255" s="13"/>
      <c r="AJV255" s="13"/>
      <c r="AJW255" s="13"/>
      <c r="AJX255" s="13"/>
      <c r="AJY255" s="13"/>
      <c r="AJZ255" s="13"/>
      <c r="AKA255" s="13"/>
      <c r="AKB255" s="13"/>
      <c r="AKC255" s="13"/>
      <c r="AKD255" s="13"/>
      <c r="AKE255" s="13"/>
      <c r="AKF255" s="13"/>
      <c r="AKG255" s="13"/>
      <c r="AKH255" s="13"/>
      <c r="AKI255" s="13"/>
      <c r="AKJ255" s="13"/>
      <c r="AKK255" s="13"/>
      <c r="AKL255" s="13"/>
      <c r="AKM255" s="13"/>
      <c r="AKN255" s="13"/>
      <c r="AKO255" s="13"/>
      <c r="AKP255" s="13"/>
      <c r="AKQ255" s="13"/>
      <c r="AKR255" s="13"/>
      <c r="AKS255" s="13"/>
      <c r="AKT255" s="13"/>
      <c r="AKU255" s="13"/>
      <c r="AKV255" s="13"/>
      <c r="AKW255" s="13"/>
      <c r="AKX255" s="13"/>
      <c r="AKY255" s="13"/>
      <c r="AKZ255" s="13"/>
      <c r="ALA255" s="13"/>
      <c r="ALB255" s="13"/>
      <c r="ALC255" s="13"/>
      <c r="ALD255" s="13"/>
      <c r="ALE255" s="13"/>
      <c r="ALF255" s="13"/>
      <c r="ALG255" s="13"/>
      <c r="ALH255" s="13"/>
      <c r="ALI255" s="13"/>
      <c r="ALJ255" s="13"/>
      <c r="ALK255" s="13"/>
      <c r="ALL255" s="13"/>
      <c r="ALM255" s="13"/>
      <c r="ALN255" s="13"/>
    </row>
    <row r="256" spans="1:1002" ht="14.5" hidden="1" customHeight="1" x14ac:dyDescent="0.35">
      <c r="A256" s="6"/>
      <c r="B256" s="21"/>
      <c r="C256" s="30"/>
      <c r="D256" s="21"/>
      <c r="E256" s="21"/>
      <c r="F256" s="11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13"/>
      <c r="FT256" s="13"/>
      <c r="FU256" s="13"/>
      <c r="FV256" s="13"/>
      <c r="FW256" s="13"/>
      <c r="FX256" s="13"/>
      <c r="FY256" s="13"/>
      <c r="FZ256" s="13"/>
      <c r="GA256" s="13"/>
      <c r="GB256" s="13"/>
      <c r="GC256" s="13"/>
      <c r="GD256" s="13"/>
      <c r="GE256" s="13"/>
      <c r="GF256" s="13"/>
      <c r="GG256" s="13"/>
      <c r="GH256" s="13"/>
      <c r="GI256" s="13"/>
      <c r="GJ256" s="13"/>
      <c r="GK256" s="13"/>
      <c r="GL256" s="13"/>
      <c r="GM256" s="13"/>
      <c r="GN256" s="13"/>
      <c r="GO256" s="13"/>
      <c r="GP256" s="13"/>
      <c r="GQ256" s="13"/>
      <c r="GR256" s="13"/>
      <c r="GS256" s="13"/>
      <c r="GT256" s="13"/>
      <c r="GU256" s="13"/>
      <c r="GV256" s="13"/>
      <c r="GW256" s="13"/>
      <c r="GX256" s="13"/>
      <c r="GY256" s="13"/>
      <c r="GZ256" s="13"/>
      <c r="HA256" s="13"/>
      <c r="HB256" s="13"/>
      <c r="HC256" s="13"/>
      <c r="HD256" s="13"/>
      <c r="HE256" s="13"/>
      <c r="HF256" s="13"/>
      <c r="HG256" s="13"/>
      <c r="HH256" s="13"/>
      <c r="HI256" s="13"/>
      <c r="HJ256" s="13"/>
      <c r="HK256" s="13"/>
      <c r="HL256" s="13"/>
      <c r="HM256" s="13"/>
      <c r="HN256" s="13"/>
      <c r="HO256" s="13"/>
      <c r="HP256" s="13"/>
      <c r="HQ256" s="13"/>
      <c r="HR256" s="13"/>
      <c r="HS256" s="13"/>
      <c r="HT256" s="13"/>
      <c r="HU256" s="13"/>
      <c r="HV256" s="13"/>
      <c r="HW256" s="13"/>
      <c r="HX256" s="13"/>
      <c r="HY256" s="13"/>
      <c r="HZ256" s="13"/>
      <c r="IA256" s="13"/>
      <c r="IB256" s="13"/>
      <c r="IC256" s="13"/>
      <c r="ID256" s="13"/>
      <c r="IE256" s="13"/>
      <c r="IF256" s="13"/>
      <c r="IG256" s="13"/>
      <c r="IH256" s="13"/>
      <c r="II256" s="13"/>
      <c r="IJ256" s="13"/>
      <c r="IK256" s="13"/>
      <c r="IL256" s="13"/>
      <c r="IM256" s="13"/>
      <c r="IN256" s="13"/>
      <c r="IO256" s="13"/>
      <c r="IP256" s="13"/>
      <c r="IQ256" s="13"/>
      <c r="IR256" s="13"/>
      <c r="IS256" s="13"/>
      <c r="IT256" s="13"/>
      <c r="IU256" s="13"/>
      <c r="IV256" s="13"/>
      <c r="IW256" s="13"/>
      <c r="IX256" s="13"/>
      <c r="IY256" s="13"/>
      <c r="IZ256" s="13"/>
      <c r="JA256" s="13"/>
      <c r="JB256" s="13"/>
      <c r="JC256" s="13"/>
      <c r="JD256" s="13"/>
      <c r="JE256" s="13"/>
      <c r="JF256" s="13"/>
      <c r="JG256" s="13"/>
      <c r="JH256" s="13"/>
      <c r="JI256" s="13"/>
      <c r="JJ256" s="13"/>
      <c r="JK256" s="13"/>
      <c r="JL256" s="13"/>
      <c r="JM256" s="13"/>
      <c r="JN256" s="13"/>
      <c r="JO256" s="13"/>
      <c r="JP256" s="13"/>
      <c r="JQ256" s="13"/>
      <c r="JR256" s="13"/>
      <c r="JS256" s="13"/>
      <c r="JT256" s="13"/>
      <c r="JU256" s="13"/>
      <c r="JV256" s="13"/>
      <c r="JW256" s="13"/>
      <c r="JX256" s="13"/>
      <c r="JY256" s="13"/>
      <c r="JZ256" s="13"/>
      <c r="KA256" s="13"/>
      <c r="KB256" s="13"/>
      <c r="KC256" s="13"/>
      <c r="KD256" s="13"/>
      <c r="KE256" s="13"/>
      <c r="KF256" s="13"/>
      <c r="KG256" s="13"/>
      <c r="KH256" s="13"/>
      <c r="KI256" s="13"/>
      <c r="KJ256" s="13"/>
      <c r="KK256" s="13"/>
      <c r="KL256" s="13"/>
      <c r="KM256" s="13"/>
      <c r="KN256" s="13"/>
      <c r="KO256" s="13"/>
      <c r="KP256" s="13"/>
      <c r="KQ256" s="13"/>
      <c r="KR256" s="13"/>
      <c r="KS256" s="13"/>
      <c r="KT256" s="13"/>
      <c r="KU256" s="13"/>
      <c r="KV256" s="13"/>
      <c r="KW256" s="13"/>
      <c r="KX256" s="13"/>
      <c r="KY256" s="13"/>
      <c r="KZ256" s="13"/>
      <c r="LA256" s="13"/>
      <c r="LB256" s="13"/>
      <c r="LC256" s="13"/>
      <c r="LD256" s="13"/>
      <c r="LE256" s="13"/>
      <c r="LF256" s="13"/>
      <c r="LG256" s="13"/>
      <c r="LH256" s="13"/>
      <c r="LI256" s="13"/>
      <c r="LJ256" s="13"/>
      <c r="LK256" s="13"/>
      <c r="LL256" s="13"/>
      <c r="LM256" s="13"/>
      <c r="LN256" s="13"/>
      <c r="LO256" s="13"/>
      <c r="LP256" s="13"/>
      <c r="LQ256" s="13"/>
      <c r="LR256" s="13"/>
      <c r="LS256" s="13"/>
      <c r="LT256" s="13"/>
      <c r="LU256" s="13"/>
      <c r="LV256" s="13"/>
      <c r="LW256" s="13"/>
      <c r="LX256" s="13"/>
      <c r="LY256" s="13"/>
      <c r="LZ256" s="13"/>
      <c r="MA256" s="13"/>
      <c r="MB256" s="13"/>
      <c r="MC256" s="13"/>
      <c r="MD256" s="13"/>
      <c r="ME256" s="13"/>
      <c r="MF256" s="13"/>
      <c r="MG256" s="13"/>
      <c r="MH256" s="13"/>
      <c r="MI256" s="13"/>
      <c r="MJ256" s="13"/>
      <c r="MK256" s="13"/>
      <c r="ML256" s="13"/>
      <c r="MM256" s="13"/>
      <c r="MN256" s="13"/>
      <c r="MO256" s="13"/>
      <c r="MP256" s="13"/>
      <c r="MQ256" s="13"/>
      <c r="MR256" s="13"/>
      <c r="MS256" s="13"/>
      <c r="MT256" s="13"/>
      <c r="MU256" s="13"/>
      <c r="MV256" s="13"/>
      <c r="MW256" s="13"/>
      <c r="MX256" s="13"/>
      <c r="MY256" s="13"/>
      <c r="MZ256" s="13"/>
      <c r="NA256" s="13"/>
      <c r="NB256" s="13"/>
      <c r="NC256" s="13"/>
      <c r="ND256" s="13"/>
      <c r="NE256" s="13"/>
      <c r="NF256" s="13"/>
      <c r="NG256" s="13"/>
      <c r="NH256" s="13"/>
      <c r="NI256" s="13"/>
      <c r="NJ256" s="13"/>
      <c r="NK256" s="13"/>
      <c r="NL256" s="13"/>
      <c r="NM256" s="13"/>
      <c r="NN256" s="13"/>
      <c r="NO256" s="13"/>
      <c r="NP256" s="13"/>
      <c r="NQ256" s="13"/>
      <c r="NR256" s="13"/>
      <c r="NS256" s="13"/>
      <c r="NT256" s="13"/>
      <c r="NU256" s="13"/>
      <c r="NV256" s="13"/>
      <c r="NW256" s="13"/>
      <c r="NX256" s="13"/>
      <c r="NY256" s="13"/>
      <c r="NZ256" s="13"/>
      <c r="OA256" s="13"/>
      <c r="OB256" s="13"/>
      <c r="OC256" s="13"/>
      <c r="OD256" s="13"/>
      <c r="OE256" s="13"/>
      <c r="OF256" s="13"/>
      <c r="OG256" s="13"/>
      <c r="OH256" s="13"/>
      <c r="OI256" s="13"/>
      <c r="OJ256" s="13"/>
      <c r="OK256" s="13"/>
      <c r="OL256" s="13"/>
      <c r="OM256" s="13"/>
      <c r="ON256" s="13"/>
      <c r="OO256" s="13"/>
      <c r="OP256" s="13"/>
      <c r="OQ256" s="13"/>
      <c r="OR256" s="13"/>
      <c r="OS256" s="13"/>
      <c r="OT256" s="13"/>
      <c r="OU256" s="13"/>
      <c r="OV256" s="13"/>
      <c r="OW256" s="13"/>
      <c r="OX256" s="13"/>
      <c r="OY256" s="13"/>
      <c r="OZ256" s="13"/>
      <c r="PA256" s="13"/>
      <c r="PB256" s="13"/>
      <c r="PC256" s="13"/>
      <c r="PD256" s="13"/>
      <c r="PE256" s="13"/>
      <c r="PF256" s="13"/>
      <c r="PG256" s="13"/>
      <c r="PH256" s="13"/>
      <c r="PI256" s="13"/>
      <c r="PJ256" s="13"/>
      <c r="PK256" s="13"/>
      <c r="PL256" s="13"/>
      <c r="PM256" s="13"/>
      <c r="PN256" s="13"/>
      <c r="PO256" s="13"/>
      <c r="PP256" s="13"/>
      <c r="PQ256" s="13"/>
      <c r="PR256" s="13"/>
      <c r="PS256" s="13"/>
      <c r="PT256" s="13"/>
      <c r="PU256" s="13"/>
      <c r="PV256" s="13"/>
      <c r="PW256" s="13"/>
      <c r="PX256" s="13"/>
      <c r="PY256" s="13"/>
      <c r="PZ256" s="13"/>
      <c r="QA256" s="13"/>
      <c r="QB256" s="13"/>
      <c r="QC256" s="13"/>
      <c r="QD256" s="13"/>
      <c r="QE256" s="13"/>
      <c r="QF256" s="13"/>
      <c r="QG256" s="13"/>
      <c r="QH256" s="13"/>
      <c r="QI256" s="13"/>
      <c r="QJ256" s="13"/>
      <c r="QK256" s="13"/>
      <c r="QL256" s="13"/>
      <c r="QM256" s="13"/>
      <c r="QN256" s="13"/>
      <c r="QO256" s="13"/>
      <c r="QP256" s="13"/>
      <c r="QQ256" s="13"/>
      <c r="QR256" s="13"/>
      <c r="QS256" s="13"/>
      <c r="QT256" s="13"/>
      <c r="QU256" s="13"/>
      <c r="QV256" s="13"/>
      <c r="QW256" s="13"/>
      <c r="QX256" s="13"/>
      <c r="QY256" s="13"/>
      <c r="QZ256" s="13"/>
      <c r="RA256" s="13"/>
      <c r="RB256" s="13"/>
      <c r="RC256" s="13"/>
      <c r="RD256" s="13"/>
      <c r="RE256" s="13"/>
      <c r="RF256" s="13"/>
      <c r="RG256" s="13"/>
      <c r="RH256" s="13"/>
      <c r="RI256" s="13"/>
      <c r="RJ256" s="13"/>
      <c r="RK256" s="13"/>
      <c r="RL256" s="13"/>
      <c r="RM256" s="13"/>
      <c r="RN256" s="13"/>
      <c r="RO256" s="13"/>
      <c r="RP256" s="13"/>
      <c r="RQ256" s="13"/>
      <c r="RR256" s="13"/>
      <c r="RS256" s="13"/>
      <c r="RT256" s="13"/>
      <c r="RU256" s="13"/>
      <c r="RV256" s="13"/>
      <c r="RW256" s="13"/>
      <c r="RX256" s="13"/>
      <c r="RY256" s="13"/>
      <c r="RZ256" s="13"/>
      <c r="SA256" s="13"/>
      <c r="SB256" s="13"/>
      <c r="SC256" s="13"/>
      <c r="SD256" s="13"/>
      <c r="SE256" s="13"/>
      <c r="SF256" s="13"/>
      <c r="SG256" s="13"/>
      <c r="SH256" s="13"/>
      <c r="SI256" s="13"/>
      <c r="SJ256" s="13"/>
      <c r="SK256" s="13"/>
      <c r="SL256" s="13"/>
      <c r="SM256" s="13"/>
      <c r="SN256" s="13"/>
      <c r="SO256" s="13"/>
      <c r="SP256" s="13"/>
      <c r="SQ256" s="13"/>
      <c r="SR256" s="13"/>
      <c r="SS256" s="13"/>
      <c r="ST256" s="13"/>
      <c r="SU256" s="13"/>
      <c r="SV256" s="13"/>
      <c r="SW256" s="13"/>
      <c r="SX256" s="13"/>
      <c r="SY256" s="13"/>
      <c r="SZ256" s="13"/>
      <c r="TA256" s="13"/>
      <c r="TB256" s="13"/>
      <c r="TC256" s="13"/>
      <c r="TD256" s="13"/>
      <c r="TE256" s="13"/>
      <c r="TF256" s="13"/>
      <c r="TG256" s="13"/>
      <c r="TH256" s="13"/>
      <c r="TI256" s="13"/>
      <c r="TJ256" s="13"/>
      <c r="TK256" s="13"/>
      <c r="TL256" s="13"/>
      <c r="TM256" s="13"/>
      <c r="TN256" s="13"/>
      <c r="TO256" s="13"/>
      <c r="TP256" s="13"/>
      <c r="TQ256" s="13"/>
      <c r="TR256" s="13"/>
      <c r="TS256" s="13"/>
      <c r="TT256" s="13"/>
      <c r="TU256" s="13"/>
      <c r="TV256" s="13"/>
      <c r="TW256" s="13"/>
      <c r="TX256" s="13"/>
      <c r="TY256" s="13"/>
      <c r="TZ256" s="13"/>
      <c r="UA256" s="13"/>
      <c r="UB256" s="13"/>
      <c r="UC256" s="13"/>
      <c r="UD256" s="13"/>
      <c r="UE256" s="13"/>
      <c r="UF256" s="13"/>
      <c r="UG256" s="13"/>
      <c r="UH256" s="13"/>
      <c r="UI256" s="13"/>
      <c r="UJ256" s="13"/>
      <c r="UK256" s="13"/>
      <c r="UL256" s="13"/>
      <c r="UM256" s="13"/>
      <c r="UN256" s="13"/>
      <c r="UO256" s="13"/>
      <c r="UP256" s="13"/>
      <c r="UQ256" s="13"/>
      <c r="UR256" s="13"/>
      <c r="US256" s="13"/>
      <c r="UT256" s="13"/>
      <c r="UU256" s="13"/>
      <c r="UV256" s="13"/>
      <c r="UW256" s="13"/>
      <c r="UX256" s="13"/>
      <c r="UY256" s="13"/>
      <c r="UZ256" s="13"/>
      <c r="VA256" s="13"/>
      <c r="VB256" s="13"/>
      <c r="VC256" s="13"/>
      <c r="VD256" s="13"/>
      <c r="VE256" s="13"/>
      <c r="VF256" s="13"/>
      <c r="VG256" s="13"/>
      <c r="VH256" s="13"/>
      <c r="VI256" s="13"/>
      <c r="VJ256" s="13"/>
      <c r="VK256" s="13"/>
      <c r="VL256" s="13"/>
      <c r="VM256" s="13"/>
      <c r="VN256" s="13"/>
      <c r="VO256" s="13"/>
      <c r="VP256" s="13"/>
      <c r="VQ256" s="13"/>
      <c r="VR256" s="13"/>
      <c r="VS256" s="13"/>
      <c r="VT256" s="13"/>
      <c r="VU256" s="13"/>
      <c r="VV256" s="13"/>
      <c r="VW256" s="13"/>
      <c r="VX256" s="13"/>
      <c r="VY256" s="13"/>
      <c r="VZ256" s="13"/>
      <c r="WA256" s="13"/>
      <c r="WB256" s="13"/>
      <c r="WC256" s="13"/>
      <c r="WD256" s="13"/>
      <c r="WE256" s="13"/>
      <c r="WF256" s="13"/>
      <c r="WG256" s="13"/>
      <c r="WH256" s="13"/>
      <c r="WI256" s="13"/>
      <c r="WJ256" s="13"/>
      <c r="WK256" s="13"/>
      <c r="WL256" s="13"/>
      <c r="WM256" s="13"/>
      <c r="WN256" s="13"/>
      <c r="WO256" s="13"/>
      <c r="WP256" s="13"/>
      <c r="WQ256" s="13"/>
      <c r="WR256" s="13"/>
      <c r="WS256" s="13"/>
      <c r="WT256" s="13"/>
      <c r="WU256" s="13"/>
      <c r="WV256" s="13"/>
      <c r="WW256" s="13"/>
      <c r="WX256" s="13"/>
      <c r="WY256" s="13"/>
      <c r="WZ256" s="13"/>
      <c r="XA256" s="13"/>
      <c r="XB256" s="13"/>
      <c r="XC256" s="13"/>
      <c r="XD256" s="13"/>
      <c r="XE256" s="13"/>
      <c r="XF256" s="13"/>
      <c r="XG256" s="13"/>
      <c r="XH256" s="13"/>
      <c r="XI256" s="13"/>
      <c r="XJ256" s="13"/>
      <c r="XK256" s="13"/>
      <c r="XL256" s="13"/>
      <c r="XM256" s="13"/>
      <c r="XN256" s="13"/>
      <c r="XO256" s="13"/>
      <c r="XP256" s="13"/>
      <c r="XQ256" s="13"/>
      <c r="XR256" s="13"/>
      <c r="XS256" s="13"/>
      <c r="XT256" s="13"/>
      <c r="XU256" s="13"/>
      <c r="XV256" s="13"/>
      <c r="XW256" s="13"/>
      <c r="XX256" s="13"/>
      <c r="XY256" s="13"/>
      <c r="XZ256" s="13"/>
      <c r="YA256" s="13"/>
      <c r="YB256" s="13"/>
      <c r="YC256" s="13"/>
      <c r="YD256" s="13"/>
      <c r="YE256" s="13"/>
      <c r="YF256" s="13"/>
      <c r="YG256" s="13"/>
      <c r="YH256" s="13"/>
      <c r="YI256" s="13"/>
      <c r="YJ256" s="13"/>
      <c r="YK256" s="13"/>
      <c r="YL256" s="13"/>
      <c r="YM256" s="13"/>
      <c r="YN256" s="13"/>
      <c r="YO256" s="13"/>
      <c r="YP256" s="13"/>
      <c r="YQ256" s="13"/>
      <c r="YR256" s="13"/>
      <c r="YS256" s="13"/>
      <c r="YT256" s="13"/>
      <c r="YU256" s="13"/>
      <c r="YV256" s="13"/>
      <c r="YW256" s="13"/>
      <c r="YX256" s="13"/>
      <c r="YY256" s="13"/>
      <c r="YZ256" s="13"/>
      <c r="ZA256" s="13"/>
      <c r="ZB256" s="13"/>
      <c r="ZC256" s="13"/>
      <c r="ZD256" s="13"/>
      <c r="ZE256" s="13"/>
      <c r="ZF256" s="13"/>
      <c r="ZG256" s="13"/>
      <c r="ZH256" s="13"/>
      <c r="ZI256" s="13"/>
      <c r="ZJ256" s="13"/>
      <c r="ZK256" s="13"/>
      <c r="ZL256" s="13"/>
      <c r="ZM256" s="13"/>
      <c r="ZN256" s="13"/>
      <c r="ZO256" s="13"/>
      <c r="ZP256" s="13"/>
      <c r="ZQ256" s="13"/>
      <c r="ZR256" s="13"/>
      <c r="ZS256" s="13"/>
      <c r="ZT256" s="13"/>
      <c r="ZU256" s="13"/>
      <c r="ZV256" s="13"/>
      <c r="ZW256" s="13"/>
      <c r="ZX256" s="13"/>
      <c r="ZY256" s="13"/>
      <c r="ZZ256" s="13"/>
      <c r="AAA256" s="13"/>
      <c r="AAB256" s="13"/>
      <c r="AAC256" s="13"/>
      <c r="AAD256" s="13"/>
      <c r="AAE256" s="13"/>
      <c r="AAF256" s="13"/>
      <c r="AAG256" s="13"/>
      <c r="AAH256" s="13"/>
      <c r="AAI256" s="13"/>
      <c r="AAJ256" s="13"/>
      <c r="AAK256" s="13"/>
      <c r="AAL256" s="13"/>
      <c r="AAM256" s="13"/>
      <c r="AAN256" s="13"/>
      <c r="AAO256" s="13"/>
      <c r="AAP256" s="13"/>
      <c r="AAQ256" s="13"/>
      <c r="AAR256" s="13"/>
      <c r="AAS256" s="13"/>
      <c r="AAT256" s="13"/>
      <c r="AAU256" s="13"/>
      <c r="AAV256" s="13"/>
      <c r="AAW256" s="13"/>
      <c r="AAX256" s="13"/>
      <c r="AAY256" s="13"/>
      <c r="AAZ256" s="13"/>
      <c r="ABA256" s="13"/>
      <c r="ABB256" s="13"/>
      <c r="ABC256" s="13"/>
      <c r="ABD256" s="13"/>
      <c r="ABE256" s="13"/>
      <c r="ABF256" s="13"/>
      <c r="ABG256" s="13"/>
      <c r="ABH256" s="13"/>
      <c r="ABI256" s="13"/>
      <c r="ABJ256" s="13"/>
      <c r="ABK256" s="13"/>
      <c r="ABL256" s="13"/>
      <c r="ABM256" s="13"/>
      <c r="ABN256" s="13"/>
      <c r="ABO256" s="13"/>
      <c r="ABP256" s="13"/>
      <c r="ABQ256" s="13"/>
      <c r="ABR256" s="13"/>
      <c r="ABS256" s="13"/>
      <c r="ABT256" s="13"/>
      <c r="ABU256" s="13"/>
      <c r="ABV256" s="13"/>
      <c r="ABW256" s="13"/>
      <c r="ABX256" s="13"/>
      <c r="ABY256" s="13"/>
      <c r="ABZ256" s="13"/>
      <c r="ACA256" s="13"/>
      <c r="ACB256" s="13"/>
      <c r="ACC256" s="13"/>
      <c r="ACD256" s="13"/>
      <c r="ACE256" s="13"/>
      <c r="ACF256" s="13"/>
      <c r="ACG256" s="13"/>
      <c r="ACH256" s="13"/>
      <c r="ACI256" s="13"/>
      <c r="ACJ256" s="13"/>
      <c r="ACK256" s="13"/>
      <c r="ACL256" s="13"/>
      <c r="ACM256" s="13"/>
      <c r="ACN256" s="13"/>
      <c r="ACO256" s="13"/>
      <c r="ACP256" s="13"/>
      <c r="ACQ256" s="13"/>
      <c r="ACR256" s="13"/>
      <c r="ACS256" s="13"/>
      <c r="ACT256" s="13"/>
      <c r="ACU256" s="13"/>
      <c r="ACV256" s="13"/>
      <c r="ACW256" s="13"/>
      <c r="ACX256" s="13"/>
      <c r="ACY256" s="13"/>
      <c r="ACZ256" s="13"/>
      <c r="ADA256" s="13"/>
      <c r="ADB256" s="13"/>
      <c r="ADC256" s="13"/>
      <c r="ADD256" s="13"/>
      <c r="ADE256" s="13"/>
      <c r="ADF256" s="13"/>
      <c r="ADG256" s="13"/>
      <c r="ADH256" s="13"/>
      <c r="ADI256" s="13"/>
      <c r="ADJ256" s="13"/>
      <c r="ADK256" s="13"/>
      <c r="ADL256" s="13"/>
      <c r="ADM256" s="13"/>
      <c r="ADN256" s="13"/>
      <c r="ADO256" s="13"/>
      <c r="ADP256" s="13"/>
      <c r="ADQ256" s="13"/>
      <c r="ADR256" s="13"/>
      <c r="ADS256" s="13"/>
      <c r="ADT256" s="13"/>
      <c r="ADU256" s="13"/>
      <c r="ADV256" s="13"/>
      <c r="ADW256" s="13"/>
      <c r="ADX256" s="13"/>
      <c r="ADY256" s="13"/>
      <c r="ADZ256" s="13"/>
      <c r="AEA256" s="13"/>
      <c r="AEB256" s="13"/>
      <c r="AEC256" s="13"/>
      <c r="AED256" s="13"/>
      <c r="AEE256" s="13"/>
      <c r="AEF256" s="13"/>
      <c r="AEG256" s="13"/>
      <c r="AEH256" s="13"/>
      <c r="AEI256" s="13"/>
      <c r="AEJ256" s="13"/>
      <c r="AEK256" s="13"/>
      <c r="AEL256" s="13"/>
      <c r="AEM256" s="13"/>
      <c r="AEN256" s="13"/>
      <c r="AEO256" s="13"/>
      <c r="AEP256" s="13"/>
      <c r="AEQ256" s="13"/>
      <c r="AER256" s="13"/>
      <c r="AES256" s="13"/>
      <c r="AET256" s="13"/>
      <c r="AEU256" s="13"/>
      <c r="AEV256" s="13"/>
      <c r="AEW256" s="13"/>
      <c r="AEX256" s="13"/>
      <c r="AEY256" s="13"/>
      <c r="AEZ256" s="13"/>
      <c r="AFA256" s="13"/>
      <c r="AFB256" s="13"/>
      <c r="AFC256" s="13"/>
      <c r="AFD256" s="13"/>
      <c r="AFE256" s="13"/>
      <c r="AFF256" s="13"/>
      <c r="AFG256" s="13"/>
      <c r="AFH256" s="13"/>
      <c r="AFI256" s="13"/>
      <c r="AFJ256" s="13"/>
      <c r="AFK256" s="13"/>
      <c r="AFL256" s="13"/>
      <c r="AFM256" s="13"/>
      <c r="AFN256" s="13"/>
      <c r="AFO256" s="13"/>
      <c r="AFP256" s="13"/>
      <c r="AFQ256" s="13"/>
      <c r="AFR256" s="13"/>
      <c r="AFS256" s="13"/>
      <c r="AFT256" s="13"/>
      <c r="AFU256" s="13"/>
      <c r="AFV256" s="13"/>
      <c r="AFW256" s="13"/>
      <c r="AFX256" s="13"/>
      <c r="AFY256" s="13"/>
      <c r="AFZ256" s="13"/>
      <c r="AGA256" s="13"/>
      <c r="AGB256" s="13"/>
      <c r="AGC256" s="13"/>
      <c r="AGD256" s="13"/>
      <c r="AGE256" s="13"/>
      <c r="AGF256" s="13"/>
      <c r="AGG256" s="13"/>
      <c r="AGH256" s="13"/>
      <c r="AGI256" s="13"/>
      <c r="AGJ256" s="13"/>
      <c r="AGK256" s="13"/>
      <c r="AGL256" s="13"/>
      <c r="AGM256" s="13"/>
      <c r="AGN256" s="13"/>
      <c r="AGO256" s="13"/>
      <c r="AGP256" s="13"/>
      <c r="AGQ256" s="13"/>
      <c r="AGR256" s="13"/>
      <c r="AGS256" s="13"/>
      <c r="AGT256" s="13"/>
      <c r="AGU256" s="13"/>
      <c r="AGV256" s="13"/>
      <c r="AGW256" s="13"/>
      <c r="AGX256" s="13"/>
      <c r="AGY256" s="13"/>
      <c r="AGZ256" s="13"/>
      <c r="AHA256" s="13"/>
      <c r="AHB256" s="13"/>
      <c r="AHC256" s="13"/>
      <c r="AHD256" s="13"/>
      <c r="AHE256" s="13"/>
      <c r="AHF256" s="13"/>
      <c r="AHG256" s="13"/>
      <c r="AHH256" s="13"/>
      <c r="AHI256" s="13"/>
      <c r="AHJ256" s="13"/>
      <c r="AHK256" s="13"/>
      <c r="AHL256" s="13"/>
      <c r="AHM256" s="13"/>
      <c r="AHN256" s="13"/>
      <c r="AHO256" s="13"/>
      <c r="AHP256" s="13"/>
      <c r="AHQ256" s="13"/>
      <c r="AHR256" s="13"/>
      <c r="AHS256" s="13"/>
      <c r="AHT256" s="13"/>
      <c r="AHU256" s="13"/>
      <c r="AHV256" s="13"/>
      <c r="AHW256" s="13"/>
      <c r="AHX256" s="13"/>
      <c r="AHY256" s="13"/>
      <c r="AHZ256" s="13"/>
      <c r="AIA256" s="13"/>
      <c r="AIB256" s="13"/>
      <c r="AIC256" s="13"/>
      <c r="AID256" s="13"/>
      <c r="AIE256" s="13"/>
      <c r="AIF256" s="13"/>
      <c r="AIG256" s="13"/>
      <c r="AIH256" s="13"/>
      <c r="AII256" s="13"/>
      <c r="AIJ256" s="13"/>
      <c r="AIK256" s="13"/>
      <c r="AIL256" s="13"/>
      <c r="AIM256" s="13"/>
      <c r="AIN256" s="13"/>
      <c r="AIO256" s="13"/>
      <c r="AIP256" s="13"/>
      <c r="AIQ256" s="13"/>
      <c r="AIR256" s="13"/>
      <c r="AIS256" s="13"/>
      <c r="AIT256" s="13"/>
      <c r="AIU256" s="13"/>
      <c r="AIV256" s="13"/>
      <c r="AIW256" s="13"/>
      <c r="AIX256" s="13"/>
      <c r="AIY256" s="13"/>
      <c r="AIZ256" s="13"/>
      <c r="AJA256" s="13"/>
      <c r="AJB256" s="13"/>
      <c r="AJC256" s="13"/>
      <c r="AJD256" s="13"/>
      <c r="AJE256" s="13"/>
      <c r="AJF256" s="13"/>
      <c r="AJG256" s="13"/>
      <c r="AJH256" s="13"/>
      <c r="AJI256" s="13"/>
      <c r="AJJ256" s="13"/>
      <c r="AJK256" s="13"/>
      <c r="AJL256" s="13"/>
      <c r="AJM256" s="13"/>
      <c r="AJN256" s="13"/>
      <c r="AJO256" s="13"/>
      <c r="AJP256" s="13"/>
      <c r="AJQ256" s="13"/>
      <c r="AJR256" s="13"/>
      <c r="AJS256" s="13"/>
      <c r="AJT256" s="13"/>
      <c r="AJU256" s="13"/>
      <c r="AJV256" s="13"/>
      <c r="AJW256" s="13"/>
      <c r="AJX256" s="13"/>
      <c r="AJY256" s="13"/>
      <c r="AJZ256" s="13"/>
      <c r="AKA256" s="13"/>
      <c r="AKB256" s="13"/>
      <c r="AKC256" s="13"/>
      <c r="AKD256" s="13"/>
      <c r="AKE256" s="13"/>
      <c r="AKF256" s="13"/>
      <c r="AKG256" s="13"/>
      <c r="AKH256" s="13"/>
      <c r="AKI256" s="13"/>
      <c r="AKJ256" s="13"/>
      <c r="AKK256" s="13"/>
      <c r="AKL256" s="13"/>
      <c r="AKM256" s="13"/>
      <c r="AKN256" s="13"/>
      <c r="AKO256" s="13"/>
      <c r="AKP256" s="13"/>
      <c r="AKQ256" s="13"/>
      <c r="AKR256" s="13"/>
      <c r="AKS256" s="13"/>
      <c r="AKT256" s="13"/>
      <c r="AKU256" s="13"/>
      <c r="AKV256" s="13"/>
      <c r="AKW256" s="13"/>
      <c r="AKX256" s="13"/>
      <c r="AKY256" s="13"/>
      <c r="AKZ256" s="13"/>
      <c r="ALA256" s="13"/>
      <c r="ALB256" s="13"/>
      <c r="ALC256" s="13"/>
      <c r="ALD256" s="13"/>
      <c r="ALE256" s="13"/>
      <c r="ALF256" s="13"/>
      <c r="ALG256" s="13"/>
      <c r="ALH256" s="13"/>
      <c r="ALI256" s="13"/>
      <c r="ALJ256" s="13"/>
      <c r="ALK256" s="13"/>
      <c r="ALL256" s="13"/>
      <c r="ALM256" s="13"/>
      <c r="ALN256" s="13"/>
    </row>
    <row r="257" spans="1:1002" ht="14.5" hidden="1" customHeight="1" x14ac:dyDescent="0.35">
      <c r="A257" s="6"/>
      <c r="B257" s="21"/>
      <c r="C257" s="30"/>
      <c r="D257" s="21"/>
      <c r="E257" s="21"/>
      <c r="F257" s="11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c r="DU257" s="13"/>
      <c r="DV257" s="13"/>
      <c r="DW257" s="13"/>
      <c r="DX257" s="13"/>
      <c r="DY257" s="13"/>
      <c r="DZ257" s="13"/>
      <c r="EA257" s="13"/>
      <c r="EB257" s="13"/>
      <c r="EC257" s="13"/>
      <c r="ED257" s="13"/>
      <c r="EE257" s="13"/>
      <c r="EF257" s="13"/>
      <c r="EG257" s="13"/>
      <c r="EH257" s="13"/>
      <c r="EI257" s="13"/>
      <c r="EJ257" s="13"/>
      <c r="EK257" s="13"/>
      <c r="EL257" s="13"/>
      <c r="EM257" s="13"/>
      <c r="EN257" s="13"/>
      <c r="EO257" s="13"/>
      <c r="EP257" s="13"/>
      <c r="EQ257" s="13"/>
      <c r="ER257" s="13"/>
      <c r="ES257" s="13"/>
      <c r="ET257" s="13"/>
      <c r="EU257" s="13"/>
      <c r="EV257" s="13"/>
      <c r="EW257" s="13"/>
      <c r="EX257" s="13"/>
      <c r="EY257" s="13"/>
      <c r="EZ257" s="13"/>
      <c r="FA257" s="13"/>
      <c r="FB257" s="13"/>
      <c r="FC257" s="13"/>
      <c r="FD257" s="13"/>
      <c r="FE257" s="13"/>
      <c r="FF257" s="13"/>
      <c r="FG257" s="13"/>
      <c r="FH257" s="13"/>
      <c r="FI257" s="13"/>
      <c r="FJ257" s="13"/>
      <c r="FK257" s="13"/>
      <c r="FL257" s="13"/>
      <c r="FM257" s="13"/>
      <c r="FN257" s="13"/>
      <c r="FO257" s="13"/>
      <c r="FP257" s="13"/>
      <c r="FQ257" s="13"/>
      <c r="FR257" s="13"/>
      <c r="FS257" s="13"/>
      <c r="FT257" s="13"/>
      <c r="FU257" s="13"/>
      <c r="FV257" s="13"/>
      <c r="FW257" s="13"/>
      <c r="FX257" s="13"/>
      <c r="FY257" s="13"/>
      <c r="FZ257" s="13"/>
      <c r="GA257" s="13"/>
      <c r="GB257" s="13"/>
      <c r="GC257" s="13"/>
      <c r="GD257" s="13"/>
      <c r="GE257" s="13"/>
      <c r="GF257" s="13"/>
      <c r="GG257" s="13"/>
      <c r="GH257" s="13"/>
      <c r="GI257" s="13"/>
      <c r="GJ257" s="13"/>
      <c r="GK257" s="13"/>
      <c r="GL257" s="13"/>
      <c r="GM257" s="13"/>
      <c r="GN257" s="13"/>
      <c r="GO257" s="13"/>
      <c r="GP257" s="13"/>
      <c r="GQ257" s="13"/>
      <c r="GR257" s="13"/>
      <c r="GS257" s="13"/>
      <c r="GT257" s="13"/>
      <c r="GU257" s="13"/>
      <c r="GV257" s="13"/>
      <c r="GW257" s="13"/>
      <c r="GX257" s="13"/>
      <c r="GY257" s="13"/>
      <c r="GZ257" s="13"/>
      <c r="HA257" s="13"/>
      <c r="HB257" s="13"/>
      <c r="HC257" s="13"/>
      <c r="HD257" s="13"/>
      <c r="HE257" s="13"/>
      <c r="HF257" s="13"/>
      <c r="HG257" s="13"/>
      <c r="HH257" s="13"/>
      <c r="HI257" s="13"/>
      <c r="HJ257" s="13"/>
      <c r="HK257" s="13"/>
      <c r="HL257" s="13"/>
      <c r="HM257" s="13"/>
      <c r="HN257" s="13"/>
      <c r="HO257" s="13"/>
      <c r="HP257" s="13"/>
      <c r="HQ257" s="13"/>
      <c r="HR257" s="13"/>
      <c r="HS257" s="13"/>
      <c r="HT257" s="13"/>
      <c r="HU257" s="13"/>
      <c r="HV257" s="13"/>
      <c r="HW257" s="13"/>
      <c r="HX257" s="13"/>
      <c r="HY257" s="13"/>
      <c r="HZ257" s="13"/>
      <c r="IA257" s="13"/>
      <c r="IB257" s="13"/>
      <c r="IC257" s="13"/>
      <c r="ID257" s="13"/>
      <c r="IE257" s="13"/>
      <c r="IF257" s="13"/>
      <c r="IG257" s="13"/>
      <c r="IH257" s="13"/>
      <c r="II257" s="13"/>
      <c r="IJ257" s="13"/>
      <c r="IK257" s="13"/>
      <c r="IL257" s="13"/>
      <c r="IM257" s="13"/>
      <c r="IN257" s="13"/>
      <c r="IO257" s="13"/>
      <c r="IP257" s="13"/>
      <c r="IQ257" s="13"/>
      <c r="IR257" s="13"/>
      <c r="IS257" s="13"/>
      <c r="IT257" s="13"/>
      <c r="IU257" s="13"/>
      <c r="IV257" s="13"/>
      <c r="IW257" s="13"/>
      <c r="IX257" s="13"/>
      <c r="IY257" s="13"/>
      <c r="IZ257" s="13"/>
      <c r="JA257" s="13"/>
      <c r="JB257" s="13"/>
      <c r="JC257" s="13"/>
      <c r="JD257" s="13"/>
      <c r="JE257" s="13"/>
      <c r="JF257" s="13"/>
      <c r="JG257" s="13"/>
      <c r="JH257" s="13"/>
      <c r="JI257" s="13"/>
      <c r="JJ257" s="13"/>
      <c r="JK257" s="13"/>
      <c r="JL257" s="13"/>
      <c r="JM257" s="13"/>
      <c r="JN257" s="13"/>
      <c r="JO257" s="13"/>
      <c r="JP257" s="13"/>
      <c r="JQ257" s="13"/>
      <c r="JR257" s="13"/>
      <c r="JS257" s="13"/>
      <c r="JT257" s="13"/>
      <c r="JU257" s="13"/>
      <c r="JV257" s="13"/>
      <c r="JW257" s="13"/>
      <c r="JX257" s="13"/>
      <c r="JY257" s="13"/>
      <c r="JZ257" s="13"/>
      <c r="KA257" s="13"/>
      <c r="KB257" s="13"/>
      <c r="KC257" s="13"/>
      <c r="KD257" s="13"/>
      <c r="KE257" s="13"/>
      <c r="KF257" s="13"/>
      <c r="KG257" s="13"/>
      <c r="KH257" s="13"/>
      <c r="KI257" s="13"/>
      <c r="KJ257" s="13"/>
      <c r="KK257" s="13"/>
      <c r="KL257" s="13"/>
      <c r="KM257" s="13"/>
      <c r="KN257" s="13"/>
      <c r="KO257" s="13"/>
      <c r="KP257" s="13"/>
      <c r="KQ257" s="13"/>
      <c r="KR257" s="13"/>
      <c r="KS257" s="13"/>
      <c r="KT257" s="13"/>
      <c r="KU257" s="13"/>
      <c r="KV257" s="13"/>
      <c r="KW257" s="13"/>
      <c r="KX257" s="13"/>
      <c r="KY257" s="13"/>
      <c r="KZ257" s="13"/>
      <c r="LA257" s="13"/>
      <c r="LB257" s="13"/>
      <c r="LC257" s="13"/>
      <c r="LD257" s="13"/>
      <c r="LE257" s="13"/>
      <c r="LF257" s="13"/>
      <c r="LG257" s="13"/>
      <c r="LH257" s="13"/>
      <c r="LI257" s="13"/>
      <c r="LJ257" s="13"/>
      <c r="LK257" s="13"/>
      <c r="LL257" s="13"/>
      <c r="LM257" s="13"/>
      <c r="LN257" s="13"/>
      <c r="LO257" s="13"/>
      <c r="LP257" s="13"/>
      <c r="LQ257" s="13"/>
      <c r="LR257" s="13"/>
      <c r="LS257" s="13"/>
      <c r="LT257" s="13"/>
      <c r="LU257" s="13"/>
      <c r="LV257" s="13"/>
      <c r="LW257" s="13"/>
      <c r="LX257" s="13"/>
      <c r="LY257" s="13"/>
      <c r="LZ257" s="13"/>
      <c r="MA257" s="13"/>
      <c r="MB257" s="13"/>
      <c r="MC257" s="13"/>
      <c r="MD257" s="13"/>
      <c r="ME257" s="13"/>
      <c r="MF257" s="13"/>
      <c r="MG257" s="13"/>
      <c r="MH257" s="13"/>
      <c r="MI257" s="13"/>
      <c r="MJ257" s="13"/>
      <c r="MK257" s="13"/>
      <c r="ML257" s="13"/>
      <c r="MM257" s="13"/>
      <c r="MN257" s="13"/>
      <c r="MO257" s="13"/>
      <c r="MP257" s="13"/>
      <c r="MQ257" s="13"/>
      <c r="MR257" s="13"/>
      <c r="MS257" s="13"/>
      <c r="MT257" s="13"/>
      <c r="MU257" s="13"/>
      <c r="MV257" s="13"/>
      <c r="MW257" s="13"/>
      <c r="MX257" s="13"/>
      <c r="MY257" s="13"/>
      <c r="MZ257" s="13"/>
      <c r="NA257" s="13"/>
      <c r="NB257" s="13"/>
      <c r="NC257" s="13"/>
      <c r="ND257" s="13"/>
      <c r="NE257" s="13"/>
      <c r="NF257" s="13"/>
      <c r="NG257" s="13"/>
      <c r="NH257" s="13"/>
      <c r="NI257" s="13"/>
      <c r="NJ257" s="13"/>
      <c r="NK257" s="13"/>
      <c r="NL257" s="13"/>
      <c r="NM257" s="13"/>
      <c r="NN257" s="13"/>
      <c r="NO257" s="13"/>
      <c r="NP257" s="13"/>
      <c r="NQ257" s="13"/>
      <c r="NR257" s="13"/>
      <c r="NS257" s="13"/>
      <c r="NT257" s="13"/>
      <c r="NU257" s="13"/>
      <c r="NV257" s="13"/>
      <c r="NW257" s="13"/>
      <c r="NX257" s="13"/>
      <c r="NY257" s="13"/>
      <c r="NZ257" s="13"/>
      <c r="OA257" s="13"/>
      <c r="OB257" s="13"/>
      <c r="OC257" s="13"/>
      <c r="OD257" s="13"/>
      <c r="OE257" s="13"/>
      <c r="OF257" s="13"/>
      <c r="OG257" s="13"/>
      <c r="OH257" s="13"/>
      <c r="OI257" s="13"/>
      <c r="OJ257" s="13"/>
      <c r="OK257" s="13"/>
      <c r="OL257" s="13"/>
      <c r="OM257" s="13"/>
      <c r="ON257" s="13"/>
      <c r="OO257" s="13"/>
      <c r="OP257" s="13"/>
      <c r="OQ257" s="13"/>
      <c r="OR257" s="13"/>
      <c r="OS257" s="13"/>
      <c r="OT257" s="13"/>
      <c r="OU257" s="13"/>
      <c r="OV257" s="13"/>
      <c r="OW257" s="13"/>
      <c r="OX257" s="13"/>
      <c r="OY257" s="13"/>
      <c r="OZ257" s="13"/>
      <c r="PA257" s="13"/>
      <c r="PB257" s="13"/>
      <c r="PC257" s="13"/>
      <c r="PD257" s="13"/>
      <c r="PE257" s="13"/>
      <c r="PF257" s="13"/>
      <c r="PG257" s="13"/>
      <c r="PH257" s="13"/>
      <c r="PI257" s="13"/>
      <c r="PJ257" s="13"/>
      <c r="PK257" s="13"/>
      <c r="PL257" s="13"/>
      <c r="PM257" s="13"/>
      <c r="PN257" s="13"/>
      <c r="PO257" s="13"/>
      <c r="PP257" s="13"/>
      <c r="PQ257" s="13"/>
      <c r="PR257" s="13"/>
      <c r="PS257" s="13"/>
      <c r="PT257" s="13"/>
      <c r="PU257" s="13"/>
      <c r="PV257" s="13"/>
      <c r="PW257" s="13"/>
      <c r="PX257" s="13"/>
      <c r="PY257" s="13"/>
      <c r="PZ257" s="13"/>
      <c r="QA257" s="13"/>
      <c r="QB257" s="13"/>
      <c r="QC257" s="13"/>
      <c r="QD257" s="13"/>
      <c r="QE257" s="13"/>
      <c r="QF257" s="13"/>
      <c r="QG257" s="13"/>
      <c r="QH257" s="13"/>
      <c r="QI257" s="13"/>
      <c r="QJ257" s="13"/>
      <c r="QK257" s="13"/>
      <c r="QL257" s="13"/>
      <c r="QM257" s="13"/>
      <c r="QN257" s="13"/>
      <c r="QO257" s="13"/>
      <c r="QP257" s="13"/>
      <c r="QQ257" s="13"/>
      <c r="QR257" s="13"/>
      <c r="QS257" s="13"/>
      <c r="QT257" s="13"/>
      <c r="QU257" s="13"/>
      <c r="QV257" s="13"/>
      <c r="QW257" s="13"/>
      <c r="QX257" s="13"/>
      <c r="QY257" s="13"/>
      <c r="QZ257" s="13"/>
      <c r="RA257" s="13"/>
      <c r="RB257" s="13"/>
      <c r="RC257" s="13"/>
      <c r="RD257" s="13"/>
      <c r="RE257" s="13"/>
      <c r="RF257" s="13"/>
      <c r="RG257" s="13"/>
      <c r="RH257" s="13"/>
      <c r="RI257" s="13"/>
      <c r="RJ257" s="13"/>
      <c r="RK257" s="13"/>
      <c r="RL257" s="13"/>
      <c r="RM257" s="13"/>
      <c r="RN257" s="13"/>
      <c r="RO257" s="13"/>
      <c r="RP257" s="13"/>
      <c r="RQ257" s="13"/>
      <c r="RR257" s="13"/>
      <c r="RS257" s="13"/>
      <c r="RT257" s="13"/>
      <c r="RU257" s="13"/>
      <c r="RV257" s="13"/>
      <c r="RW257" s="13"/>
      <c r="RX257" s="13"/>
      <c r="RY257" s="13"/>
      <c r="RZ257" s="13"/>
      <c r="SA257" s="13"/>
      <c r="SB257" s="13"/>
      <c r="SC257" s="13"/>
      <c r="SD257" s="13"/>
      <c r="SE257" s="13"/>
      <c r="SF257" s="13"/>
      <c r="SG257" s="13"/>
      <c r="SH257" s="13"/>
      <c r="SI257" s="13"/>
      <c r="SJ257" s="13"/>
      <c r="SK257" s="13"/>
      <c r="SL257" s="13"/>
      <c r="SM257" s="13"/>
      <c r="SN257" s="13"/>
      <c r="SO257" s="13"/>
      <c r="SP257" s="13"/>
      <c r="SQ257" s="13"/>
      <c r="SR257" s="13"/>
      <c r="SS257" s="13"/>
      <c r="ST257" s="13"/>
      <c r="SU257" s="13"/>
      <c r="SV257" s="13"/>
      <c r="SW257" s="13"/>
      <c r="SX257" s="13"/>
      <c r="SY257" s="13"/>
      <c r="SZ257" s="13"/>
      <c r="TA257" s="13"/>
      <c r="TB257" s="13"/>
      <c r="TC257" s="13"/>
      <c r="TD257" s="13"/>
      <c r="TE257" s="13"/>
      <c r="TF257" s="13"/>
      <c r="TG257" s="13"/>
      <c r="TH257" s="13"/>
      <c r="TI257" s="13"/>
      <c r="TJ257" s="13"/>
      <c r="TK257" s="13"/>
      <c r="TL257" s="13"/>
      <c r="TM257" s="13"/>
      <c r="TN257" s="13"/>
      <c r="TO257" s="13"/>
      <c r="TP257" s="13"/>
      <c r="TQ257" s="13"/>
      <c r="TR257" s="13"/>
      <c r="TS257" s="13"/>
      <c r="TT257" s="13"/>
      <c r="TU257" s="13"/>
      <c r="TV257" s="13"/>
      <c r="TW257" s="13"/>
      <c r="TX257" s="13"/>
      <c r="TY257" s="13"/>
      <c r="TZ257" s="13"/>
      <c r="UA257" s="13"/>
      <c r="UB257" s="13"/>
      <c r="UC257" s="13"/>
      <c r="UD257" s="13"/>
      <c r="UE257" s="13"/>
      <c r="UF257" s="13"/>
      <c r="UG257" s="13"/>
      <c r="UH257" s="13"/>
      <c r="UI257" s="13"/>
      <c r="UJ257" s="13"/>
      <c r="UK257" s="13"/>
      <c r="UL257" s="13"/>
      <c r="UM257" s="13"/>
      <c r="UN257" s="13"/>
      <c r="UO257" s="13"/>
      <c r="UP257" s="13"/>
      <c r="UQ257" s="13"/>
      <c r="UR257" s="13"/>
      <c r="US257" s="13"/>
      <c r="UT257" s="13"/>
      <c r="UU257" s="13"/>
      <c r="UV257" s="13"/>
      <c r="UW257" s="13"/>
      <c r="UX257" s="13"/>
      <c r="UY257" s="13"/>
      <c r="UZ257" s="13"/>
      <c r="VA257" s="13"/>
      <c r="VB257" s="13"/>
      <c r="VC257" s="13"/>
      <c r="VD257" s="13"/>
      <c r="VE257" s="13"/>
      <c r="VF257" s="13"/>
      <c r="VG257" s="13"/>
      <c r="VH257" s="13"/>
      <c r="VI257" s="13"/>
      <c r="VJ257" s="13"/>
      <c r="VK257" s="13"/>
      <c r="VL257" s="13"/>
      <c r="VM257" s="13"/>
      <c r="VN257" s="13"/>
      <c r="VO257" s="13"/>
      <c r="VP257" s="13"/>
      <c r="VQ257" s="13"/>
      <c r="VR257" s="13"/>
      <c r="VS257" s="13"/>
      <c r="VT257" s="13"/>
      <c r="VU257" s="13"/>
      <c r="VV257" s="13"/>
      <c r="VW257" s="13"/>
      <c r="VX257" s="13"/>
      <c r="VY257" s="13"/>
      <c r="VZ257" s="13"/>
      <c r="WA257" s="13"/>
      <c r="WB257" s="13"/>
      <c r="WC257" s="13"/>
      <c r="WD257" s="13"/>
      <c r="WE257" s="13"/>
      <c r="WF257" s="13"/>
      <c r="WG257" s="13"/>
      <c r="WH257" s="13"/>
      <c r="WI257" s="13"/>
      <c r="WJ257" s="13"/>
      <c r="WK257" s="13"/>
      <c r="WL257" s="13"/>
      <c r="WM257" s="13"/>
      <c r="WN257" s="13"/>
      <c r="WO257" s="13"/>
      <c r="WP257" s="13"/>
      <c r="WQ257" s="13"/>
      <c r="WR257" s="13"/>
      <c r="WS257" s="13"/>
      <c r="WT257" s="13"/>
      <c r="WU257" s="13"/>
      <c r="WV257" s="13"/>
      <c r="WW257" s="13"/>
      <c r="WX257" s="13"/>
      <c r="WY257" s="13"/>
      <c r="WZ257" s="13"/>
      <c r="XA257" s="13"/>
      <c r="XB257" s="13"/>
      <c r="XC257" s="13"/>
      <c r="XD257" s="13"/>
      <c r="XE257" s="13"/>
      <c r="XF257" s="13"/>
      <c r="XG257" s="13"/>
      <c r="XH257" s="13"/>
      <c r="XI257" s="13"/>
      <c r="XJ257" s="13"/>
      <c r="XK257" s="13"/>
      <c r="XL257" s="13"/>
      <c r="XM257" s="13"/>
      <c r="XN257" s="13"/>
      <c r="XO257" s="13"/>
      <c r="XP257" s="13"/>
      <c r="XQ257" s="13"/>
      <c r="XR257" s="13"/>
      <c r="XS257" s="13"/>
      <c r="XT257" s="13"/>
      <c r="XU257" s="13"/>
      <c r="XV257" s="13"/>
      <c r="XW257" s="13"/>
      <c r="XX257" s="13"/>
      <c r="XY257" s="13"/>
      <c r="XZ257" s="13"/>
      <c r="YA257" s="13"/>
      <c r="YB257" s="13"/>
      <c r="YC257" s="13"/>
      <c r="YD257" s="13"/>
      <c r="YE257" s="13"/>
      <c r="YF257" s="13"/>
      <c r="YG257" s="13"/>
      <c r="YH257" s="13"/>
      <c r="YI257" s="13"/>
      <c r="YJ257" s="13"/>
      <c r="YK257" s="13"/>
      <c r="YL257" s="13"/>
      <c r="YM257" s="13"/>
      <c r="YN257" s="13"/>
      <c r="YO257" s="13"/>
      <c r="YP257" s="13"/>
      <c r="YQ257" s="13"/>
      <c r="YR257" s="13"/>
      <c r="YS257" s="13"/>
      <c r="YT257" s="13"/>
      <c r="YU257" s="13"/>
      <c r="YV257" s="13"/>
      <c r="YW257" s="13"/>
      <c r="YX257" s="13"/>
      <c r="YY257" s="13"/>
      <c r="YZ257" s="13"/>
      <c r="ZA257" s="13"/>
      <c r="ZB257" s="13"/>
      <c r="ZC257" s="13"/>
      <c r="ZD257" s="13"/>
      <c r="ZE257" s="13"/>
      <c r="ZF257" s="13"/>
      <c r="ZG257" s="13"/>
      <c r="ZH257" s="13"/>
      <c r="ZI257" s="13"/>
      <c r="ZJ257" s="13"/>
      <c r="ZK257" s="13"/>
      <c r="ZL257" s="13"/>
      <c r="ZM257" s="13"/>
      <c r="ZN257" s="13"/>
      <c r="ZO257" s="13"/>
      <c r="ZP257" s="13"/>
      <c r="ZQ257" s="13"/>
      <c r="ZR257" s="13"/>
      <c r="ZS257" s="13"/>
      <c r="ZT257" s="13"/>
      <c r="ZU257" s="13"/>
      <c r="ZV257" s="13"/>
      <c r="ZW257" s="13"/>
      <c r="ZX257" s="13"/>
      <c r="ZY257" s="13"/>
      <c r="ZZ257" s="13"/>
      <c r="AAA257" s="13"/>
      <c r="AAB257" s="13"/>
      <c r="AAC257" s="13"/>
      <c r="AAD257" s="13"/>
      <c r="AAE257" s="13"/>
      <c r="AAF257" s="13"/>
      <c r="AAG257" s="13"/>
      <c r="AAH257" s="13"/>
      <c r="AAI257" s="13"/>
      <c r="AAJ257" s="13"/>
      <c r="AAK257" s="13"/>
      <c r="AAL257" s="13"/>
      <c r="AAM257" s="13"/>
      <c r="AAN257" s="13"/>
      <c r="AAO257" s="13"/>
      <c r="AAP257" s="13"/>
      <c r="AAQ257" s="13"/>
      <c r="AAR257" s="13"/>
      <c r="AAS257" s="13"/>
      <c r="AAT257" s="13"/>
      <c r="AAU257" s="13"/>
      <c r="AAV257" s="13"/>
      <c r="AAW257" s="13"/>
      <c r="AAX257" s="13"/>
      <c r="AAY257" s="13"/>
      <c r="AAZ257" s="13"/>
      <c r="ABA257" s="13"/>
      <c r="ABB257" s="13"/>
      <c r="ABC257" s="13"/>
      <c r="ABD257" s="13"/>
      <c r="ABE257" s="13"/>
      <c r="ABF257" s="13"/>
      <c r="ABG257" s="13"/>
      <c r="ABH257" s="13"/>
      <c r="ABI257" s="13"/>
      <c r="ABJ257" s="13"/>
      <c r="ABK257" s="13"/>
      <c r="ABL257" s="13"/>
      <c r="ABM257" s="13"/>
      <c r="ABN257" s="13"/>
      <c r="ABO257" s="13"/>
      <c r="ABP257" s="13"/>
      <c r="ABQ257" s="13"/>
      <c r="ABR257" s="13"/>
      <c r="ABS257" s="13"/>
      <c r="ABT257" s="13"/>
      <c r="ABU257" s="13"/>
      <c r="ABV257" s="13"/>
      <c r="ABW257" s="13"/>
      <c r="ABX257" s="13"/>
      <c r="ABY257" s="13"/>
      <c r="ABZ257" s="13"/>
      <c r="ACA257" s="13"/>
      <c r="ACB257" s="13"/>
      <c r="ACC257" s="13"/>
      <c r="ACD257" s="13"/>
      <c r="ACE257" s="13"/>
      <c r="ACF257" s="13"/>
      <c r="ACG257" s="13"/>
      <c r="ACH257" s="13"/>
      <c r="ACI257" s="13"/>
      <c r="ACJ257" s="13"/>
      <c r="ACK257" s="13"/>
      <c r="ACL257" s="13"/>
      <c r="ACM257" s="13"/>
      <c r="ACN257" s="13"/>
      <c r="ACO257" s="13"/>
      <c r="ACP257" s="13"/>
      <c r="ACQ257" s="13"/>
      <c r="ACR257" s="13"/>
      <c r="ACS257" s="13"/>
      <c r="ACT257" s="13"/>
      <c r="ACU257" s="13"/>
      <c r="ACV257" s="13"/>
      <c r="ACW257" s="13"/>
      <c r="ACX257" s="13"/>
      <c r="ACY257" s="13"/>
      <c r="ACZ257" s="13"/>
      <c r="ADA257" s="13"/>
      <c r="ADB257" s="13"/>
      <c r="ADC257" s="13"/>
      <c r="ADD257" s="13"/>
      <c r="ADE257" s="13"/>
      <c r="ADF257" s="13"/>
      <c r="ADG257" s="13"/>
      <c r="ADH257" s="13"/>
      <c r="ADI257" s="13"/>
      <c r="ADJ257" s="13"/>
      <c r="ADK257" s="13"/>
      <c r="ADL257" s="13"/>
      <c r="ADM257" s="13"/>
      <c r="ADN257" s="13"/>
      <c r="ADO257" s="13"/>
      <c r="ADP257" s="13"/>
      <c r="ADQ257" s="13"/>
      <c r="ADR257" s="13"/>
      <c r="ADS257" s="13"/>
      <c r="ADT257" s="13"/>
      <c r="ADU257" s="13"/>
      <c r="ADV257" s="13"/>
      <c r="ADW257" s="13"/>
      <c r="ADX257" s="13"/>
      <c r="ADY257" s="13"/>
      <c r="ADZ257" s="13"/>
      <c r="AEA257" s="13"/>
      <c r="AEB257" s="13"/>
      <c r="AEC257" s="13"/>
      <c r="AED257" s="13"/>
      <c r="AEE257" s="13"/>
      <c r="AEF257" s="13"/>
      <c r="AEG257" s="13"/>
      <c r="AEH257" s="13"/>
      <c r="AEI257" s="13"/>
      <c r="AEJ257" s="13"/>
      <c r="AEK257" s="13"/>
      <c r="AEL257" s="13"/>
      <c r="AEM257" s="13"/>
      <c r="AEN257" s="13"/>
      <c r="AEO257" s="13"/>
      <c r="AEP257" s="13"/>
      <c r="AEQ257" s="13"/>
      <c r="AER257" s="13"/>
      <c r="AES257" s="13"/>
      <c r="AET257" s="13"/>
      <c r="AEU257" s="13"/>
      <c r="AEV257" s="13"/>
      <c r="AEW257" s="13"/>
      <c r="AEX257" s="13"/>
      <c r="AEY257" s="13"/>
      <c r="AEZ257" s="13"/>
      <c r="AFA257" s="13"/>
      <c r="AFB257" s="13"/>
      <c r="AFC257" s="13"/>
      <c r="AFD257" s="13"/>
      <c r="AFE257" s="13"/>
      <c r="AFF257" s="13"/>
      <c r="AFG257" s="13"/>
      <c r="AFH257" s="13"/>
      <c r="AFI257" s="13"/>
      <c r="AFJ257" s="13"/>
      <c r="AFK257" s="13"/>
      <c r="AFL257" s="13"/>
      <c r="AFM257" s="13"/>
      <c r="AFN257" s="13"/>
      <c r="AFO257" s="13"/>
      <c r="AFP257" s="13"/>
      <c r="AFQ257" s="13"/>
      <c r="AFR257" s="13"/>
      <c r="AFS257" s="13"/>
      <c r="AFT257" s="13"/>
      <c r="AFU257" s="13"/>
      <c r="AFV257" s="13"/>
      <c r="AFW257" s="13"/>
      <c r="AFX257" s="13"/>
      <c r="AFY257" s="13"/>
      <c r="AFZ257" s="13"/>
      <c r="AGA257" s="13"/>
      <c r="AGB257" s="13"/>
      <c r="AGC257" s="13"/>
      <c r="AGD257" s="13"/>
      <c r="AGE257" s="13"/>
      <c r="AGF257" s="13"/>
      <c r="AGG257" s="13"/>
      <c r="AGH257" s="13"/>
      <c r="AGI257" s="13"/>
      <c r="AGJ257" s="13"/>
      <c r="AGK257" s="13"/>
      <c r="AGL257" s="13"/>
      <c r="AGM257" s="13"/>
      <c r="AGN257" s="13"/>
      <c r="AGO257" s="13"/>
      <c r="AGP257" s="13"/>
      <c r="AGQ257" s="13"/>
      <c r="AGR257" s="13"/>
      <c r="AGS257" s="13"/>
      <c r="AGT257" s="13"/>
      <c r="AGU257" s="13"/>
      <c r="AGV257" s="13"/>
      <c r="AGW257" s="13"/>
      <c r="AGX257" s="13"/>
      <c r="AGY257" s="13"/>
      <c r="AGZ257" s="13"/>
      <c r="AHA257" s="13"/>
      <c r="AHB257" s="13"/>
      <c r="AHC257" s="13"/>
      <c r="AHD257" s="13"/>
      <c r="AHE257" s="13"/>
      <c r="AHF257" s="13"/>
      <c r="AHG257" s="13"/>
      <c r="AHH257" s="13"/>
      <c r="AHI257" s="13"/>
      <c r="AHJ257" s="13"/>
      <c r="AHK257" s="13"/>
      <c r="AHL257" s="13"/>
      <c r="AHM257" s="13"/>
      <c r="AHN257" s="13"/>
      <c r="AHO257" s="13"/>
      <c r="AHP257" s="13"/>
      <c r="AHQ257" s="13"/>
      <c r="AHR257" s="13"/>
      <c r="AHS257" s="13"/>
      <c r="AHT257" s="13"/>
      <c r="AHU257" s="13"/>
      <c r="AHV257" s="13"/>
      <c r="AHW257" s="13"/>
      <c r="AHX257" s="13"/>
      <c r="AHY257" s="13"/>
      <c r="AHZ257" s="13"/>
      <c r="AIA257" s="13"/>
      <c r="AIB257" s="13"/>
      <c r="AIC257" s="13"/>
      <c r="AID257" s="13"/>
      <c r="AIE257" s="13"/>
      <c r="AIF257" s="13"/>
      <c r="AIG257" s="13"/>
      <c r="AIH257" s="13"/>
      <c r="AII257" s="13"/>
      <c r="AIJ257" s="13"/>
      <c r="AIK257" s="13"/>
      <c r="AIL257" s="13"/>
      <c r="AIM257" s="13"/>
      <c r="AIN257" s="13"/>
      <c r="AIO257" s="13"/>
      <c r="AIP257" s="13"/>
      <c r="AIQ257" s="13"/>
      <c r="AIR257" s="13"/>
      <c r="AIS257" s="13"/>
      <c r="AIT257" s="13"/>
      <c r="AIU257" s="13"/>
      <c r="AIV257" s="13"/>
      <c r="AIW257" s="13"/>
      <c r="AIX257" s="13"/>
      <c r="AIY257" s="13"/>
      <c r="AIZ257" s="13"/>
      <c r="AJA257" s="13"/>
      <c r="AJB257" s="13"/>
      <c r="AJC257" s="13"/>
      <c r="AJD257" s="13"/>
      <c r="AJE257" s="13"/>
      <c r="AJF257" s="13"/>
      <c r="AJG257" s="13"/>
      <c r="AJH257" s="13"/>
      <c r="AJI257" s="13"/>
      <c r="AJJ257" s="13"/>
      <c r="AJK257" s="13"/>
      <c r="AJL257" s="13"/>
      <c r="AJM257" s="13"/>
      <c r="AJN257" s="13"/>
      <c r="AJO257" s="13"/>
      <c r="AJP257" s="13"/>
      <c r="AJQ257" s="13"/>
      <c r="AJR257" s="13"/>
      <c r="AJS257" s="13"/>
      <c r="AJT257" s="13"/>
      <c r="AJU257" s="13"/>
      <c r="AJV257" s="13"/>
      <c r="AJW257" s="13"/>
      <c r="AJX257" s="13"/>
      <c r="AJY257" s="13"/>
      <c r="AJZ257" s="13"/>
      <c r="AKA257" s="13"/>
      <c r="AKB257" s="13"/>
      <c r="AKC257" s="13"/>
      <c r="AKD257" s="13"/>
      <c r="AKE257" s="13"/>
      <c r="AKF257" s="13"/>
      <c r="AKG257" s="13"/>
      <c r="AKH257" s="13"/>
      <c r="AKI257" s="13"/>
      <c r="AKJ257" s="13"/>
      <c r="AKK257" s="13"/>
      <c r="AKL257" s="13"/>
      <c r="AKM257" s="13"/>
      <c r="AKN257" s="13"/>
      <c r="AKO257" s="13"/>
      <c r="AKP257" s="13"/>
      <c r="AKQ257" s="13"/>
      <c r="AKR257" s="13"/>
      <c r="AKS257" s="13"/>
      <c r="AKT257" s="13"/>
      <c r="AKU257" s="13"/>
      <c r="AKV257" s="13"/>
      <c r="AKW257" s="13"/>
      <c r="AKX257" s="13"/>
      <c r="AKY257" s="13"/>
      <c r="AKZ257" s="13"/>
      <c r="ALA257" s="13"/>
      <c r="ALB257" s="13"/>
      <c r="ALC257" s="13"/>
      <c r="ALD257" s="13"/>
      <c r="ALE257" s="13"/>
      <c r="ALF257" s="13"/>
      <c r="ALG257" s="13"/>
      <c r="ALH257" s="13"/>
      <c r="ALI257" s="13"/>
      <c r="ALJ257" s="13"/>
      <c r="ALK257" s="13"/>
      <c r="ALL257" s="13"/>
      <c r="ALM257" s="13"/>
      <c r="ALN257" s="13"/>
    </row>
    <row r="258" spans="1:1002" ht="14.5" hidden="1" customHeight="1" x14ac:dyDescent="0.35">
      <c r="A258" s="6"/>
      <c r="B258" s="21"/>
      <c r="C258" s="30"/>
      <c r="D258" s="21"/>
      <c r="E258" s="21"/>
      <c r="F258" s="11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13"/>
      <c r="DZ258" s="13"/>
      <c r="EA258" s="13"/>
      <c r="EB258" s="13"/>
      <c r="EC258" s="13"/>
      <c r="ED258" s="13"/>
      <c r="EE258" s="13"/>
      <c r="EF258" s="13"/>
      <c r="EG258" s="13"/>
      <c r="EH258" s="13"/>
      <c r="EI258" s="13"/>
      <c r="EJ258" s="13"/>
      <c r="EK258" s="13"/>
      <c r="EL258" s="13"/>
      <c r="EM258" s="13"/>
      <c r="EN258" s="13"/>
      <c r="EO258" s="13"/>
      <c r="EP258" s="13"/>
      <c r="EQ258" s="13"/>
      <c r="ER258" s="13"/>
      <c r="ES258" s="13"/>
      <c r="ET258" s="13"/>
      <c r="EU258" s="13"/>
      <c r="EV258" s="13"/>
      <c r="EW258" s="13"/>
      <c r="EX258" s="13"/>
      <c r="EY258" s="13"/>
      <c r="EZ258" s="13"/>
      <c r="FA258" s="13"/>
      <c r="FB258" s="13"/>
      <c r="FC258" s="13"/>
      <c r="FD258" s="13"/>
      <c r="FE258" s="13"/>
      <c r="FF258" s="13"/>
      <c r="FG258" s="13"/>
      <c r="FH258" s="13"/>
      <c r="FI258" s="13"/>
      <c r="FJ258" s="13"/>
      <c r="FK258" s="13"/>
      <c r="FL258" s="13"/>
      <c r="FM258" s="13"/>
      <c r="FN258" s="13"/>
      <c r="FO258" s="13"/>
      <c r="FP258" s="13"/>
      <c r="FQ258" s="13"/>
      <c r="FR258" s="13"/>
      <c r="FS258" s="13"/>
      <c r="FT258" s="13"/>
      <c r="FU258" s="13"/>
      <c r="FV258" s="13"/>
      <c r="FW258" s="13"/>
      <c r="FX258" s="13"/>
      <c r="FY258" s="13"/>
      <c r="FZ258" s="13"/>
      <c r="GA258" s="13"/>
      <c r="GB258" s="13"/>
      <c r="GC258" s="13"/>
      <c r="GD258" s="13"/>
      <c r="GE258" s="13"/>
      <c r="GF258" s="13"/>
      <c r="GG258" s="13"/>
      <c r="GH258" s="13"/>
      <c r="GI258" s="13"/>
      <c r="GJ258" s="13"/>
      <c r="GK258" s="13"/>
      <c r="GL258" s="13"/>
      <c r="GM258" s="13"/>
      <c r="GN258" s="13"/>
      <c r="GO258" s="13"/>
      <c r="GP258" s="13"/>
      <c r="GQ258" s="13"/>
      <c r="GR258" s="13"/>
      <c r="GS258" s="13"/>
      <c r="GT258" s="13"/>
      <c r="GU258" s="13"/>
      <c r="GV258" s="13"/>
      <c r="GW258" s="13"/>
      <c r="GX258" s="13"/>
      <c r="GY258" s="13"/>
      <c r="GZ258" s="13"/>
      <c r="HA258" s="13"/>
      <c r="HB258" s="13"/>
      <c r="HC258" s="13"/>
      <c r="HD258" s="13"/>
      <c r="HE258" s="13"/>
      <c r="HF258" s="13"/>
      <c r="HG258" s="13"/>
      <c r="HH258" s="13"/>
      <c r="HI258" s="13"/>
      <c r="HJ258" s="13"/>
      <c r="HK258" s="13"/>
      <c r="HL258" s="13"/>
      <c r="HM258" s="13"/>
      <c r="HN258" s="13"/>
      <c r="HO258" s="13"/>
      <c r="HP258" s="13"/>
      <c r="HQ258" s="13"/>
      <c r="HR258" s="13"/>
      <c r="HS258" s="13"/>
      <c r="HT258" s="13"/>
      <c r="HU258" s="13"/>
      <c r="HV258" s="13"/>
      <c r="HW258" s="13"/>
      <c r="HX258" s="13"/>
      <c r="HY258" s="13"/>
      <c r="HZ258" s="13"/>
      <c r="IA258" s="13"/>
      <c r="IB258" s="13"/>
      <c r="IC258" s="13"/>
      <c r="ID258" s="13"/>
      <c r="IE258" s="13"/>
      <c r="IF258" s="13"/>
      <c r="IG258" s="13"/>
      <c r="IH258" s="13"/>
      <c r="II258" s="13"/>
      <c r="IJ258" s="13"/>
      <c r="IK258" s="13"/>
      <c r="IL258" s="13"/>
      <c r="IM258" s="13"/>
      <c r="IN258" s="13"/>
      <c r="IO258" s="13"/>
      <c r="IP258" s="13"/>
      <c r="IQ258" s="13"/>
      <c r="IR258" s="13"/>
      <c r="IS258" s="13"/>
      <c r="IT258" s="13"/>
      <c r="IU258" s="13"/>
      <c r="IV258" s="13"/>
      <c r="IW258" s="13"/>
      <c r="IX258" s="13"/>
      <c r="IY258" s="13"/>
      <c r="IZ258" s="13"/>
      <c r="JA258" s="13"/>
      <c r="JB258" s="13"/>
      <c r="JC258" s="13"/>
      <c r="JD258" s="13"/>
      <c r="JE258" s="13"/>
      <c r="JF258" s="13"/>
      <c r="JG258" s="13"/>
      <c r="JH258" s="13"/>
      <c r="JI258" s="13"/>
      <c r="JJ258" s="13"/>
      <c r="JK258" s="13"/>
      <c r="JL258" s="13"/>
      <c r="JM258" s="13"/>
      <c r="JN258" s="13"/>
      <c r="JO258" s="13"/>
      <c r="JP258" s="13"/>
      <c r="JQ258" s="13"/>
      <c r="JR258" s="13"/>
      <c r="JS258" s="13"/>
      <c r="JT258" s="13"/>
      <c r="JU258" s="13"/>
      <c r="JV258" s="13"/>
      <c r="JW258" s="13"/>
      <c r="JX258" s="13"/>
      <c r="JY258" s="13"/>
      <c r="JZ258" s="13"/>
      <c r="KA258" s="13"/>
      <c r="KB258" s="13"/>
      <c r="KC258" s="13"/>
      <c r="KD258" s="13"/>
      <c r="KE258" s="13"/>
      <c r="KF258" s="13"/>
      <c r="KG258" s="13"/>
      <c r="KH258" s="13"/>
      <c r="KI258" s="13"/>
      <c r="KJ258" s="13"/>
      <c r="KK258" s="13"/>
      <c r="KL258" s="13"/>
      <c r="KM258" s="13"/>
      <c r="KN258" s="13"/>
      <c r="KO258" s="13"/>
      <c r="KP258" s="13"/>
      <c r="KQ258" s="13"/>
      <c r="KR258" s="13"/>
      <c r="KS258" s="13"/>
      <c r="KT258" s="13"/>
      <c r="KU258" s="13"/>
      <c r="KV258" s="13"/>
      <c r="KW258" s="13"/>
      <c r="KX258" s="13"/>
      <c r="KY258" s="13"/>
      <c r="KZ258" s="13"/>
      <c r="LA258" s="13"/>
      <c r="LB258" s="13"/>
      <c r="LC258" s="13"/>
      <c r="LD258" s="13"/>
      <c r="LE258" s="13"/>
      <c r="LF258" s="13"/>
      <c r="LG258" s="13"/>
      <c r="LH258" s="13"/>
      <c r="LI258" s="13"/>
      <c r="LJ258" s="13"/>
      <c r="LK258" s="13"/>
      <c r="LL258" s="13"/>
      <c r="LM258" s="13"/>
      <c r="LN258" s="13"/>
      <c r="LO258" s="13"/>
      <c r="LP258" s="13"/>
      <c r="LQ258" s="13"/>
      <c r="LR258" s="13"/>
      <c r="LS258" s="13"/>
      <c r="LT258" s="13"/>
      <c r="LU258" s="13"/>
      <c r="LV258" s="13"/>
      <c r="LW258" s="13"/>
      <c r="LX258" s="13"/>
      <c r="LY258" s="13"/>
      <c r="LZ258" s="13"/>
      <c r="MA258" s="13"/>
      <c r="MB258" s="13"/>
      <c r="MC258" s="13"/>
      <c r="MD258" s="13"/>
      <c r="ME258" s="13"/>
      <c r="MF258" s="13"/>
      <c r="MG258" s="13"/>
      <c r="MH258" s="13"/>
      <c r="MI258" s="13"/>
      <c r="MJ258" s="13"/>
      <c r="MK258" s="13"/>
      <c r="ML258" s="13"/>
      <c r="MM258" s="13"/>
      <c r="MN258" s="13"/>
      <c r="MO258" s="13"/>
      <c r="MP258" s="13"/>
      <c r="MQ258" s="13"/>
      <c r="MR258" s="13"/>
      <c r="MS258" s="13"/>
      <c r="MT258" s="13"/>
      <c r="MU258" s="13"/>
      <c r="MV258" s="13"/>
      <c r="MW258" s="13"/>
      <c r="MX258" s="13"/>
      <c r="MY258" s="13"/>
      <c r="MZ258" s="13"/>
      <c r="NA258" s="13"/>
      <c r="NB258" s="13"/>
      <c r="NC258" s="13"/>
      <c r="ND258" s="13"/>
      <c r="NE258" s="13"/>
      <c r="NF258" s="13"/>
      <c r="NG258" s="13"/>
      <c r="NH258" s="13"/>
      <c r="NI258" s="13"/>
      <c r="NJ258" s="13"/>
      <c r="NK258" s="13"/>
      <c r="NL258" s="13"/>
      <c r="NM258" s="13"/>
      <c r="NN258" s="13"/>
      <c r="NO258" s="13"/>
      <c r="NP258" s="13"/>
      <c r="NQ258" s="13"/>
      <c r="NR258" s="13"/>
      <c r="NS258" s="13"/>
      <c r="NT258" s="13"/>
      <c r="NU258" s="13"/>
      <c r="NV258" s="13"/>
      <c r="NW258" s="13"/>
      <c r="NX258" s="13"/>
      <c r="NY258" s="13"/>
      <c r="NZ258" s="13"/>
      <c r="OA258" s="13"/>
      <c r="OB258" s="13"/>
      <c r="OC258" s="13"/>
      <c r="OD258" s="13"/>
      <c r="OE258" s="13"/>
      <c r="OF258" s="13"/>
      <c r="OG258" s="13"/>
      <c r="OH258" s="13"/>
      <c r="OI258" s="13"/>
      <c r="OJ258" s="13"/>
      <c r="OK258" s="13"/>
      <c r="OL258" s="13"/>
      <c r="OM258" s="13"/>
      <c r="ON258" s="13"/>
      <c r="OO258" s="13"/>
      <c r="OP258" s="13"/>
      <c r="OQ258" s="13"/>
      <c r="OR258" s="13"/>
      <c r="OS258" s="13"/>
      <c r="OT258" s="13"/>
      <c r="OU258" s="13"/>
      <c r="OV258" s="13"/>
      <c r="OW258" s="13"/>
      <c r="OX258" s="13"/>
      <c r="OY258" s="13"/>
      <c r="OZ258" s="13"/>
      <c r="PA258" s="13"/>
      <c r="PB258" s="13"/>
      <c r="PC258" s="13"/>
      <c r="PD258" s="13"/>
      <c r="PE258" s="13"/>
      <c r="PF258" s="13"/>
      <c r="PG258" s="13"/>
      <c r="PH258" s="13"/>
      <c r="PI258" s="13"/>
      <c r="PJ258" s="13"/>
      <c r="PK258" s="13"/>
      <c r="PL258" s="13"/>
      <c r="PM258" s="13"/>
      <c r="PN258" s="13"/>
      <c r="PO258" s="13"/>
      <c r="PP258" s="13"/>
      <c r="PQ258" s="13"/>
      <c r="PR258" s="13"/>
      <c r="PS258" s="13"/>
      <c r="PT258" s="13"/>
      <c r="PU258" s="13"/>
      <c r="PV258" s="13"/>
      <c r="PW258" s="13"/>
      <c r="PX258" s="13"/>
      <c r="PY258" s="13"/>
      <c r="PZ258" s="13"/>
      <c r="QA258" s="13"/>
      <c r="QB258" s="13"/>
      <c r="QC258" s="13"/>
      <c r="QD258" s="13"/>
      <c r="QE258" s="13"/>
      <c r="QF258" s="13"/>
      <c r="QG258" s="13"/>
      <c r="QH258" s="13"/>
      <c r="QI258" s="13"/>
      <c r="QJ258" s="13"/>
      <c r="QK258" s="13"/>
      <c r="QL258" s="13"/>
      <c r="QM258" s="13"/>
      <c r="QN258" s="13"/>
      <c r="QO258" s="13"/>
      <c r="QP258" s="13"/>
      <c r="QQ258" s="13"/>
      <c r="QR258" s="13"/>
      <c r="QS258" s="13"/>
      <c r="QT258" s="13"/>
      <c r="QU258" s="13"/>
      <c r="QV258" s="13"/>
      <c r="QW258" s="13"/>
      <c r="QX258" s="13"/>
      <c r="QY258" s="13"/>
      <c r="QZ258" s="13"/>
      <c r="RA258" s="13"/>
      <c r="RB258" s="13"/>
      <c r="RC258" s="13"/>
      <c r="RD258" s="13"/>
      <c r="RE258" s="13"/>
      <c r="RF258" s="13"/>
      <c r="RG258" s="13"/>
      <c r="RH258" s="13"/>
      <c r="RI258" s="13"/>
      <c r="RJ258" s="13"/>
      <c r="RK258" s="13"/>
      <c r="RL258" s="13"/>
      <c r="RM258" s="13"/>
      <c r="RN258" s="13"/>
      <c r="RO258" s="13"/>
      <c r="RP258" s="13"/>
      <c r="RQ258" s="13"/>
      <c r="RR258" s="13"/>
      <c r="RS258" s="13"/>
      <c r="RT258" s="13"/>
      <c r="RU258" s="13"/>
      <c r="RV258" s="13"/>
      <c r="RW258" s="13"/>
      <c r="RX258" s="13"/>
      <c r="RY258" s="13"/>
      <c r="RZ258" s="13"/>
      <c r="SA258" s="13"/>
      <c r="SB258" s="13"/>
      <c r="SC258" s="13"/>
      <c r="SD258" s="13"/>
      <c r="SE258" s="13"/>
      <c r="SF258" s="13"/>
      <c r="SG258" s="13"/>
      <c r="SH258" s="13"/>
      <c r="SI258" s="13"/>
      <c r="SJ258" s="13"/>
      <c r="SK258" s="13"/>
      <c r="SL258" s="13"/>
      <c r="SM258" s="13"/>
      <c r="SN258" s="13"/>
      <c r="SO258" s="13"/>
      <c r="SP258" s="13"/>
      <c r="SQ258" s="13"/>
      <c r="SR258" s="13"/>
      <c r="SS258" s="13"/>
      <c r="ST258" s="13"/>
      <c r="SU258" s="13"/>
      <c r="SV258" s="13"/>
      <c r="SW258" s="13"/>
      <c r="SX258" s="13"/>
      <c r="SY258" s="13"/>
      <c r="SZ258" s="13"/>
      <c r="TA258" s="13"/>
      <c r="TB258" s="13"/>
      <c r="TC258" s="13"/>
      <c r="TD258" s="13"/>
      <c r="TE258" s="13"/>
      <c r="TF258" s="13"/>
      <c r="TG258" s="13"/>
      <c r="TH258" s="13"/>
      <c r="TI258" s="13"/>
      <c r="TJ258" s="13"/>
      <c r="TK258" s="13"/>
      <c r="TL258" s="13"/>
      <c r="TM258" s="13"/>
      <c r="TN258" s="13"/>
      <c r="TO258" s="13"/>
      <c r="TP258" s="13"/>
      <c r="TQ258" s="13"/>
      <c r="TR258" s="13"/>
      <c r="TS258" s="13"/>
      <c r="TT258" s="13"/>
      <c r="TU258" s="13"/>
      <c r="TV258" s="13"/>
      <c r="TW258" s="13"/>
      <c r="TX258" s="13"/>
      <c r="TY258" s="13"/>
      <c r="TZ258" s="13"/>
      <c r="UA258" s="13"/>
      <c r="UB258" s="13"/>
      <c r="UC258" s="13"/>
      <c r="UD258" s="13"/>
      <c r="UE258" s="13"/>
      <c r="UF258" s="13"/>
      <c r="UG258" s="13"/>
      <c r="UH258" s="13"/>
      <c r="UI258" s="13"/>
      <c r="UJ258" s="13"/>
      <c r="UK258" s="13"/>
      <c r="UL258" s="13"/>
      <c r="UM258" s="13"/>
      <c r="UN258" s="13"/>
      <c r="UO258" s="13"/>
      <c r="UP258" s="13"/>
      <c r="UQ258" s="13"/>
      <c r="UR258" s="13"/>
      <c r="US258" s="13"/>
      <c r="UT258" s="13"/>
      <c r="UU258" s="13"/>
      <c r="UV258" s="13"/>
      <c r="UW258" s="13"/>
      <c r="UX258" s="13"/>
      <c r="UY258" s="13"/>
      <c r="UZ258" s="13"/>
      <c r="VA258" s="13"/>
      <c r="VB258" s="13"/>
      <c r="VC258" s="13"/>
      <c r="VD258" s="13"/>
      <c r="VE258" s="13"/>
      <c r="VF258" s="13"/>
      <c r="VG258" s="13"/>
      <c r="VH258" s="13"/>
      <c r="VI258" s="13"/>
      <c r="VJ258" s="13"/>
      <c r="VK258" s="13"/>
      <c r="VL258" s="13"/>
      <c r="VM258" s="13"/>
      <c r="VN258" s="13"/>
      <c r="VO258" s="13"/>
      <c r="VP258" s="13"/>
      <c r="VQ258" s="13"/>
      <c r="VR258" s="13"/>
      <c r="VS258" s="13"/>
      <c r="VT258" s="13"/>
      <c r="VU258" s="13"/>
      <c r="VV258" s="13"/>
      <c r="VW258" s="13"/>
      <c r="VX258" s="13"/>
      <c r="VY258" s="13"/>
      <c r="VZ258" s="13"/>
      <c r="WA258" s="13"/>
      <c r="WB258" s="13"/>
      <c r="WC258" s="13"/>
      <c r="WD258" s="13"/>
      <c r="WE258" s="13"/>
      <c r="WF258" s="13"/>
      <c r="WG258" s="13"/>
      <c r="WH258" s="13"/>
      <c r="WI258" s="13"/>
      <c r="WJ258" s="13"/>
      <c r="WK258" s="13"/>
      <c r="WL258" s="13"/>
      <c r="WM258" s="13"/>
      <c r="WN258" s="13"/>
      <c r="WO258" s="13"/>
      <c r="WP258" s="13"/>
      <c r="WQ258" s="13"/>
      <c r="WR258" s="13"/>
      <c r="WS258" s="13"/>
      <c r="WT258" s="13"/>
      <c r="WU258" s="13"/>
      <c r="WV258" s="13"/>
      <c r="WW258" s="13"/>
      <c r="WX258" s="13"/>
      <c r="WY258" s="13"/>
      <c r="WZ258" s="13"/>
      <c r="XA258" s="13"/>
      <c r="XB258" s="13"/>
      <c r="XC258" s="13"/>
      <c r="XD258" s="13"/>
      <c r="XE258" s="13"/>
      <c r="XF258" s="13"/>
      <c r="XG258" s="13"/>
      <c r="XH258" s="13"/>
      <c r="XI258" s="13"/>
      <c r="XJ258" s="13"/>
      <c r="XK258" s="13"/>
      <c r="XL258" s="13"/>
      <c r="XM258" s="13"/>
      <c r="XN258" s="13"/>
      <c r="XO258" s="13"/>
      <c r="XP258" s="13"/>
      <c r="XQ258" s="13"/>
      <c r="XR258" s="13"/>
      <c r="XS258" s="13"/>
      <c r="XT258" s="13"/>
      <c r="XU258" s="13"/>
      <c r="XV258" s="13"/>
      <c r="XW258" s="13"/>
      <c r="XX258" s="13"/>
      <c r="XY258" s="13"/>
      <c r="XZ258" s="13"/>
      <c r="YA258" s="13"/>
      <c r="YB258" s="13"/>
      <c r="YC258" s="13"/>
      <c r="YD258" s="13"/>
      <c r="YE258" s="13"/>
      <c r="YF258" s="13"/>
      <c r="YG258" s="13"/>
      <c r="YH258" s="13"/>
      <c r="YI258" s="13"/>
      <c r="YJ258" s="13"/>
      <c r="YK258" s="13"/>
      <c r="YL258" s="13"/>
      <c r="YM258" s="13"/>
      <c r="YN258" s="13"/>
      <c r="YO258" s="13"/>
      <c r="YP258" s="13"/>
      <c r="YQ258" s="13"/>
      <c r="YR258" s="13"/>
      <c r="YS258" s="13"/>
      <c r="YT258" s="13"/>
      <c r="YU258" s="13"/>
      <c r="YV258" s="13"/>
      <c r="YW258" s="13"/>
      <c r="YX258" s="13"/>
      <c r="YY258" s="13"/>
      <c r="YZ258" s="13"/>
      <c r="ZA258" s="13"/>
      <c r="ZB258" s="13"/>
      <c r="ZC258" s="13"/>
      <c r="ZD258" s="13"/>
      <c r="ZE258" s="13"/>
      <c r="ZF258" s="13"/>
      <c r="ZG258" s="13"/>
      <c r="ZH258" s="13"/>
      <c r="ZI258" s="13"/>
      <c r="ZJ258" s="13"/>
      <c r="ZK258" s="13"/>
      <c r="ZL258" s="13"/>
      <c r="ZM258" s="13"/>
      <c r="ZN258" s="13"/>
      <c r="ZO258" s="13"/>
      <c r="ZP258" s="13"/>
      <c r="ZQ258" s="13"/>
      <c r="ZR258" s="13"/>
      <c r="ZS258" s="13"/>
      <c r="ZT258" s="13"/>
      <c r="ZU258" s="13"/>
      <c r="ZV258" s="13"/>
      <c r="ZW258" s="13"/>
      <c r="ZX258" s="13"/>
      <c r="ZY258" s="13"/>
      <c r="ZZ258" s="13"/>
      <c r="AAA258" s="13"/>
      <c r="AAB258" s="13"/>
      <c r="AAC258" s="13"/>
      <c r="AAD258" s="13"/>
      <c r="AAE258" s="13"/>
      <c r="AAF258" s="13"/>
      <c r="AAG258" s="13"/>
      <c r="AAH258" s="13"/>
      <c r="AAI258" s="13"/>
      <c r="AAJ258" s="13"/>
      <c r="AAK258" s="13"/>
      <c r="AAL258" s="13"/>
      <c r="AAM258" s="13"/>
      <c r="AAN258" s="13"/>
      <c r="AAO258" s="13"/>
      <c r="AAP258" s="13"/>
      <c r="AAQ258" s="13"/>
      <c r="AAR258" s="13"/>
      <c r="AAS258" s="13"/>
      <c r="AAT258" s="13"/>
      <c r="AAU258" s="13"/>
      <c r="AAV258" s="13"/>
      <c r="AAW258" s="13"/>
      <c r="AAX258" s="13"/>
      <c r="AAY258" s="13"/>
      <c r="AAZ258" s="13"/>
      <c r="ABA258" s="13"/>
      <c r="ABB258" s="13"/>
      <c r="ABC258" s="13"/>
      <c r="ABD258" s="13"/>
      <c r="ABE258" s="13"/>
      <c r="ABF258" s="13"/>
      <c r="ABG258" s="13"/>
      <c r="ABH258" s="13"/>
      <c r="ABI258" s="13"/>
      <c r="ABJ258" s="13"/>
      <c r="ABK258" s="13"/>
      <c r="ABL258" s="13"/>
      <c r="ABM258" s="13"/>
      <c r="ABN258" s="13"/>
      <c r="ABO258" s="13"/>
      <c r="ABP258" s="13"/>
      <c r="ABQ258" s="13"/>
      <c r="ABR258" s="13"/>
      <c r="ABS258" s="13"/>
      <c r="ABT258" s="13"/>
      <c r="ABU258" s="13"/>
      <c r="ABV258" s="13"/>
      <c r="ABW258" s="13"/>
      <c r="ABX258" s="13"/>
      <c r="ABY258" s="13"/>
      <c r="ABZ258" s="13"/>
      <c r="ACA258" s="13"/>
      <c r="ACB258" s="13"/>
      <c r="ACC258" s="13"/>
      <c r="ACD258" s="13"/>
      <c r="ACE258" s="13"/>
      <c r="ACF258" s="13"/>
      <c r="ACG258" s="13"/>
      <c r="ACH258" s="13"/>
      <c r="ACI258" s="13"/>
      <c r="ACJ258" s="13"/>
      <c r="ACK258" s="13"/>
      <c r="ACL258" s="13"/>
      <c r="ACM258" s="13"/>
      <c r="ACN258" s="13"/>
      <c r="ACO258" s="13"/>
      <c r="ACP258" s="13"/>
      <c r="ACQ258" s="13"/>
      <c r="ACR258" s="13"/>
      <c r="ACS258" s="13"/>
      <c r="ACT258" s="13"/>
      <c r="ACU258" s="13"/>
      <c r="ACV258" s="13"/>
      <c r="ACW258" s="13"/>
      <c r="ACX258" s="13"/>
      <c r="ACY258" s="13"/>
      <c r="ACZ258" s="13"/>
      <c r="ADA258" s="13"/>
      <c r="ADB258" s="13"/>
      <c r="ADC258" s="13"/>
      <c r="ADD258" s="13"/>
      <c r="ADE258" s="13"/>
      <c r="ADF258" s="13"/>
      <c r="ADG258" s="13"/>
      <c r="ADH258" s="13"/>
      <c r="ADI258" s="13"/>
      <c r="ADJ258" s="13"/>
      <c r="ADK258" s="13"/>
      <c r="ADL258" s="13"/>
      <c r="ADM258" s="13"/>
      <c r="ADN258" s="13"/>
      <c r="ADO258" s="13"/>
      <c r="ADP258" s="13"/>
      <c r="ADQ258" s="13"/>
      <c r="ADR258" s="13"/>
      <c r="ADS258" s="13"/>
      <c r="ADT258" s="13"/>
      <c r="ADU258" s="13"/>
      <c r="ADV258" s="13"/>
      <c r="ADW258" s="13"/>
      <c r="ADX258" s="13"/>
      <c r="ADY258" s="13"/>
      <c r="ADZ258" s="13"/>
      <c r="AEA258" s="13"/>
      <c r="AEB258" s="13"/>
      <c r="AEC258" s="13"/>
      <c r="AED258" s="13"/>
      <c r="AEE258" s="13"/>
      <c r="AEF258" s="13"/>
      <c r="AEG258" s="13"/>
      <c r="AEH258" s="13"/>
      <c r="AEI258" s="13"/>
      <c r="AEJ258" s="13"/>
      <c r="AEK258" s="13"/>
      <c r="AEL258" s="13"/>
      <c r="AEM258" s="13"/>
      <c r="AEN258" s="13"/>
      <c r="AEO258" s="13"/>
      <c r="AEP258" s="13"/>
      <c r="AEQ258" s="13"/>
      <c r="AER258" s="13"/>
      <c r="AES258" s="13"/>
      <c r="AET258" s="13"/>
      <c r="AEU258" s="13"/>
      <c r="AEV258" s="13"/>
      <c r="AEW258" s="13"/>
      <c r="AEX258" s="13"/>
      <c r="AEY258" s="13"/>
      <c r="AEZ258" s="13"/>
      <c r="AFA258" s="13"/>
      <c r="AFB258" s="13"/>
      <c r="AFC258" s="13"/>
      <c r="AFD258" s="13"/>
      <c r="AFE258" s="13"/>
      <c r="AFF258" s="13"/>
      <c r="AFG258" s="13"/>
      <c r="AFH258" s="13"/>
      <c r="AFI258" s="13"/>
      <c r="AFJ258" s="13"/>
      <c r="AFK258" s="13"/>
      <c r="AFL258" s="13"/>
      <c r="AFM258" s="13"/>
      <c r="AFN258" s="13"/>
      <c r="AFO258" s="13"/>
      <c r="AFP258" s="13"/>
      <c r="AFQ258" s="13"/>
      <c r="AFR258" s="13"/>
      <c r="AFS258" s="13"/>
      <c r="AFT258" s="13"/>
      <c r="AFU258" s="13"/>
      <c r="AFV258" s="13"/>
      <c r="AFW258" s="13"/>
      <c r="AFX258" s="13"/>
      <c r="AFY258" s="13"/>
      <c r="AFZ258" s="13"/>
      <c r="AGA258" s="13"/>
      <c r="AGB258" s="13"/>
      <c r="AGC258" s="13"/>
      <c r="AGD258" s="13"/>
      <c r="AGE258" s="13"/>
      <c r="AGF258" s="13"/>
      <c r="AGG258" s="13"/>
      <c r="AGH258" s="13"/>
      <c r="AGI258" s="13"/>
      <c r="AGJ258" s="13"/>
      <c r="AGK258" s="13"/>
      <c r="AGL258" s="13"/>
      <c r="AGM258" s="13"/>
      <c r="AGN258" s="13"/>
      <c r="AGO258" s="13"/>
      <c r="AGP258" s="13"/>
      <c r="AGQ258" s="13"/>
      <c r="AGR258" s="13"/>
      <c r="AGS258" s="13"/>
      <c r="AGT258" s="13"/>
      <c r="AGU258" s="13"/>
      <c r="AGV258" s="13"/>
      <c r="AGW258" s="13"/>
      <c r="AGX258" s="13"/>
      <c r="AGY258" s="13"/>
      <c r="AGZ258" s="13"/>
      <c r="AHA258" s="13"/>
      <c r="AHB258" s="13"/>
      <c r="AHC258" s="13"/>
      <c r="AHD258" s="13"/>
      <c r="AHE258" s="13"/>
      <c r="AHF258" s="13"/>
      <c r="AHG258" s="13"/>
      <c r="AHH258" s="13"/>
      <c r="AHI258" s="13"/>
      <c r="AHJ258" s="13"/>
      <c r="AHK258" s="13"/>
      <c r="AHL258" s="13"/>
      <c r="AHM258" s="13"/>
      <c r="AHN258" s="13"/>
      <c r="AHO258" s="13"/>
      <c r="AHP258" s="13"/>
      <c r="AHQ258" s="13"/>
      <c r="AHR258" s="13"/>
      <c r="AHS258" s="13"/>
      <c r="AHT258" s="13"/>
      <c r="AHU258" s="13"/>
      <c r="AHV258" s="13"/>
      <c r="AHW258" s="13"/>
      <c r="AHX258" s="13"/>
      <c r="AHY258" s="13"/>
      <c r="AHZ258" s="13"/>
      <c r="AIA258" s="13"/>
      <c r="AIB258" s="13"/>
      <c r="AIC258" s="13"/>
      <c r="AID258" s="13"/>
      <c r="AIE258" s="13"/>
      <c r="AIF258" s="13"/>
      <c r="AIG258" s="13"/>
      <c r="AIH258" s="13"/>
      <c r="AII258" s="13"/>
      <c r="AIJ258" s="13"/>
      <c r="AIK258" s="13"/>
      <c r="AIL258" s="13"/>
      <c r="AIM258" s="13"/>
      <c r="AIN258" s="13"/>
      <c r="AIO258" s="13"/>
      <c r="AIP258" s="13"/>
      <c r="AIQ258" s="13"/>
      <c r="AIR258" s="13"/>
      <c r="AIS258" s="13"/>
      <c r="AIT258" s="13"/>
      <c r="AIU258" s="13"/>
      <c r="AIV258" s="13"/>
      <c r="AIW258" s="13"/>
      <c r="AIX258" s="13"/>
      <c r="AIY258" s="13"/>
      <c r="AIZ258" s="13"/>
      <c r="AJA258" s="13"/>
      <c r="AJB258" s="13"/>
      <c r="AJC258" s="13"/>
      <c r="AJD258" s="13"/>
      <c r="AJE258" s="13"/>
      <c r="AJF258" s="13"/>
      <c r="AJG258" s="13"/>
      <c r="AJH258" s="13"/>
      <c r="AJI258" s="13"/>
      <c r="AJJ258" s="13"/>
      <c r="AJK258" s="13"/>
      <c r="AJL258" s="13"/>
      <c r="AJM258" s="13"/>
      <c r="AJN258" s="13"/>
      <c r="AJO258" s="13"/>
      <c r="AJP258" s="13"/>
      <c r="AJQ258" s="13"/>
      <c r="AJR258" s="13"/>
      <c r="AJS258" s="13"/>
      <c r="AJT258" s="13"/>
      <c r="AJU258" s="13"/>
      <c r="AJV258" s="13"/>
      <c r="AJW258" s="13"/>
      <c r="AJX258" s="13"/>
      <c r="AJY258" s="13"/>
      <c r="AJZ258" s="13"/>
      <c r="AKA258" s="13"/>
      <c r="AKB258" s="13"/>
      <c r="AKC258" s="13"/>
      <c r="AKD258" s="13"/>
      <c r="AKE258" s="13"/>
      <c r="AKF258" s="13"/>
      <c r="AKG258" s="13"/>
      <c r="AKH258" s="13"/>
      <c r="AKI258" s="13"/>
      <c r="AKJ258" s="13"/>
      <c r="AKK258" s="13"/>
      <c r="AKL258" s="13"/>
      <c r="AKM258" s="13"/>
      <c r="AKN258" s="13"/>
      <c r="AKO258" s="13"/>
      <c r="AKP258" s="13"/>
      <c r="AKQ258" s="13"/>
      <c r="AKR258" s="13"/>
      <c r="AKS258" s="13"/>
      <c r="AKT258" s="13"/>
      <c r="AKU258" s="13"/>
      <c r="AKV258" s="13"/>
      <c r="AKW258" s="13"/>
      <c r="AKX258" s="13"/>
      <c r="AKY258" s="13"/>
      <c r="AKZ258" s="13"/>
      <c r="ALA258" s="13"/>
      <c r="ALB258" s="13"/>
      <c r="ALC258" s="13"/>
      <c r="ALD258" s="13"/>
      <c r="ALE258" s="13"/>
      <c r="ALF258" s="13"/>
      <c r="ALG258" s="13"/>
      <c r="ALH258" s="13"/>
      <c r="ALI258" s="13"/>
      <c r="ALJ258" s="13"/>
      <c r="ALK258" s="13"/>
      <c r="ALL258" s="13"/>
      <c r="ALM258" s="13"/>
      <c r="ALN258" s="13"/>
    </row>
    <row r="259" spans="1:1002" ht="14.5" hidden="1" customHeight="1" x14ac:dyDescent="0.35">
      <c r="A259" s="6"/>
      <c r="B259" s="21"/>
      <c r="C259" s="30"/>
      <c r="D259" s="21"/>
      <c r="E259" s="21"/>
      <c r="F259" s="11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13"/>
      <c r="DZ259" s="13"/>
      <c r="EA259" s="13"/>
      <c r="EB259" s="13"/>
      <c r="EC259" s="13"/>
      <c r="ED259" s="13"/>
      <c r="EE259" s="13"/>
      <c r="EF259" s="13"/>
      <c r="EG259" s="13"/>
      <c r="EH259" s="13"/>
      <c r="EI259" s="13"/>
      <c r="EJ259" s="13"/>
      <c r="EK259" s="13"/>
      <c r="EL259" s="13"/>
      <c r="EM259" s="13"/>
      <c r="EN259" s="13"/>
      <c r="EO259" s="13"/>
      <c r="EP259" s="13"/>
      <c r="EQ259" s="13"/>
      <c r="ER259" s="13"/>
      <c r="ES259" s="13"/>
      <c r="ET259" s="13"/>
      <c r="EU259" s="13"/>
      <c r="EV259" s="13"/>
      <c r="EW259" s="13"/>
      <c r="EX259" s="13"/>
      <c r="EY259" s="13"/>
      <c r="EZ259" s="13"/>
      <c r="FA259" s="13"/>
      <c r="FB259" s="13"/>
      <c r="FC259" s="13"/>
      <c r="FD259" s="13"/>
      <c r="FE259" s="13"/>
      <c r="FF259" s="13"/>
      <c r="FG259" s="13"/>
      <c r="FH259" s="13"/>
      <c r="FI259" s="13"/>
      <c r="FJ259" s="13"/>
      <c r="FK259" s="13"/>
      <c r="FL259" s="13"/>
      <c r="FM259" s="13"/>
      <c r="FN259" s="13"/>
      <c r="FO259" s="13"/>
      <c r="FP259" s="13"/>
      <c r="FQ259" s="13"/>
      <c r="FR259" s="13"/>
      <c r="FS259" s="13"/>
      <c r="FT259" s="13"/>
      <c r="FU259" s="13"/>
      <c r="FV259" s="13"/>
      <c r="FW259" s="13"/>
      <c r="FX259" s="13"/>
      <c r="FY259" s="13"/>
      <c r="FZ259" s="13"/>
      <c r="GA259" s="13"/>
      <c r="GB259" s="13"/>
      <c r="GC259" s="13"/>
      <c r="GD259" s="13"/>
      <c r="GE259" s="13"/>
      <c r="GF259" s="13"/>
      <c r="GG259" s="13"/>
      <c r="GH259" s="13"/>
      <c r="GI259" s="13"/>
      <c r="GJ259" s="13"/>
      <c r="GK259" s="13"/>
      <c r="GL259" s="13"/>
      <c r="GM259" s="13"/>
      <c r="GN259" s="13"/>
      <c r="GO259" s="13"/>
      <c r="GP259" s="13"/>
      <c r="GQ259" s="13"/>
      <c r="GR259" s="13"/>
      <c r="GS259" s="13"/>
      <c r="GT259" s="13"/>
      <c r="GU259" s="13"/>
      <c r="GV259" s="13"/>
      <c r="GW259" s="13"/>
      <c r="GX259" s="13"/>
      <c r="GY259" s="13"/>
      <c r="GZ259" s="13"/>
      <c r="HA259" s="13"/>
      <c r="HB259" s="13"/>
      <c r="HC259" s="13"/>
      <c r="HD259" s="13"/>
      <c r="HE259" s="13"/>
      <c r="HF259" s="13"/>
      <c r="HG259" s="13"/>
      <c r="HH259" s="13"/>
      <c r="HI259" s="13"/>
      <c r="HJ259" s="13"/>
      <c r="HK259" s="13"/>
      <c r="HL259" s="13"/>
      <c r="HM259" s="13"/>
      <c r="HN259" s="13"/>
      <c r="HO259" s="13"/>
      <c r="HP259" s="13"/>
      <c r="HQ259" s="13"/>
      <c r="HR259" s="13"/>
      <c r="HS259" s="13"/>
      <c r="HT259" s="13"/>
      <c r="HU259" s="13"/>
      <c r="HV259" s="13"/>
      <c r="HW259" s="13"/>
      <c r="HX259" s="13"/>
      <c r="HY259" s="13"/>
      <c r="HZ259" s="13"/>
      <c r="IA259" s="13"/>
      <c r="IB259" s="13"/>
      <c r="IC259" s="13"/>
      <c r="ID259" s="13"/>
      <c r="IE259" s="13"/>
      <c r="IF259" s="13"/>
      <c r="IG259" s="13"/>
      <c r="IH259" s="13"/>
      <c r="II259" s="13"/>
      <c r="IJ259" s="13"/>
      <c r="IK259" s="13"/>
      <c r="IL259" s="13"/>
      <c r="IM259" s="13"/>
      <c r="IN259" s="13"/>
      <c r="IO259" s="13"/>
      <c r="IP259" s="13"/>
      <c r="IQ259" s="13"/>
      <c r="IR259" s="13"/>
      <c r="IS259" s="13"/>
      <c r="IT259" s="13"/>
      <c r="IU259" s="13"/>
      <c r="IV259" s="13"/>
      <c r="IW259" s="13"/>
      <c r="IX259" s="13"/>
      <c r="IY259" s="13"/>
      <c r="IZ259" s="13"/>
      <c r="JA259" s="13"/>
      <c r="JB259" s="13"/>
      <c r="JC259" s="13"/>
      <c r="JD259" s="13"/>
      <c r="JE259" s="13"/>
      <c r="JF259" s="13"/>
      <c r="JG259" s="13"/>
      <c r="JH259" s="13"/>
      <c r="JI259" s="13"/>
      <c r="JJ259" s="13"/>
      <c r="JK259" s="13"/>
      <c r="JL259" s="13"/>
      <c r="JM259" s="13"/>
      <c r="JN259" s="13"/>
      <c r="JO259" s="13"/>
      <c r="JP259" s="13"/>
      <c r="JQ259" s="13"/>
      <c r="JR259" s="13"/>
      <c r="JS259" s="13"/>
      <c r="JT259" s="13"/>
      <c r="JU259" s="13"/>
      <c r="JV259" s="13"/>
      <c r="JW259" s="13"/>
      <c r="JX259" s="13"/>
      <c r="JY259" s="13"/>
      <c r="JZ259" s="13"/>
      <c r="KA259" s="13"/>
      <c r="KB259" s="13"/>
      <c r="KC259" s="13"/>
      <c r="KD259" s="13"/>
      <c r="KE259" s="13"/>
      <c r="KF259" s="13"/>
      <c r="KG259" s="13"/>
      <c r="KH259" s="13"/>
      <c r="KI259" s="13"/>
      <c r="KJ259" s="13"/>
      <c r="KK259" s="13"/>
      <c r="KL259" s="13"/>
      <c r="KM259" s="13"/>
      <c r="KN259" s="13"/>
      <c r="KO259" s="13"/>
      <c r="KP259" s="13"/>
      <c r="KQ259" s="13"/>
      <c r="KR259" s="13"/>
      <c r="KS259" s="13"/>
      <c r="KT259" s="13"/>
      <c r="KU259" s="13"/>
      <c r="KV259" s="13"/>
      <c r="KW259" s="13"/>
      <c r="KX259" s="13"/>
      <c r="KY259" s="13"/>
      <c r="KZ259" s="13"/>
      <c r="LA259" s="13"/>
      <c r="LB259" s="13"/>
      <c r="LC259" s="13"/>
      <c r="LD259" s="13"/>
      <c r="LE259" s="13"/>
      <c r="LF259" s="13"/>
      <c r="LG259" s="13"/>
      <c r="LH259" s="13"/>
      <c r="LI259" s="13"/>
      <c r="LJ259" s="13"/>
      <c r="LK259" s="13"/>
      <c r="LL259" s="13"/>
      <c r="LM259" s="13"/>
      <c r="LN259" s="13"/>
      <c r="LO259" s="13"/>
      <c r="LP259" s="13"/>
      <c r="LQ259" s="13"/>
      <c r="LR259" s="13"/>
      <c r="LS259" s="13"/>
      <c r="LT259" s="13"/>
      <c r="LU259" s="13"/>
      <c r="LV259" s="13"/>
      <c r="LW259" s="13"/>
      <c r="LX259" s="13"/>
      <c r="LY259" s="13"/>
      <c r="LZ259" s="13"/>
      <c r="MA259" s="13"/>
      <c r="MB259" s="13"/>
      <c r="MC259" s="13"/>
      <c r="MD259" s="13"/>
      <c r="ME259" s="13"/>
      <c r="MF259" s="13"/>
      <c r="MG259" s="13"/>
      <c r="MH259" s="13"/>
      <c r="MI259" s="13"/>
      <c r="MJ259" s="13"/>
      <c r="MK259" s="13"/>
      <c r="ML259" s="13"/>
      <c r="MM259" s="13"/>
      <c r="MN259" s="13"/>
      <c r="MO259" s="13"/>
      <c r="MP259" s="13"/>
      <c r="MQ259" s="13"/>
      <c r="MR259" s="13"/>
      <c r="MS259" s="13"/>
      <c r="MT259" s="13"/>
      <c r="MU259" s="13"/>
      <c r="MV259" s="13"/>
      <c r="MW259" s="13"/>
      <c r="MX259" s="13"/>
      <c r="MY259" s="13"/>
      <c r="MZ259" s="13"/>
      <c r="NA259" s="13"/>
      <c r="NB259" s="13"/>
      <c r="NC259" s="13"/>
      <c r="ND259" s="13"/>
      <c r="NE259" s="13"/>
      <c r="NF259" s="13"/>
      <c r="NG259" s="13"/>
      <c r="NH259" s="13"/>
      <c r="NI259" s="13"/>
      <c r="NJ259" s="13"/>
      <c r="NK259" s="13"/>
      <c r="NL259" s="13"/>
      <c r="NM259" s="13"/>
      <c r="NN259" s="13"/>
      <c r="NO259" s="13"/>
      <c r="NP259" s="13"/>
      <c r="NQ259" s="13"/>
      <c r="NR259" s="13"/>
      <c r="NS259" s="13"/>
      <c r="NT259" s="13"/>
      <c r="NU259" s="13"/>
      <c r="NV259" s="13"/>
      <c r="NW259" s="13"/>
      <c r="NX259" s="13"/>
      <c r="NY259" s="13"/>
      <c r="NZ259" s="13"/>
      <c r="OA259" s="13"/>
      <c r="OB259" s="13"/>
      <c r="OC259" s="13"/>
      <c r="OD259" s="13"/>
      <c r="OE259" s="13"/>
      <c r="OF259" s="13"/>
      <c r="OG259" s="13"/>
      <c r="OH259" s="13"/>
      <c r="OI259" s="13"/>
      <c r="OJ259" s="13"/>
      <c r="OK259" s="13"/>
      <c r="OL259" s="13"/>
      <c r="OM259" s="13"/>
      <c r="ON259" s="13"/>
      <c r="OO259" s="13"/>
      <c r="OP259" s="13"/>
      <c r="OQ259" s="13"/>
      <c r="OR259" s="13"/>
      <c r="OS259" s="13"/>
      <c r="OT259" s="13"/>
      <c r="OU259" s="13"/>
      <c r="OV259" s="13"/>
      <c r="OW259" s="13"/>
      <c r="OX259" s="13"/>
      <c r="OY259" s="13"/>
      <c r="OZ259" s="13"/>
      <c r="PA259" s="13"/>
      <c r="PB259" s="13"/>
      <c r="PC259" s="13"/>
      <c r="PD259" s="13"/>
      <c r="PE259" s="13"/>
      <c r="PF259" s="13"/>
      <c r="PG259" s="13"/>
      <c r="PH259" s="13"/>
      <c r="PI259" s="13"/>
      <c r="PJ259" s="13"/>
      <c r="PK259" s="13"/>
      <c r="PL259" s="13"/>
      <c r="PM259" s="13"/>
      <c r="PN259" s="13"/>
      <c r="PO259" s="13"/>
      <c r="PP259" s="13"/>
      <c r="PQ259" s="13"/>
      <c r="PR259" s="13"/>
      <c r="PS259" s="13"/>
      <c r="PT259" s="13"/>
      <c r="PU259" s="13"/>
      <c r="PV259" s="13"/>
      <c r="PW259" s="13"/>
      <c r="PX259" s="13"/>
      <c r="PY259" s="13"/>
      <c r="PZ259" s="13"/>
      <c r="QA259" s="13"/>
      <c r="QB259" s="13"/>
      <c r="QC259" s="13"/>
      <c r="QD259" s="13"/>
      <c r="QE259" s="13"/>
      <c r="QF259" s="13"/>
      <c r="QG259" s="13"/>
      <c r="QH259" s="13"/>
      <c r="QI259" s="13"/>
      <c r="QJ259" s="13"/>
      <c r="QK259" s="13"/>
      <c r="QL259" s="13"/>
      <c r="QM259" s="13"/>
      <c r="QN259" s="13"/>
      <c r="QO259" s="13"/>
      <c r="QP259" s="13"/>
      <c r="QQ259" s="13"/>
      <c r="QR259" s="13"/>
      <c r="QS259" s="13"/>
      <c r="QT259" s="13"/>
      <c r="QU259" s="13"/>
      <c r="QV259" s="13"/>
      <c r="QW259" s="13"/>
      <c r="QX259" s="13"/>
      <c r="QY259" s="13"/>
      <c r="QZ259" s="13"/>
      <c r="RA259" s="13"/>
      <c r="RB259" s="13"/>
      <c r="RC259" s="13"/>
      <c r="RD259" s="13"/>
      <c r="RE259" s="13"/>
      <c r="RF259" s="13"/>
      <c r="RG259" s="13"/>
      <c r="RH259" s="13"/>
      <c r="RI259" s="13"/>
      <c r="RJ259" s="13"/>
      <c r="RK259" s="13"/>
      <c r="RL259" s="13"/>
      <c r="RM259" s="13"/>
      <c r="RN259" s="13"/>
      <c r="RO259" s="13"/>
      <c r="RP259" s="13"/>
      <c r="RQ259" s="13"/>
      <c r="RR259" s="13"/>
      <c r="RS259" s="13"/>
      <c r="RT259" s="13"/>
      <c r="RU259" s="13"/>
      <c r="RV259" s="13"/>
      <c r="RW259" s="13"/>
      <c r="RX259" s="13"/>
      <c r="RY259" s="13"/>
      <c r="RZ259" s="13"/>
      <c r="SA259" s="13"/>
      <c r="SB259" s="13"/>
      <c r="SC259" s="13"/>
      <c r="SD259" s="13"/>
      <c r="SE259" s="13"/>
      <c r="SF259" s="13"/>
      <c r="SG259" s="13"/>
      <c r="SH259" s="13"/>
      <c r="SI259" s="13"/>
      <c r="SJ259" s="13"/>
      <c r="SK259" s="13"/>
      <c r="SL259" s="13"/>
      <c r="SM259" s="13"/>
      <c r="SN259" s="13"/>
      <c r="SO259" s="13"/>
      <c r="SP259" s="13"/>
      <c r="SQ259" s="13"/>
      <c r="SR259" s="13"/>
      <c r="SS259" s="13"/>
      <c r="ST259" s="13"/>
      <c r="SU259" s="13"/>
      <c r="SV259" s="13"/>
      <c r="SW259" s="13"/>
      <c r="SX259" s="13"/>
      <c r="SY259" s="13"/>
      <c r="SZ259" s="13"/>
      <c r="TA259" s="13"/>
      <c r="TB259" s="13"/>
      <c r="TC259" s="13"/>
      <c r="TD259" s="13"/>
      <c r="TE259" s="13"/>
      <c r="TF259" s="13"/>
      <c r="TG259" s="13"/>
      <c r="TH259" s="13"/>
      <c r="TI259" s="13"/>
      <c r="TJ259" s="13"/>
      <c r="TK259" s="13"/>
      <c r="TL259" s="13"/>
      <c r="TM259" s="13"/>
      <c r="TN259" s="13"/>
      <c r="TO259" s="13"/>
      <c r="TP259" s="13"/>
      <c r="TQ259" s="13"/>
      <c r="TR259" s="13"/>
      <c r="TS259" s="13"/>
      <c r="TT259" s="13"/>
      <c r="TU259" s="13"/>
      <c r="TV259" s="13"/>
      <c r="TW259" s="13"/>
      <c r="TX259" s="13"/>
      <c r="TY259" s="13"/>
      <c r="TZ259" s="13"/>
      <c r="UA259" s="13"/>
      <c r="UB259" s="13"/>
      <c r="UC259" s="13"/>
      <c r="UD259" s="13"/>
      <c r="UE259" s="13"/>
      <c r="UF259" s="13"/>
      <c r="UG259" s="13"/>
      <c r="UH259" s="13"/>
      <c r="UI259" s="13"/>
      <c r="UJ259" s="13"/>
      <c r="UK259" s="13"/>
      <c r="UL259" s="13"/>
      <c r="UM259" s="13"/>
      <c r="UN259" s="13"/>
      <c r="UO259" s="13"/>
      <c r="UP259" s="13"/>
      <c r="UQ259" s="13"/>
      <c r="UR259" s="13"/>
      <c r="US259" s="13"/>
      <c r="UT259" s="13"/>
      <c r="UU259" s="13"/>
      <c r="UV259" s="13"/>
      <c r="UW259" s="13"/>
      <c r="UX259" s="13"/>
      <c r="UY259" s="13"/>
      <c r="UZ259" s="13"/>
      <c r="VA259" s="13"/>
      <c r="VB259" s="13"/>
      <c r="VC259" s="13"/>
      <c r="VD259" s="13"/>
      <c r="VE259" s="13"/>
      <c r="VF259" s="13"/>
      <c r="VG259" s="13"/>
      <c r="VH259" s="13"/>
      <c r="VI259" s="13"/>
      <c r="VJ259" s="13"/>
      <c r="VK259" s="13"/>
      <c r="VL259" s="13"/>
      <c r="VM259" s="13"/>
      <c r="VN259" s="13"/>
      <c r="VO259" s="13"/>
      <c r="VP259" s="13"/>
      <c r="VQ259" s="13"/>
      <c r="VR259" s="13"/>
      <c r="VS259" s="13"/>
      <c r="VT259" s="13"/>
      <c r="VU259" s="13"/>
      <c r="VV259" s="13"/>
      <c r="VW259" s="13"/>
      <c r="VX259" s="13"/>
      <c r="VY259" s="13"/>
      <c r="VZ259" s="13"/>
      <c r="WA259" s="13"/>
      <c r="WB259" s="13"/>
      <c r="WC259" s="13"/>
      <c r="WD259" s="13"/>
      <c r="WE259" s="13"/>
      <c r="WF259" s="13"/>
      <c r="WG259" s="13"/>
      <c r="WH259" s="13"/>
      <c r="WI259" s="13"/>
      <c r="WJ259" s="13"/>
      <c r="WK259" s="13"/>
      <c r="WL259" s="13"/>
      <c r="WM259" s="13"/>
      <c r="WN259" s="13"/>
      <c r="WO259" s="13"/>
      <c r="WP259" s="13"/>
      <c r="WQ259" s="13"/>
      <c r="WR259" s="13"/>
      <c r="WS259" s="13"/>
      <c r="WT259" s="13"/>
      <c r="WU259" s="13"/>
      <c r="WV259" s="13"/>
      <c r="WW259" s="13"/>
      <c r="WX259" s="13"/>
      <c r="WY259" s="13"/>
      <c r="WZ259" s="13"/>
      <c r="XA259" s="13"/>
      <c r="XB259" s="13"/>
      <c r="XC259" s="13"/>
      <c r="XD259" s="13"/>
      <c r="XE259" s="13"/>
      <c r="XF259" s="13"/>
      <c r="XG259" s="13"/>
      <c r="XH259" s="13"/>
      <c r="XI259" s="13"/>
      <c r="XJ259" s="13"/>
      <c r="XK259" s="13"/>
      <c r="XL259" s="13"/>
      <c r="XM259" s="13"/>
      <c r="XN259" s="13"/>
      <c r="XO259" s="13"/>
      <c r="XP259" s="13"/>
      <c r="XQ259" s="13"/>
      <c r="XR259" s="13"/>
      <c r="XS259" s="13"/>
      <c r="XT259" s="13"/>
      <c r="XU259" s="13"/>
      <c r="XV259" s="13"/>
      <c r="XW259" s="13"/>
      <c r="XX259" s="13"/>
      <c r="XY259" s="13"/>
      <c r="XZ259" s="13"/>
      <c r="YA259" s="13"/>
      <c r="YB259" s="13"/>
      <c r="YC259" s="13"/>
      <c r="YD259" s="13"/>
      <c r="YE259" s="13"/>
      <c r="YF259" s="13"/>
      <c r="YG259" s="13"/>
      <c r="YH259" s="13"/>
      <c r="YI259" s="13"/>
      <c r="YJ259" s="13"/>
      <c r="YK259" s="13"/>
      <c r="YL259" s="13"/>
      <c r="YM259" s="13"/>
      <c r="YN259" s="13"/>
      <c r="YO259" s="13"/>
      <c r="YP259" s="13"/>
      <c r="YQ259" s="13"/>
      <c r="YR259" s="13"/>
      <c r="YS259" s="13"/>
      <c r="YT259" s="13"/>
      <c r="YU259" s="13"/>
      <c r="YV259" s="13"/>
      <c r="YW259" s="13"/>
      <c r="YX259" s="13"/>
      <c r="YY259" s="13"/>
      <c r="YZ259" s="13"/>
      <c r="ZA259" s="13"/>
      <c r="ZB259" s="13"/>
      <c r="ZC259" s="13"/>
      <c r="ZD259" s="13"/>
      <c r="ZE259" s="13"/>
      <c r="ZF259" s="13"/>
      <c r="ZG259" s="13"/>
      <c r="ZH259" s="13"/>
      <c r="ZI259" s="13"/>
      <c r="ZJ259" s="13"/>
      <c r="ZK259" s="13"/>
      <c r="ZL259" s="13"/>
      <c r="ZM259" s="13"/>
      <c r="ZN259" s="13"/>
      <c r="ZO259" s="13"/>
      <c r="ZP259" s="13"/>
      <c r="ZQ259" s="13"/>
      <c r="ZR259" s="13"/>
      <c r="ZS259" s="13"/>
      <c r="ZT259" s="13"/>
      <c r="ZU259" s="13"/>
      <c r="ZV259" s="13"/>
      <c r="ZW259" s="13"/>
      <c r="ZX259" s="13"/>
      <c r="ZY259" s="13"/>
      <c r="ZZ259" s="13"/>
      <c r="AAA259" s="13"/>
      <c r="AAB259" s="13"/>
      <c r="AAC259" s="13"/>
      <c r="AAD259" s="13"/>
      <c r="AAE259" s="13"/>
      <c r="AAF259" s="13"/>
      <c r="AAG259" s="13"/>
      <c r="AAH259" s="13"/>
      <c r="AAI259" s="13"/>
      <c r="AAJ259" s="13"/>
      <c r="AAK259" s="13"/>
      <c r="AAL259" s="13"/>
      <c r="AAM259" s="13"/>
      <c r="AAN259" s="13"/>
      <c r="AAO259" s="13"/>
      <c r="AAP259" s="13"/>
      <c r="AAQ259" s="13"/>
      <c r="AAR259" s="13"/>
      <c r="AAS259" s="13"/>
      <c r="AAT259" s="13"/>
      <c r="AAU259" s="13"/>
      <c r="AAV259" s="13"/>
      <c r="AAW259" s="13"/>
      <c r="AAX259" s="13"/>
      <c r="AAY259" s="13"/>
      <c r="AAZ259" s="13"/>
      <c r="ABA259" s="13"/>
      <c r="ABB259" s="13"/>
      <c r="ABC259" s="13"/>
      <c r="ABD259" s="13"/>
      <c r="ABE259" s="13"/>
      <c r="ABF259" s="13"/>
      <c r="ABG259" s="13"/>
      <c r="ABH259" s="13"/>
      <c r="ABI259" s="13"/>
      <c r="ABJ259" s="13"/>
      <c r="ABK259" s="13"/>
      <c r="ABL259" s="13"/>
      <c r="ABM259" s="13"/>
      <c r="ABN259" s="13"/>
      <c r="ABO259" s="13"/>
      <c r="ABP259" s="13"/>
      <c r="ABQ259" s="13"/>
      <c r="ABR259" s="13"/>
      <c r="ABS259" s="13"/>
      <c r="ABT259" s="13"/>
      <c r="ABU259" s="13"/>
      <c r="ABV259" s="13"/>
      <c r="ABW259" s="13"/>
      <c r="ABX259" s="13"/>
      <c r="ABY259" s="13"/>
      <c r="ABZ259" s="13"/>
      <c r="ACA259" s="13"/>
      <c r="ACB259" s="13"/>
      <c r="ACC259" s="13"/>
      <c r="ACD259" s="13"/>
      <c r="ACE259" s="13"/>
      <c r="ACF259" s="13"/>
      <c r="ACG259" s="13"/>
      <c r="ACH259" s="13"/>
      <c r="ACI259" s="13"/>
      <c r="ACJ259" s="13"/>
      <c r="ACK259" s="13"/>
      <c r="ACL259" s="13"/>
      <c r="ACM259" s="13"/>
      <c r="ACN259" s="13"/>
      <c r="ACO259" s="13"/>
      <c r="ACP259" s="13"/>
      <c r="ACQ259" s="13"/>
      <c r="ACR259" s="13"/>
      <c r="ACS259" s="13"/>
      <c r="ACT259" s="13"/>
      <c r="ACU259" s="13"/>
      <c r="ACV259" s="13"/>
      <c r="ACW259" s="13"/>
      <c r="ACX259" s="13"/>
      <c r="ACY259" s="13"/>
      <c r="ACZ259" s="13"/>
      <c r="ADA259" s="13"/>
      <c r="ADB259" s="13"/>
      <c r="ADC259" s="13"/>
      <c r="ADD259" s="13"/>
      <c r="ADE259" s="13"/>
      <c r="ADF259" s="13"/>
      <c r="ADG259" s="13"/>
      <c r="ADH259" s="13"/>
      <c r="ADI259" s="13"/>
      <c r="ADJ259" s="13"/>
      <c r="ADK259" s="13"/>
      <c r="ADL259" s="13"/>
      <c r="ADM259" s="13"/>
      <c r="ADN259" s="13"/>
      <c r="ADO259" s="13"/>
      <c r="ADP259" s="13"/>
      <c r="ADQ259" s="13"/>
      <c r="ADR259" s="13"/>
      <c r="ADS259" s="13"/>
      <c r="ADT259" s="13"/>
      <c r="ADU259" s="13"/>
      <c r="ADV259" s="13"/>
      <c r="ADW259" s="13"/>
      <c r="ADX259" s="13"/>
      <c r="ADY259" s="13"/>
      <c r="ADZ259" s="13"/>
      <c r="AEA259" s="13"/>
      <c r="AEB259" s="13"/>
      <c r="AEC259" s="13"/>
      <c r="AED259" s="13"/>
      <c r="AEE259" s="13"/>
      <c r="AEF259" s="13"/>
      <c r="AEG259" s="13"/>
      <c r="AEH259" s="13"/>
      <c r="AEI259" s="13"/>
      <c r="AEJ259" s="13"/>
      <c r="AEK259" s="13"/>
      <c r="AEL259" s="13"/>
      <c r="AEM259" s="13"/>
      <c r="AEN259" s="13"/>
      <c r="AEO259" s="13"/>
      <c r="AEP259" s="13"/>
      <c r="AEQ259" s="13"/>
      <c r="AER259" s="13"/>
      <c r="AES259" s="13"/>
      <c r="AET259" s="13"/>
      <c r="AEU259" s="13"/>
      <c r="AEV259" s="13"/>
      <c r="AEW259" s="13"/>
      <c r="AEX259" s="13"/>
      <c r="AEY259" s="13"/>
      <c r="AEZ259" s="13"/>
      <c r="AFA259" s="13"/>
      <c r="AFB259" s="13"/>
      <c r="AFC259" s="13"/>
      <c r="AFD259" s="13"/>
      <c r="AFE259" s="13"/>
      <c r="AFF259" s="13"/>
      <c r="AFG259" s="13"/>
      <c r="AFH259" s="13"/>
      <c r="AFI259" s="13"/>
      <c r="AFJ259" s="13"/>
      <c r="AFK259" s="13"/>
      <c r="AFL259" s="13"/>
      <c r="AFM259" s="13"/>
      <c r="AFN259" s="13"/>
      <c r="AFO259" s="13"/>
      <c r="AFP259" s="13"/>
      <c r="AFQ259" s="13"/>
      <c r="AFR259" s="13"/>
      <c r="AFS259" s="13"/>
      <c r="AFT259" s="13"/>
      <c r="AFU259" s="13"/>
      <c r="AFV259" s="13"/>
      <c r="AFW259" s="13"/>
      <c r="AFX259" s="13"/>
      <c r="AFY259" s="13"/>
      <c r="AFZ259" s="13"/>
      <c r="AGA259" s="13"/>
      <c r="AGB259" s="13"/>
      <c r="AGC259" s="13"/>
      <c r="AGD259" s="13"/>
      <c r="AGE259" s="13"/>
      <c r="AGF259" s="13"/>
      <c r="AGG259" s="13"/>
      <c r="AGH259" s="13"/>
      <c r="AGI259" s="13"/>
      <c r="AGJ259" s="13"/>
      <c r="AGK259" s="13"/>
      <c r="AGL259" s="13"/>
      <c r="AGM259" s="13"/>
      <c r="AGN259" s="13"/>
      <c r="AGO259" s="13"/>
      <c r="AGP259" s="13"/>
      <c r="AGQ259" s="13"/>
      <c r="AGR259" s="13"/>
      <c r="AGS259" s="13"/>
      <c r="AGT259" s="13"/>
      <c r="AGU259" s="13"/>
      <c r="AGV259" s="13"/>
      <c r="AGW259" s="13"/>
      <c r="AGX259" s="13"/>
      <c r="AGY259" s="13"/>
      <c r="AGZ259" s="13"/>
      <c r="AHA259" s="13"/>
      <c r="AHB259" s="13"/>
      <c r="AHC259" s="13"/>
      <c r="AHD259" s="13"/>
      <c r="AHE259" s="13"/>
      <c r="AHF259" s="13"/>
      <c r="AHG259" s="13"/>
      <c r="AHH259" s="13"/>
      <c r="AHI259" s="13"/>
      <c r="AHJ259" s="13"/>
      <c r="AHK259" s="13"/>
      <c r="AHL259" s="13"/>
      <c r="AHM259" s="13"/>
      <c r="AHN259" s="13"/>
      <c r="AHO259" s="13"/>
      <c r="AHP259" s="13"/>
      <c r="AHQ259" s="13"/>
      <c r="AHR259" s="13"/>
      <c r="AHS259" s="13"/>
      <c r="AHT259" s="13"/>
      <c r="AHU259" s="13"/>
      <c r="AHV259" s="13"/>
      <c r="AHW259" s="13"/>
      <c r="AHX259" s="13"/>
      <c r="AHY259" s="13"/>
      <c r="AHZ259" s="13"/>
      <c r="AIA259" s="13"/>
      <c r="AIB259" s="13"/>
      <c r="AIC259" s="13"/>
      <c r="AID259" s="13"/>
      <c r="AIE259" s="13"/>
      <c r="AIF259" s="13"/>
      <c r="AIG259" s="13"/>
      <c r="AIH259" s="13"/>
      <c r="AII259" s="13"/>
      <c r="AIJ259" s="13"/>
      <c r="AIK259" s="13"/>
      <c r="AIL259" s="13"/>
      <c r="AIM259" s="13"/>
      <c r="AIN259" s="13"/>
      <c r="AIO259" s="13"/>
      <c r="AIP259" s="13"/>
      <c r="AIQ259" s="13"/>
      <c r="AIR259" s="13"/>
      <c r="AIS259" s="13"/>
      <c r="AIT259" s="13"/>
      <c r="AIU259" s="13"/>
      <c r="AIV259" s="13"/>
      <c r="AIW259" s="13"/>
      <c r="AIX259" s="13"/>
      <c r="AIY259" s="13"/>
      <c r="AIZ259" s="13"/>
      <c r="AJA259" s="13"/>
      <c r="AJB259" s="13"/>
      <c r="AJC259" s="13"/>
      <c r="AJD259" s="13"/>
      <c r="AJE259" s="13"/>
      <c r="AJF259" s="13"/>
      <c r="AJG259" s="13"/>
      <c r="AJH259" s="13"/>
      <c r="AJI259" s="13"/>
      <c r="AJJ259" s="13"/>
      <c r="AJK259" s="13"/>
      <c r="AJL259" s="13"/>
      <c r="AJM259" s="13"/>
      <c r="AJN259" s="13"/>
      <c r="AJO259" s="13"/>
      <c r="AJP259" s="13"/>
      <c r="AJQ259" s="13"/>
      <c r="AJR259" s="13"/>
      <c r="AJS259" s="13"/>
      <c r="AJT259" s="13"/>
      <c r="AJU259" s="13"/>
      <c r="AJV259" s="13"/>
      <c r="AJW259" s="13"/>
      <c r="AJX259" s="13"/>
      <c r="AJY259" s="13"/>
      <c r="AJZ259" s="13"/>
      <c r="AKA259" s="13"/>
      <c r="AKB259" s="13"/>
      <c r="AKC259" s="13"/>
      <c r="AKD259" s="13"/>
      <c r="AKE259" s="13"/>
      <c r="AKF259" s="13"/>
      <c r="AKG259" s="13"/>
      <c r="AKH259" s="13"/>
      <c r="AKI259" s="13"/>
      <c r="AKJ259" s="13"/>
      <c r="AKK259" s="13"/>
      <c r="AKL259" s="13"/>
      <c r="AKM259" s="13"/>
      <c r="AKN259" s="13"/>
      <c r="AKO259" s="13"/>
      <c r="AKP259" s="13"/>
      <c r="AKQ259" s="13"/>
      <c r="AKR259" s="13"/>
      <c r="AKS259" s="13"/>
      <c r="AKT259" s="13"/>
      <c r="AKU259" s="13"/>
      <c r="AKV259" s="13"/>
      <c r="AKW259" s="13"/>
      <c r="AKX259" s="13"/>
      <c r="AKY259" s="13"/>
      <c r="AKZ259" s="13"/>
      <c r="ALA259" s="13"/>
      <c r="ALB259" s="13"/>
      <c r="ALC259" s="13"/>
      <c r="ALD259" s="13"/>
      <c r="ALE259" s="13"/>
      <c r="ALF259" s="13"/>
      <c r="ALG259" s="13"/>
      <c r="ALH259" s="13"/>
      <c r="ALI259" s="13"/>
      <c r="ALJ259" s="13"/>
      <c r="ALK259" s="13"/>
      <c r="ALL259" s="13"/>
      <c r="ALM259" s="13"/>
      <c r="ALN259" s="13"/>
    </row>
    <row r="260" spans="1:1002" ht="14.5" hidden="1" customHeight="1" x14ac:dyDescent="0.35">
      <c r="A260" s="6"/>
      <c r="B260" s="21"/>
      <c r="C260" s="30"/>
      <c r="D260" s="21"/>
      <c r="E260" s="21"/>
      <c r="F260" s="11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c r="DU260" s="13"/>
      <c r="DV260" s="13"/>
      <c r="DW260" s="13"/>
      <c r="DX260" s="13"/>
      <c r="DY260" s="13"/>
      <c r="DZ260" s="13"/>
      <c r="EA260" s="13"/>
      <c r="EB260" s="13"/>
      <c r="EC260" s="13"/>
      <c r="ED260" s="13"/>
      <c r="EE260" s="13"/>
      <c r="EF260" s="13"/>
      <c r="EG260" s="13"/>
      <c r="EH260" s="13"/>
      <c r="EI260" s="13"/>
      <c r="EJ260" s="13"/>
      <c r="EK260" s="13"/>
      <c r="EL260" s="13"/>
      <c r="EM260" s="13"/>
      <c r="EN260" s="13"/>
      <c r="EO260" s="13"/>
      <c r="EP260" s="13"/>
      <c r="EQ260" s="13"/>
      <c r="ER260" s="13"/>
      <c r="ES260" s="13"/>
      <c r="ET260" s="13"/>
      <c r="EU260" s="13"/>
      <c r="EV260" s="13"/>
      <c r="EW260" s="13"/>
      <c r="EX260" s="13"/>
      <c r="EY260" s="13"/>
      <c r="EZ260" s="13"/>
      <c r="FA260" s="13"/>
      <c r="FB260" s="13"/>
      <c r="FC260" s="13"/>
      <c r="FD260" s="13"/>
      <c r="FE260" s="13"/>
      <c r="FF260" s="13"/>
      <c r="FG260" s="13"/>
      <c r="FH260" s="13"/>
      <c r="FI260" s="13"/>
      <c r="FJ260" s="13"/>
      <c r="FK260" s="13"/>
      <c r="FL260" s="13"/>
      <c r="FM260" s="13"/>
      <c r="FN260" s="13"/>
      <c r="FO260" s="13"/>
      <c r="FP260" s="13"/>
      <c r="FQ260" s="13"/>
      <c r="FR260" s="13"/>
      <c r="FS260" s="13"/>
      <c r="FT260" s="13"/>
      <c r="FU260" s="13"/>
      <c r="FV260" s="13"/>
      <c r="FW260" s="13"/>
      <c r="FX260" s="13"/>
      <c r="FY260" s="13"/>
      <c r="FZ260" s="13"/>
      <c r="GA260" s="13"/>
      <c r="GB260" s="13"/>
      <c r="GC260" s="13"/>
      <c r="GD260" s="13"/>
      <c r="GE260" s="13"/>
      <c r="GF260" s="13"/>
      <c r="GG260" s="13"/>
      <c r="GH260" s="13"/>
      <c r="GI260" s="13"/>
      <c r="GJ260" s="13"/>
      <c r="GK260" s="13"/>
      <c r="GL260" s="13"/>
      <c r="GM260" s="13"/>
      <c r="GN260" s="13"/>
      <c r="GO260" s="13"/>
      <c r="GP260" s="13"/>
      <c r="GQ260" s="13"/>
      <c r="GR260" s="13"/>
      <c r="GS260" s="13"/>
      <c r="GT260" s="13"/>
      <c r="GU260" s="13"/>
      <c r="GV260" s="13"/>
      <c r="GW260" s="13"/>
      <c r="GX260" s="13"/>
      <c r="GY260" s="13"/>
      <c r="GZ260" s="13"/>
      <c r="HA260" s="13"/>
      <c r="HB260" s="13"/>
      <c r="HC260" s="13"/>
      <c r="HD260" s="13"/>
      <c r="HE260" s="13"/>
      <c r="HF260" s="13"/>
      <c r="HG260" s="13"/>
      <c r="HH260" s="13"/>
      <c r="HI260" s="13"/>
      <c r="HJ260" s="13"/>
      <c r="HK260" s="13"/>
      <c r="HL260" s="13"/>
      <c r="HM260" s="13"/>
      <c r="HN260" s="13"/>
      <c r="HO260" s="13"/>
      <c r="HP260" s="13"/>
      <c r="HQ260" s="13"/>
      <c r="HR260" s="13"/>
      <c r="HS260" s="13"/>
      <c r="HT260" s="13"/>
      <c r="HU260" s="13"/>
      <c r="HV260" s="13"/>
      <c r="HW260" s="13"/>
      <c r="HX260" s="13"/>
      <c r="HY260" s="13"/>
      <c r="HZ260" s="13"/>
      <c r="IA260" s="13"/>
      <c r="IB260" s="13"/>
      <c r="IC260" s="13"/>
      <c r="ID260" s="13"/>
      <c r="IE260" s="13"/>
      <c r="IF260" s="13"/>
      <c r="IG260" s="13"/>
      <c r="IH260" s="13"/>
      <c r="II260" s="13"/>
      <c r="IJ260" s="13"/>
      <c r="IK260" s="13"/>
      <c r="IL260" s="13"/>
      <c r="IM260" s="13"/>
      <c r="IN260" s="13"/>
      <c r="IO260" s="13"/>
      <c r="IP260" s="13"/>
      <c r="IQ260" s="13"/>
      <c r="IR260" s="13"/>
      <c r="IS260" s="13"/>
      <c r="IT260" s="13"/>
      <c r="IU260" s="13"/>
      <c r="IV260" s="13"/>
      <c r="IW260" s="13"/>
      <c r="IX260" s="13"/>
      <c r="IY260" s="13"/>
      <c r="IZ260" s="13"/>
      <c r="JA260" s="13"/>
      <c r="JB260" s="13"/>
      <c r="JC260" s="13"/>
      <c r="JD260" s="13"/>
      <c r="JE260" s="13"/>
      <c r="JF260" s="13"/>
      <c r="JG260" s="13"/>
      <c r="JH260" s="13"/>
      <c r="JI260" s="13"/>
      <c r="JJ260" s="13"/>
      <c r="JK260" s="13"/>
      <c r="JL260" s="13"/>
      <c r="JM260" s="13"/>
      <c r="JN260" s="13"/>
      <c r="JO260" s="13"/>
      <c r="JP260" s="13"/>
      <c r="JQ260" s="13"/>
      <c r="JR260" s="13"/>
      <c r="JS260" s="13"/>
      <c r="JT260" s="13"/>
      <c r="JU260" s="13"/>
      <c r="JV260" s="13"/>
      <c r="JW260" s="13"/>
      <c r="JX260" s="13"/>
      <c r="JY260" s="13"/>
      <c r="JZ260" s="13"/>
      <c r="KA260" s="13"/>
      <c r="KB260" s="13"/>
      <c r="KC260" s="13"/>
      <c r="KD260" s="13"/>
      <c r="KE260" s="13"/>
      <c r="KF260" s="13"/>
      <c r="KG260" s="13"/>
      <c r="KH260" s="13"/>
      <c r="KI260" s="13"/>
      <c r="KJ260" s="13"/>
      <c r="KK260" s="13"/>
      <c r="KL260" s="13"/>
      <c r="KM260" s="13"/>
      <c r="KN260" s="13"/>
      <c r="KO260" s="13"/>
      <c r="KP260" s="13"/>
      <c r="KQ260" s="13"/>
      <c r="KR260" s="13"/>
      <c r="KS260" s="13"/>
      <c r="KT260" s="13"/>
      <c r="KU260" s="13"/>
      <c r="KV260" s="13"/>
      <c r="KW260" s="13"/>
      <c r="KX260" s="13"/>
      <c r="KY260" s="13"/>
      <c r="KZ260" s="13"/>
      <c r="LA260" s="13"/>
      <c r="LB260" s="13"/>
      <c r="LC260" s="13"/>
      <c r="LD260" s="13"/>
      <c r="LE260" s="13"/>
      <c r="LF260" s="13"/>
      <c r="LG260" s="13"/>
      <c r="LH260" s="13"/>
      <c r="LI260" s="13"/>
      <c r="LJ260" s="13"/>
      <c r="LK260" s="13"/>
      <c r="LL260" s="13"/>
      <c r="LM260" s="13"/>
      <c r="LN260" s="13"/>
      <c r="LO260" s="13"/>
      <c r="LP260" s="13"/>
      <c r="LQ260" s="13"/>
      <c r="LR260" s="13"/>
      <c r="LS260" s="13"/>
      <c r="LT260" s="13"/>
      <c r="LU260" s="13"/>
      <c r="LV260" s="13"/>
      <c r="LW260" s="13"/>
      <c r="LX260" s="13"/>
      <c r="LY260" s="13"/>
      <c r="LZ260" s="13"/>
      <c r="MA260" s="13"/>
      <c r="MB260" s="13"/>
      <c r="MC260" s="13"/>
      <c r="MD260" s="13"/>
      <c r="ME260" s="13"/>
      <c r="MF260" s="13"/>
      <c r="MG260" s="13"/>
      <c r="MH260" s="13"/>
      <c r="MI260" s="13"/>
      <c r="MJ260" s="13"/>
      <c r="MK260" s="13"/>
      <c r="ML260" s="13"/>
      <c r="MM260" s="13"/>
      <c r="MN260" s="13"/>
      <c r="MO260" s="13"/>
      <c r="MP260" s="13"/>
      <c r="MQ260" s="13"/>
      <c r="MR260" s="13"/>
      <c r="MS260" s="13"/>
      <c r="MT260" s="13"/>
      <c r="MU260" s="13"/>
      <c r="MV260" s="13"/>
      <c r="MW260" s="13"/>
      <c r="MX260" s="13"/>
      <c r="MY260" s="13"/>
      <c r="MZ260" s="13"/>
      <c r="NA260" s="13"/>
      <c r="NB260" s="13"/>
      <c r="NC260" s="13"/>
      <c r="ND260" s="13"/>
      <c r="NE260" s="13"/>
      <c r="NF260" s="13"/>
      <c r="NG260" s="13"/>
      <c r="NH260" s="13"/>
      <c r="NI260" s="13"/>
      <c r="NJ260" s="13"/>
      <c r="NK260" s="13"/>
      <c r="NL260" s="13"/>
      <c r="NM260" s="13"/>
      <c r="NN260" s="13"/>
      <c r="NO260" s="13"/>
      <c r="NP260" s="13"/>
      <c r="NQ260" s="13"/>
      <c r="NR260" s="13"/>
      <c r="NS260" s="13"/>
      <c r="NT260" s="13"/>
      <c r="NU260" s="13"/>
      <c r="NV260" s="13"/>
      <c r="NW260" s="13"/>
      <c r="NX260" s="13"/>
      <c r="NY260" s="13"/>
      <c r="NZ260" s="13"/>
      <c r="OA260" s="13"/>
      <c r="OB260" s="13"/>
      <c r="OC260" s="13"/>
      <c r="OD260" s="13"/>
      <c r="OE260" s="13"/>
      <c r="OF260" s="13"/>
      <c r="OG260" s="13"/>
      <c r="OH260" s="13"/>
      <c r="OI260" s="13"/>
      <c r="OJ260" s="13"/>
      <c r="OK260" s="13"/>
      <c r="OL260" s="13"/>
      <c r="OM260" s="13"/>
      <c r="ON260" s="13"/>
      <c r="OO260" s="13"/>
      <c r="OP260" s="13"/>
      <c r="OQ260" s="13"/>
      <c r="OR260" s="13"/>
      <c r="OS260" s="13"/>
      <c r="OT260" s="13"/>
      <c r="OU260" s="13"/>
      <c r="OV260" s="13"/>
      <c r="OW260" s="13"/>
      <c r="OX260" s="13"/>
      <c r="OY260" s="13"/>
      <c r="OZ260" s="13"/>
      <c r="PA260" s="13"/>
      <c r="PB260" s="13"/>
      <c r="PC260" s="13"/>
      <c r="PD260" s="13"/>
      <c r="PE260" s="13"/>
      <c r="PF260" s="13"/>
      <c r="PG260" s="13"/>
      <c r="PH260" s="13"/>
      <c r="PI260" s="13"/>
      <c r="PJ260" s="13"/>
      <c r="PK260" s="13"/>
      <c r="PL260" s="13"/>
      <c r="PM260" s="13"/>
      <c r="PN260" s="13"/>
      <c r="PO260" s="13"/>
      <c r="PP260" s="13"/>
      <c r="PQ260" s="13"/>
      <c r="PR260" s="13"/>
      <c r="PS260" s="13"/>
      <c r="PT260" s="13"/>
      <c r="PU260" s="13"/>
      <c r="PV260" s="13"/>
      <c r="PW260" s="13"/>
      <c r="PX260" s="13"/>
      <c r="PY260" s="13"/>
      <c r="PZ260" s="13"/>
      <c r="QA260" s="13"/>
      <c r="QB260" s="13"/>
      <c r="QC260" s="13"/>
      <c r="QD260" s="13"/>
      <c r="QE260" s="13"/>
      <c r="QF260" s="13"/>
      <c r="QG260" s="13"/>
      <c r="QH260" s="13"/>
      <c r="QI260" s="13"/>
      <c r="QJ260" s="13"/>
      <c r="QK260" s="13"/>
      <c r="QL260" s="13"/>
      <c r="QM260" s="13"/>
      <c r="QN260" s="13"/>
      <c r="QO260" s="13"/>
      <c r="QP260" s="13"/>
      <c r="QQ260" s="13"/>
      <c r="QR260" s="13"/>
      <c r="QS260" s="13"/>
      <c r="QT260" s="13"/>
      <c r="QU260" s="13"/>
      <c r="QV260" s="13"/>
      <c r="QW260" s="13"/>
      <c r="QX260" s="13"/>
      <c r="QY260" s="13"/>
      <c r="QZ260" s="13"/>
      <c r="RA260" s="13"/>
      <c r="RB260" s="13"/>
      <c r="RC260" s="13"/>
      <c r="RD260" s="13"/>
      <c r="RE260" s="13"/>
      <c r="RF260" s="13"/>
      <c r="RG260" s="13"/>
      <c r="RH260" s="13"/>
      <c r="RI260" s="13"/>
      <c r="RJ260" s="13"/>
      <c r="RK260" s="13"/>
      <c r="RL260" s="13"/>
      <c r="RM260" s="13"/>
      <c r="RN260" s="13"/>
      <c r="RO260" s="13"/>
      <c r="RP260" s="13"/>
      <c r="RQ260" s="13"/>
      <c r="RR260" s="13"/>
      <c r="RS260" s="13"/>
      <c r="RT260" s="13"/>
      <c r="RU260" s="13"/>
      <c r="RV260" s="13"/>
      <c r="RW260" s="13"/>
      <c r="RX260" s="13"/>
      <c r="RY260" s="13"/>
      <c r="RZ260" s="13"/>
      <c r="SA260" s="13"/>
      <c r="SB260" s="13"/>
      <c r="SC260" s="13"/>
      <c r="SD260" s="13"/>
      <c r="SE260" s="13"/>
      <c r="SF260" s="13"/>
      <c r="SG260" s="13"/>
      <c r="SH260" s="13"/>
      <c r="SI260" s="13"/>
      <c r="SJ260" s="13"/>
      <c r="SK260" s="13"/>
      <c r="SL260" s="13"/>
      <c r="SM260" s="13"/>
      <c r="SN260" s="13"/>
      <c r="SO260" s="13"/>
      <c r="SP260" s="13"/>
      <c r="SQ260" s="13"/>
      <c r="SR260" s="13"/>
      <c r="SS260" s="13"/>
      <c r="ST260" s="13"/>
      <c r="SU260" s="13"/>
      <c r="SV260" s="13"/>
      <c r="SW260" s="13"/>
      <c r="SX260" s="13"/>
      <c r="SY260" s="13"/>
      <c r="SZ260" s="13"/>
      <c r="TA260" s="13"/>
      <c r="TB260" s="13"/>
      <c r="TC260" s="13"/>
      <c r="TD260" s="13"/>
      <c r="TE260" s="13"/>
      <c r="TF260" s="13"/>
      <c r="TG260" s="13"/>
      <c r="TH260" s="13"/>
      <c r="TI260" s="13"/>
      <c r="TJ260" s="13"/>
      <c r="TK260" s="13"/>
      <c r="TL260" s="13"/>
      <c r="TM260" s="13"/>
      <c r="TN260" s="13"/>
      <c r="TO260" s="13"/>
      <c r="TP260" s="13"/>
      <c r="TQ260" s="13"/>
      <c r="TR260" s="13"/>
      <c r="TS260" s="13"/>
      <c r="TT260" s="13"/>
      <c r="TU260" s="13"/>
      <c r="TV260" s="13"/>
      <c r="TW260" s="13"/>
      <c r="TX260" s="13"/>
      <c r="TY260" s="13"/>
      <c r="TZ260" s="13"/>
      <c r="UA260" s="13"/>
      <c r="UB260" s="13"/>
      <c r="UC260" s="13"/>
      <c r="UD260" s="13"/>
      <c r="UE260" s="13"/>
      <c r="UF260" s="13"/>
      <c r="UG260" s="13"/>
      <c r="UH260" s="13"/>
      <c r="UI260" s="13"/>
      <c r="UJ260" s="13"/>
      <c r="UK260" s="13"/>
      <c r="UL260" s="13"/>
      <c r="UM260" s="13"/>
      <c r="UN260" s="13"/>
      <c r="UO260" s="13"/>
      <c r="UP260" s="13"/>
      <c r="UQ260" s="13"/>
      <c r="UR260" s="13"/>
      <c r="US260" s="13"/>
      <c r="UT260" s="13"/>
      <c r="UU260" s="13"/>
      <c r="UV260" s="13"/>
      <c r="UW260" s="13"/>
      <c r="UX260" s="13"/>
      <c r="UY260" s="13"/>
      <c r="UZ260" s="13"/>
      <c r="VA260" s="13"/>
      <c r="VB260" s="13"/>
      <c r="VC260" s="13"/>
      <c r="VD260" s="13"/>
      <c r="VE260" s="13"/>
      <c r="VF260" s="13"/>
      <c r="VG260" s="13"/>
      <c r="VH260" s="13"/>
      <c r="VI260" s="13"/>
      <c r="VJ260" s="13"/>
      <c r="VK260" s="13"/>
      <c r="VL260" s="13"/>
      <c r="VM260" s="13"/>
      <c r="VN260" s="13"/>
      <c r="VO260" s="13"/>
      <c r="VP260" s="13"/>
      <c r="VQ260" s="13"/>
      <c r="VR260" s="13"/>
      <c r="VS260" s="13"/>
      <c r="VT260" s="13"/>
      <c r="VU260" s="13"/>
      <c r="VV260" s="13"/>
      <c r="VW260" s="13"/>
      <c r="VX260" s="13"/>
      <c r="VY260" s="13"/>
      <c r="VZ260" s="13"/>
      <c r="WA260" s="13"/>
      <c r="WB260" s="13"/>
      <c r="WC260" s="13"/>
      <c r="WD260" s="13"/>
      <c r="WE260" s="13"/>
      <c r="WF260" s="13"/>
      <c r="WG260" s="13"/>
      <c r="WH260" s="13"/>
      <c r="WI260" s="13"/>
      <c r="WJ260" s="13"/>
      <c r="WK260" s="13"/>
      <c r="WL260" s="13"/>
      <c r="WM260" s="13"/>
      <c r="WN260" s="13"/>
      <c r="WO260" s="13"/>
      <c r="WP260" s="13"/>
      <c r="WQ260" s="13"/>
      <c r="WR260" s="13"/>
      <c r="WS260" s="13"/>
      <c r="WT260" s="13"/>
      <c r="WU260" s="13"/>
      <c r="WV260" s="13"/>
      <c r="WW260" s="13"/>
      <c r="WX260" s="13"/>
      <c r="WY260" s="13"/>
      <c r="WZ260" s="13"/>
      <c r="XA260" s="13"/>
      <c r="XB260" s="13"/>
      <c r="XC260" s="13"/>
      <c r="XD260" s="13"/>
      <c r="XE260" s="13"/>
      <c r="XF260" s="13"/>
      <c r="XG260" s="13"/>
      <c r="XH260" s="13"/>
      <c r="XI260" s="13"/>
      <c r="XJ260" s="13"/>
      <c r="XK260" s="13"/>
      <c r="XL260" s="13"/>
      <c r="XM260" s="13"/>
      <c r="XN260" s="13"/>
      <c r="XO260" s="13"/>
      <c r="XP260" s="13"/>
      <c r="XQ260" s="13"/>
      <c r="XR260" s="13"/>
      <c r="XS260" s="13"/>
      <c r="XT260" s="13"/>
      <c r="XU260" s="13"/>
      <c r="XV260" s="13"/>
      <c r="XW260" s="13"/>
      <c r="XX260" s="13"/>
      <c r="XY260" s="13"/>
      <c r="XZ260" s="13"/>
      <c r="YA260" s="13"/>
      <c r="YB260" s="13"/>
      <c r="YC260" s="13"/>
      <c r="YD260" s="13"/>
      <c r="YE260" s="13"/>
      <c r="YF260" s="13"/>
      <c r="YG260" s="13"/>
      <c r="YH260" s="13"/>
      <c r="YI260" s="13"/>
      <c r="YJ260" s="13"/>
      <c r="YK260" s="13"/>
      <c r="YL260" s="13"/>
      <c r="YM260" s="13"/>
      <c r="YN260" s="13"/>
      <c r="YO260" s="13"/>
      <c r="YP260" s="13"/>
      <c r="YQ260" s="13"/>
      <c r="YR260" s="13"/>
      <c r="YS260" s="13"/>
      <c r="YT260" s="13"/>
      <c r="YU260" s="13"/>
      <c r="YV260" s="13"/>
      <c r="YW260" s="13"/>
      <c r="YX260" s="13"/>
      <c r="YY260" s="13"/>
      <c r="YZ260" s="13"/>
      <c r="ZA260" s="13"/>
      <c r="ZB260" s="13"/>
      <c r="ZC260" s="13"/>
      <c r="ZD260" s="13"/>
      <c r="ZE260" s="13"/>
      <c r="ZF260" s="13"/>
      <c r="ZG260" s="13"/>
      <c r="ZH260" s="13"/>
      <c r="ZI260" s="13"/>
      <c r="ZJ260" s="13"/>
      <c r="ZK260" s="13"/>
      <c r="ZL260" s="13"/>
      <c r="ZM260" s="13"/>
      <c r="ZN260" s="13"/>
      <c r="ZO260" s="13"/>
      <c r="ZP260" s="13"/>
      <c r="ZQ260" s="13"/>
      <c r="ZR260" s="13"/>
      <c r="ZS260" s="13"/>
      <c r="ZT260" s="13"/>
      <c r="ZU260" s="13"/>
      <c r="ZV260" s="13"/>
      <c r="ZW260" s="13"/>
      <c r="ZX260" s="13"/>
      <c r="ZY260" s="13"/>
      <c r="ZZ260" s="13"/>
      <c r="AAA260" s="13"/>
      <c r="AAB260" s="13"/>
      <c r="AAC260" s="13"/>
      <c r="AAD260" s="13"/>
      <c r="AAE260" s="13"/>
      <c r="AAF260" s="13"/>
      <c r="AAG260" s="13"/>
      <c r="AAH260" s="13"/>
      <c r="AAI260" s="13"/>
      <c r="AAJ260" s="13"/>
      <c r="AAK260" s="13"/>
      <c r="AAL260" s="13"/>
      <c r="AAM260" s="13"/>
      <c r="AAN260" s="13"/>
      <c r="AAO260" s="13"/>
      <c r="AAP260" s="13"/>
      <c r="AAQ260" s="13"/>
      <c r="AAR260" s="13"/>
      <c r="AAS260" s="13"/>
      <c r="AAT260" s="13"/>
      <c r="AAU260" s="13"/>
      <c r="AAV260" s="13"/>
      <c r="AAW260" s="13"/>
      <c r="AAX260" s="13"/>
      <c r="AAY260" s="13"/>
      <c r="AAZ260" s="13"/>
      <c r="ABA260" s="13"/>
      <c r="ABB260" s="13"/>
      <c r="ABC260" s="13"/>
      <c r="ABD260" s="13"/>
      <c r="ABE260" s="13"/>
      <c r="ABF260" s="13"/>
      <c r="ABG260" s="13"/>
      <c r="ABH260" s="13"/>
      <c r="ABI260" s="13"/>
      <c r="ABJ260" s="13"/>
      <c r="ABK260" s="13"/>
      <c r="ABL260" s="13"/>
      <c r="ABM260" s="13"/>
      <c r="ABN260" s="13"/>
      <c r="ABO260" s="13"/>
      <c r="ABP260" s="13"/>
      <c r="ABQ260" s="13"/>
      <c r="ABR260" s="13"/>
      <c r="ABS260" s="13"/>
      <c r="ABT260" s="13"/>
      <c r="ABU260" s="13"/>
      <c r="ABV260" s="13"/>
      <c r="ABW260" s="13"/>
      <c r="ABX260" s="13"/>
      <c r="ABY260" s="13"/>
      <c r="ABZ260" s="13"/>
      <c r="ACA260" s="13"/>
      <c r="ACB260" s="13"/>
      <c r="ACC260" s="13"/>
      <c r="ACD260" s="13"/>
      <c r="ACE260" s="13"/>
      <c r="ACF260" s="13"/>
      <c r="ACG260" s="13"/>
      <c r="ACH260" s="13"/>
      <c r="ACI260" s="13"/>
      <c r="ACJ260" s="13"/>
      <c r="ACK260" s="13"/>
      <c r="ACL260" s="13"/>
      <c r="ACM260" s="13"/>
      <c r="ACN260" s="13"/>
      <c r="ACO260" s="13"/>
      <c r="ACP260" s="13"/>
      <c r="ACQ260" s="13"/>
      <c r="ACR260" s="13"/>
      <c r="ACS260" s="13"/>
      <c r="ACT260" s="13"/>
      <c r="ACU260" s="13"/>
      <c r="ACV260" s="13"/>
      <c r="ACW260" s="13"/>
      <c r="ACX260" s="13"/>
      <c r="ACY260" s="13"/>
      <c r="ACZ260" s="13"/>
      <c r="ADA260" s="13"/>
      <c r="ADB260" s="13"/>
      <c r="ADC260" s="13"/>
      <c r="ADD260" s="13"/>
      <c r="ADE260" s="13"/>
      <c r="ADF260" s="13"/>
      <c r="ADG260" s="13"/>
      <c r="ADH260" s="13"/>
      <c r="ADI260" s="13"/>
      <c r="ADJ260" s="13"/>
      <c r="ADK260" s="13"/>
      <c r="ADL260" s="13"/>
      <c r="ADM260" s="13"/>
      <c r="ADN260" s="13"/>
      <c r="ADO260" s="13"/>
      <c r="ADP260" s="13"/>
      <c r="ADQ260" s="13"/>
      <c r="ADR260" s="13"/>
      <c r="ADS260" s="13"/>
      <c r="ADT260" s="13"/>
      <c r="ADU260" s="13"/>
      <c r="ADV260" s="13"/>
      <c r="ADW260" s="13"/>
      <c r="ADX260" s="13"/>
      <c r="ADY260" s="13"/>
      <c r="ADZ260" s="13"/>
      <c r="AEA260" s="13"/>
      <c r="AEB260" s="13"/>
      <c r="AEC260" s="13"/>
      <c r="AED260" s="13"/>
      <c r="AEE260" s="13"/>
      <c r="AEF260" s="13"/>
      <c r="AEG260" s="13"/>
      <c r="AEH260" s="13"/>
      <c r="AEI260" s="13"/>
      <c r="AEJ260" s="13"/>
      <c r="AEK260" s="13"/>
      <c r="AEL260" s="13"/>
      <c r="AEM260" s="13"/>
      <c r="AEN260" s="13"/>
      <c r="AEO260" s="13"/>
      <c r="AEP260" s="13"/>
      <c r="AEQ260" s="13"/>
      <c r="AER260" s="13"/>
      <c r="AES260" s="13"/>
      <c r="AET260" s="13"/>
      <c r="AEU260" s="13"/>
      <c r="AEV260" s="13"/>
      <c r="AEW260" s="13"/>
      <c r="AEX260" s="13"/>
      <c r="AEY260" s="13"/>
      <c r="AEZ260" s="13"/>
      <c r="AFA260" s="13"/>
      <c r="AFB260" s="13"/>
      <c r="AFC260" s="13"/>
      <c r="AFD260" s="13"/>
      <c r="AFE260" s="13"/>
      <c r="AFF260" s="13"/>
      <c r="AFG260" s="13"/>
      <c r="AFH260" s="13"/>
      <c r="AFI260" s="13"/>
      <c r="AFJ260" s="13"/>
      <c r="AFK260" s="13"/>
      <c r="AFL260" s="13"/>
      <c r="AFM260" s="13"/>
      <c r="AFN260" s="13"/>
      <c r="AFO260" s="13"/>
      <c r="AFP260" s="13"/>
      <c r="AFQ260" s="13"/>
      <c r="AFR260" s="13"/>
      <c r="AFS260" s="13"/>
      <c r="AFT260" s="13"/>
      <c r="AFU260" s="13"/>
      <c r="AFV260" s="13"/>
      <c r="AFW260" s="13"/>
      <c r="AFX260" s="13"/>
      <c r="AFY260" s="13"/>
      <c r="AFZ260" s="13"/>
      <c r="AGA260" s="13"/>
      <c r="AGB260" s="13"/>
      <c r="AGC260" s="13"/>
      <c r="AGD260" s="13"/>
      <c r="AGE260" s="13"/>
      <c r="AGF260" s="13"/>
      <c r="AGG260" s="13"/>
      <c r="AGH260" s="13"/>
      <c r="AGI260" s="13"/>
      <c r="AGJ260" s="13"/>
      <c r="AGK260" s="13"/>
      <c r="AGL260" s="13"/>
      <c r="AGM260" s="13"/>
      <c r="AGN260" s="13"/>
      <c r="AGO260" s="13"/>
      <c r="AGP260" s="13"/>
      <c r="AGQ260" s="13"/>
      <c r="AGR260" s="13"/>
      <c r="AGS260" s="13"/>
      <c r="AGT260" s="13"/>
      <c r="AGU260" s="13"/>
      <c r="AGV260" s="13"/>
      <c r="AGW260" s="13"/>
      <c r="AGX260" s="13"/>
      <c r="AGY260" s="13"/>
      <c r="AGZ260" s="13"/>
      <c r="AHA260" s="13"/>
      <c r="AHB260" s="13"/>
      <c r="AHC260" s="13"/>
      <c r="AHD260" s="13"/>
      <c r="AHE260" s="13"/>
      <c r="AHF260" s="13"/>
      <c r="AHG260" s="13"/>
      <c r="AHH260" s="13"/>
      <c r="AHI260" s="13"/>
      <c r="AHJ260" s="13"/>
      <c r="AHK260" s="13"/>
      <c r="AHL260" s="13"/>
      <c r="AHM260" s="13"/>
      <c r="AHN260" s="13"/>
      <c r="AHO260" s="13"/>
      <c r="AHP260" s="13"/>
      <c r="AHQ260" s="13"/>
      <c r="AHR260" s="13"/>
      <c r="AHS260" s="13"/>
      <c r="AHT260" s="13"/>
      <c r="AHU260" s="13"/>
      <c r="AHV260" s="13"/>
      <c r="AHW260" s="13"/>
      <c r="AHX260" s="13"/>
      <c r="AHY260" s="13"/>
      <c r="AHZ260" s="13"/>
      <c r="AIA260" s="13"/>
      <c r="AIB260" s="13"/>
      <c r="AIC260" s="13"/>
      <c r="AID260" s="13"/>
      <c r="AIE260" s="13"/>
      <c r="AIF260" s="13"/>
      <c r="AIG260" s="13"/>
      <c r="AIH260" s="13"/>
      <c r="AII260" s="13"/>
      <c r="AIJ260" s="13"/>
      <c r="AIK260" s="13"/>
      <c r="AIL260" s="13"/>
      <c r="AIM260" s="13"/>
      <c r="AIN260" s="13"/>
      <c r="AIO260" s="13"/>
      <c r="AIP260" s="13"/>
      <c r="AIQ260" s="13"/>
      <c r="AIR260" s="13"/>
      <c r="AIS260" s="13"/>
      <c r="AIT260" s="13"/>
      <c r="AIU260" s="13"/>
      <c r="AIV260" s="13"/>
      <c r="AIW260" s="13"/>
      <c r="AIX260" s="13"/>
      <c r="AIY260" s="13"/>
      <c r="AIZ260" s="13"/>
      <c r="AJA260" s="13"/>
      <c r="AJB260" s="13"/>
      <c r="AJC260" s="13"/>
      <c r="AJD260" s="13"/>
      <c r="AJE260" s="13"/>
      <c r="AJF260" s="13"/>
      <c r="AJG260" s="13"/>
      <c r="AJH260" s="13"/>
      <c r="AJI260" s="13"/>
      <c r="AJJ260" s="13"/>
      <c r="AJK260" s="13"/>
      <c r="AJL260" s="13"/>
      <c r="AJM260" s="13"/>
      <c r="AJN260" s="13"/>
      <c r="AJO260" s="13"/>
      <c r="AJP260" s="13"/>
      <c r="AJQ260" s="13"/>
      <c r="AJR260" s="13"/>
      <c r="AJS260" s="13"/>
      <c r="AJT260" s="13"/>
      <c r="AJU260" s="13"/>
      <c r="AJV260" s="13"/>
      <c r="AJW260" s="13"/>
      <c r="AJX260" s="13"/>
      <c r="AJY260" s="13"/>
      <c r="AJZ260" s="13"/>
      <c r="AKA260" s="13"/>
      <c r="AKB260" s="13"/>
      <c r="AKC260" s="13"/>
      <c r="AKD260" s="13"/>
      <c r="AKE260" s="13"/>
      <c r="AKF260" s="13"/>
      <c r="AKG260" s="13"/>
      <c r="AKH260" s="13"/>
      <c r="AKI260" s="13"/>
      <c r="AKJ260" s="13"/>
      <c r="AKK260" s="13"/>
      <c r="AKL260" s="13"/>
      <c r="AKM260" s="13"/>
      <c r="AKN260" s="13"/>
      <c r="AKO260" s="13"/>
      <c r="AKP260" s="13"/>
      <c r="AKQ260" s="13"/>
      <c r="AKR260" s="13"/>
      <c r="AKS260" s="13"/>
      <c r="AKT260" s="13"/>
      <c r="AKU260" s="13"/>
      <c r="AKV260" s="13"/>
      <c r="AKW260" s="13"/>
      <c r="AKX260" s="13"/>
      <c r="AKY260" s="13"/>
      <c r="AKZ260" s="13"/>
      <c r="ALA260" s="13"/>
      <c r="ALB260" s="13"/>
      <c r="ALC260" s="13"/>
      <c r="ALD260" s="13"/>
      <c r="ALE260" s="13"/>
      <c r="ALF260" s="13"/>
      <c r="ALG260" s="13"/>
      <c r="ALH260" s="13"/>
      <c r="ALI260" s="13"/>
      <c r="ALJ260" s="13"/>
      <c r="ALK260" s="13"/>
      <c r="ALL260" s="13"/>
      <c r="ALM260" s="13"/>
      <c r="ALN260" s="13"/>
    </row>
    <row r="261" spans="1:1002" ht="14.5" hidden="1" customHeight="1" x14ac:dyDescent="0.35">
      <c r="A261" s="6"/>
      <c r="B261" s="21"/>
      <c r="C261" s="30"/>
      <c r="D261" s="21"/>
      <c r="E261" s="21"/>
      <c r="F261" s="11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DX261" s="13"/>
      <c r="DY261" s="13"/>
      <c r="DZ261" s="13"/>
      <c r="EA261" s="13"/>
      <c r="EB261" s="13"/>
      <c r="EC261" s="13"/>
      <c r="ED261" s="13"/>
      <c r="EE261" s="13"/>
      <c r="EF261" s="13"/>
      <c r="EG261" s="13"/>
      <c r="EH261" s="13"/>
      <c r="EI261" s="13"/>
      <c r="EJ261" s="13"/>
      <c r="EK261" s="13"/>
      <c r="EL261" s="13"/>
      <c r="EM261" s="13"/>
      <c r="EN261" s="13"/>
      <c r="EO261" s="13"/>
      <c r="EP261" s="13"/>
      <c r="EQ261" s="13"/>
      <c r="ER261" s="13"/>
      <c r="ES261" s="13"/>
      <c r="ET261" s="13"/>
      <c r="EU261" s="13"/>
      <c r="EV261" s="13"/>
      <c r="EW261" s="13"/>
      <c r="EX261" s="13"/>
      <c r="EY261" s="13"/>
      <c r="EZ261" s="13"/>
      <c r="FA261" s="13"/>
      <c r="FB261" s="13"/>
      <c r="FC261" s="13"/>
      <c r="FD261" s="13"/>
      <c r="FE261" s="13"/>
      <c r="FF261" s="13"/>
      <c r="FG261" s="13"/>
      <c r="FH261" s="13"/>
      <c r="FI261" s="13"/>
      <c r="FJ261" s="13"/>
      <c r="FK261" s="13"/>
      <c r="FL261" s="13"/>
      <c r="FM261" s="13"/>
      <c r="FN261" s="13"/>
      <c r="FO261" s="13"/>
      <c r="FP261" s="13"/>
      <c r="FQ261" s="13"/>
      <c r="FR261" s="13"/>
      <c r="FS261" s="13"/>
      <c r="FT261" s="13"/>
      <c r="FU261" s="13"/>
      <c r="FV261" s="13"/>
      <c r="FW261" s="13"/>
      <c r="FX261" s="13"/>
      <c r="FY261" s="13"/>
      <c r="FZ261" s="13"/>
      <c r="GA261" s="13"/>
      <c r="GB261" s="13"/>
      <c r="GC261" s="13"/>
      <c r="GD261" s="13"/>
      <c r="GE261" s="13"/>
      <c r="GF261" s="13"/>
      <c r="GG261" s="13"/>
      <c r="GH261" s="13"/>
      <c r="GI261" s="13"/>
      <c r="GJ261" s="13"/>
      <c r="GK261" s="13"/>
      <c r="GL261" s="13"/>
      <c r="GM261" s="13"/>
      <c r="GN261" s="13"/>
      <c r="GO261" s="13"/>
      <c r="GP261" s="13"/>
      <c r="GQ261" s="13"/>
      <c r="GR261" s="13"/>
      <c r="GS261" s="13"/>
      <c r="GT261" s="13"/>
      <c r="GU261" s="13"/>
      <c r="GV261" s="13"/>
      <c r="GW261" s="13"/>
      <c r="GX261" s="13"/>
      <c r="GY261" s="13"/>
      <c r="GZ261" s="13"/>
      <c r="HA261" s="13"/>
      <c r="HB261" s="13"/>
      <c r="HC261" s="13"/>
      <c r="HD261" s="13"/>
      <c r="HE261" s="13"/>
      <c r="HF261" s="13"/>
      <c r="HG261" s="13"/>
      <c r="HH261" s="13"/>
      <c r="HI261" s="13"/>
      <c r="HJ261" s="13"/>
      <c r="HK261" s="13"/>
      <c r="HL261" s="13"/>
      <c r="HM261" s="13"/>
      <c r="HN261" s="13"/>
      <c r="HO261" s="13"/>
      <c r="HP261" s="13"/>
      <c r="HQ261" s="13"/>
      <c r="HR261" s="13"/>
      <c r="HS261" s="13"/>
      <c r="HT261" s="13"/>
      <c r="HU261" s="13"/>
      <c r="HV261" s="13"/>
      <c r="HW261" s="13"/>
      <c r="HX261" s="13"/>
      <c r="HY261" s="13"/>
      <c r="HZ261" s="13"/>
      <c r="IA261" s="13"/>
      <c r="IB261" s="13"/>
      <c r="IC261" s="13"/>
      <c r="ID261" s="13"/>
      <c r="IE261" s="13"/>
      <c r="IF261" s="13"/>
      <c r="IG261" s="13"/>
      <c r="IH261" s="13"/>
      <c r="II261" s="13"/>
      <c r="IJ261" s="13"/>
      <c r="IK261" s="13"/>
      <c r="IL261" s="13"/>
      <c r="IM261" s="13"/>
      <c r="IN261" s="13"/>
      <c r="IO261" s="13"/>
      <c r="IP261" s="13"/>
      <c r="IQ261" s="13"/>
      <c r="IR261" s="13"/>
      <c r="IS261" s="13"/>
      <c r="IT261" s="13"/>
      <c r="IU261" s="13"/>
      <c r="IV261" s="13"/>
      <c r="IW261" s="13"/>
      <c r="IX261" s="13"/>
      <c r="IY261" s="13"/>
      <c r="IZ261" s="13"/>
      <c r="JA261" s="13"/>
      <c r="JB261" s="13"/>
      <c r="JC261" s="13"/>
      <c r="JD261" s="13"/>
      <c r="JE261" s="13"/>
      <c r="JF261" s="13"/>
      <c r="JG261" s="13"/>
      <c r="JH261" s="13"/>
      <c r="JI261" s="13"/>
      <c r="JJ261" s="13"/>
      <c r="JK261" s="13"/>
      <c r="JL261" s="13"/>
      <c r="JM261" s="13"/>
      <c r="JN261" s="13"/>
      <c r="JO261" s="13"/>
      <c r="JP261" s="13"/>
      <c r="JQ261" s="13"/>
      <c r="JR261" s="13"/>
      <c r="JS261" s="13"/>
      <c r="JT261" s="13"/>
      <c r="JU261" s="13"/>
      <c r="JV261" s="13"/>
      <c r="JW261" s="13"/>
      <c r="JX261" s="13"/>
      <c r="JY261" s="13"/>
      <c r="JZ261" s="13"/>
      <c r="KA261" s="13"/>
      <c r="KB261" s="13"/>
      <c r="KC261" s="13"/>
      <c r="KD261" s="13"/>
      <c r="KE261" s="13"/>
      <c r="KF261" s="13"/>
      <c r="KG261" s="13"/>
      <c r="KH261" s="13"/>
      <c r="KI261" s="13"/>
      <c r="KJ261" s="13"/>
      <c r="KK261" s="13"/>
      <c r="KL261" s="13"/>
      <c r="KM261" s="13"/>
      <c r="KN261" s="13"/>
      <c r="KO261" s="13"/>
      <c r="KP261" s="13"/>
      <c r="KQ261" s="13"/>
      <c r="KR261" s="13"/>
      <c r="KS261" s="13"/>
      <c r="KT261" s="13"/>
      <c r="KU261" s="13"/>
      <c r="KV261" s="13"/>
      <c r="KW261" s="13"/>
      <c r="KX261" s="13"/>
      <c r="KY261" s="13"/>
      <c r="KZ261" s="13"/>
      <c r="LA261" s="13"/>
      <c r="LB261" s="13"/>
      <c r="LC261" s="13"/>
      <c r="LD261" s="13"/>
      <c r="LE261" s="13"/>
      <c r="LF261" s="13"/>
      <c r="LG261" s="13"/>
      <c r="LH261" s="13"/>
      <c r="LI261" s="13"/>
      <c r="LJ261" s="13"/>
      <c r="LK261" s="13"/>
      <c r="LL261" s="13"/>
      <c r="LM261" s="13"/>
      <c r="LN261" s="13"/>
      <c r="LO261" s="13"/>
      <c r="LP261" s="13"/>
      <c r="LQ261" s="13"/>
      <c r="LR261" s="13"/>
      <c r="LS261" s="13"/>
      <c r="LT261" s="13"/>
      <c r="LU261" s="13"/>
      <c r="LV261" s="13"/>
      <c r="LW261" s="13"/>
      <c r="LX261" s="13"/>
      <c r="LY261" s="13"/>
      <c r="LZ261" s="13"/>
      <c r="MA261" s="13"/>
      <c r="MB261" s="13"/>
      <c r="MC261" s="13"/>
      <c r="MD261" s="13"/>
      <c r="ME261" s="13"/>
      <c r="MF261" s="13"/>
      <c r="MG261" s="13"/>
      <c r="MH261" s="13"/>
      <c r="MI261" s="13"/>
      <c r="MJ261" s="13"/>
      <c r="MK261" s="13"/>
      <c r="ML261" s="13"/>
      <c r="MM261" s="13"/>
      <c r="MN261" s="13"/>
      <c r="MO261" s="13"/>
      <c r="MP261" s="13"/>
      <c r="MQ261" s="13"/>
      <c r="MR261" s="13"/>
      <c r="MS261" s="13"/>
      <c r="MT261" s="13"/>
      <c r="MU261" s="13"/>
      <c r="MV261" s="13"/>
      <c r="MW261" s="13"/>
      <c r="MX261" s="13"/>
      <c r="MY261" s="13"/>
      <c r="MZ261" s="13"/>
      <c r="NA261" s="13"/>
      <c r="NB261" s="13"/>
      <c r="NC261" s="13"/>
      <c r="ND261" s="13"/>
      <c r="NE261" s="13"/>
      <c r="NF261" s="13"/>
      <c r="NG261" s="13"/>
      <c r="NH261" s="13"/>
      <c r="NI261" s="13"/>
      <c r="NJ261" s="13"/>
      <c r="NK261" s="13"/>
      <c r="NL261" s="13"/>
      <c r="NM261" s="13"/>
      <c r="NN261" s="13"/>
      <c r="NO261" s="13"/>
      <c r="NP261" s="13"/>
      <c r="NQ261" s="13"/>
      <c r="NR261" s="13"/>
      <c r="NS261" s="13"/>
      <c r="NT261" s="13"/>
      <c r="NU261" s="13"/>
      <c r="NV261" s="13"/>
      <c r="NW261" s="13"/>
      <c r="NX261" s="13"/>
      <c r="NY261" s="13"/>
      <c r="NZ261" s="13"/>
      <c r="OA261" s="13"/>
      <c r="OB261" s="13"/>
      <c r="OC261" s="13"/>
      <c r="OD261" s="13"/>
      <c r="OE261" s="13"/>
      <c r="OF261" s="13"/>
      <c r="OG261" s="13"/>
      <c r="OH261" s="13"/>
      <c r="OI261" s="13"/>
      <c r="OJ261" s="13"/>
      <c r="OK261" s="13"/>
      <c r="OL261" s="13"/>
      <c r="OM261" s="13"/>
      <c r="ON261" s="13"/>
      <c r="OO261" s="13"/>
      <c r="OP261" s="13"/>
      <c r="OQ261" s="13"/>
      <c r="OR261" s="13"/>
      <c r="OS261" s="13"/>
      <c r="OT261" s="13"/>
      <c r="OU261" s="13"/>
      <c r="OV261" s="13"/>
      <c r="OW261" s="13"/>
      <c r="OX261" s="13"/>
      <c r="OY261" s="13"/>
      <c r="OZ261" s="13"/>
      <c r="PA261" s="13"/>
      <c r="PB261" s="13"/>
      <c r="PC261" s="13"/>
      <c r="PD261" s="13"/>
      <c r="PE261" s="13"/>
      <c r="PF261" s="13"/>
      <c r="PG261" s="13"/>
      <c r="PH261" s="13"/>
      <c r="PI261" s="13"/>
      <c r="PJ261" s="13"/>
      <c r="PK261" s="13"/>
      <c r="PL261" s="13"/>
      <c r="PM261" s="13"/>
      <c r="PN261" s="13"/>
      <c r="PO261" s="13"/>
      <c r="PP261" s="13"/>
      <c r="PQ261" s="13"/>
      <c r="PR261" s="13"/>
      <c r="PS261" s="13"/>
      <c r="PT261" s="13"/>
      <c r="PU261" s="13"/>
      <c r="PV261" s="13"/>
      <c r="PW261" s="13"/>
      <c r="PX261" s="13"/>
      <c r="PY261" s="13"/>
      <c r="PZ261" s="13"/>
      <c r="QA261" s="13"/>
      <c r="QB261" s="13"/>
      <c r="QC261" s="13"/>
      <c r="QD261" s="13"/>
      <c r="QE261" s="13"/>
      <c r="QF261" s="13"/>
      <c r="QG261" s="13"/>
      <c r="QH261" s="13"/>
      <c r="QI261" s="13"/>
      <c r="QJ261" s="13"/>
      <c r="QK261" s="13"/>
      <c r="QL261" s="13"/>
      <c r="QM261" s="13"/>
      <c r="QN261" s="13"/>
      <c r="QO261" s="13"/>
      <c r="QP261" s="13"/>
      <c r="QQ261" s="13"/>
      <c r="QR261" s="13"/>
      <c r="QS261" s="13"/>
      <c r="QT261" s="13"/>
      <c r="QU261" s="13"/>
      <c r="QV261" s="13"/>
      <c r="QW261" s="13"/>
      <c r="QX261" s="13"/>
      <c r="QY261" s="13"/>
      <c r="QZ261" s="13"/>
      <c r="RA261" s="13"/>
      <c r="RB261" s="13"/>
      <c r="RC261" s="13"/>
      <c r="RD261" s="13"/>
      <c r="RE261" s="13"/>
      <c r="RF261" s="13"/>
      <c r="RG261" s="13"/>
      <c r="RH261" s="13"/>
      <c r="RI261" s="13"/>
      <c r="RJ261" s="13"/>
      <c r="RK261" s="13"/>
      <c r="RL261" s="13"/>
      <c r="RM261" s="13"/>
      <c r="RN261" s="13"/>
      <c r="RO261" s="13"/>
      <c r="RP261" s="13"/>
      <c r="RQ261" s="13"/>
      <c r="RR261" s="13"/>
      <c r="RS261" s="13"/>
      <c r="RT261" s="13"/>
      <c r="RU261" s="13"/>
      <c r="RV261" s="13"/>
      <c r="RW261" s="13"/>
      <c r="RX261" s="13"/>
      <c r="RY261" s="13"/>
      <c r="RZ261" s="13"/>
      <c r="SA261" s="13"/>
      <c r="SB261" s="13"/>
      <c r="SC261" s="13"/>
      <c r="SD261" s="13"/>
      <c r="SE261" s="13"/>
      <c r="SF261" s="13"/>
      <c r="SG261" s="13"/>
      <c r="SH261" s="13"/>
      <c r="SI261" s="13"/>
      <c r="SJ261" s="13"/>
      <c r="SK261" s="13"/>
      <c r="SL261" s="13"/>
      <c r="SM261" s="13"/>
      <c r="SN261" s="13"/>
      <c r="SO261" s="13"/>
      <c r="SP261" s="13"/>
      <c r="SQ261" s="13"/>
      <c r="SR261" s="13"/>
      <c r="SS261" s="13"/>
      <c r="ST261" s="13"/>
      <c r="SU261" s="13"/>
      <c r="SV261" s="13"/>
      <c r="SW261" s="13"/>
      <c r="SX261" s="13"/>
      <c r="SY261" s="13"/>
      <c r="SZ261" s="13"/>
      <c r="TA261" s="13"/>
      <c r="TB261" s="13"/>
      <c r="TC261" s="13"/>
      <c r="TD261" s="13"/>
      <c r="TE261" s="13"/>
      <c r="TF261" s="13"/>
      <c r="TG261" s="13"/>
      <c r="TH261" s="13"/>
      <c r="TI261" s="13"/>
      <c r="TJ261" s="13"/>
      <c r="TK261" s="13"/>
      <c r="TL261" s="13"/>
      <c r="TM261" s="13"/>
      <c r="TN261" s="13"/>
      <c r="TO261" s="13"/>
      <c r="TP261" s="13"/>
      <c r="TQ261" s="13"/>
      <c r="TR261" s="13"/>
      <c r="TS261" s="13"/>
      <c r="TT261" s="13"/>
      <c r="TU261" s="13"/>
      <c r="TV261" s="13"/>
      <c r="TW261" s="13"/>
      <c r="TX261" s="13"/>
      <c r="TY261" s="13"/>
      <c r="TZ261" s="13"/>
      <c r="UA261" s="13"/>
      <c r="UB261" s="13"/>
      <c r="UC261" s="13"/>
      <c r="UD261" s="13"/>
      <c r="UE261" s="13"/>
      <c r="UF261" s="13"/>
      <c r="UG261" s="13"/>
      <c r="UH261" s="13"/>
      <c r="UI261" s="13"/>
      <c r="UJ261" s="13"/>
      <c r="UK261" s="13"/>
      <c r="UL261" s="13"/>
      <c r="UM261" s="13"/>
      <c r="UN261" s="13"/>
      <c r="UO261" s="13"/>
      <c r="UP261" s="13"/>
      <c r="UQ261" s="13"/>
      <c r="UR261" s="13"/>
      <c r="US261" s="13"/>
      <c r="UT261" s="13"/>
      <c r="UU261" s="13"/>
      <c r="UV261" s="13"/>
      <c r="UW261" s="13"/>
      <c r="UX261" s="13"/>
      <c r="UY261" s="13"/>
      <c r="UZ261" s="13"/>
      <c r="VA261" s="13"/>
      <c r="VB261" s="13"/>
      <c r="VC261" s="13"/>
      <c r="VD261" s="13"/>
      <c r="VE261" s="13"/>
      <c r="VF261" s="13"/>
      <c r="VG261" s="13"/>
      <c r="VH261" s="13"/>
      <c r="VI261" s="13"/>
      <c r="VJ261" s="13"/>
      <c r="VK261" s="13"/>
      <c r="VL261" s="13"/>
      <c r="VM261" s="13"/>
      <c r="VN261" s="13"/>
      <c r="VO261" s="13"/>
      <c r="VP261" s="13"/>
      <c r="VQ261" s="13"/>
      <c r="VR261" s="13"/>
      <c r="VS261" s="13"/>
      <c r="VT261" s="13"/>
      <c r="VU261" s="13"/>
      <c r="VV261" s="13"/>
      <c r="VW261" s="13"/>
      <c r="VX261" s="13"/>
      <c r="VY261" s="13"/>
      <c r="VZ261" s="13"/>
      <c r="WA261" s="13"/>
      <c r="WB261" s="13"/>
      <c r="WC261" s="13"/>
      <c r="WD261" s="13"/>
      <c r="WE261" s="13"/>
      <c r="WF261" s="13"/>
      <c r="WG261" s="13"/>
      <c r="WH261" s="13"/>
      <c r="WI261" s="13"/>
      <c r="WJ261" s="13"/>
      <c r="WK261" s="13"/>
      <c r="WL261" s="13"/>
      <c r="WM261" s="13"/>
      <c r="WN261" s="13"/>
      <c r="WO261" s="13"/>
      <c r="WP261" s="13"/>
      <c r="WQ261" s="13"/>
      <c r="WR261" s="13"/>
      <c r="WS261" s="13"/>
      <c r="WT261" s="13"/>
      <c r="WU261" s="13"/>
      <c r="WV261" s="13"/>
      <c r="WW261" s="13"/>
      <c r="WX261" s="13"/>
      <c r="WY261" s="13"/>
      <c r="WZ261" s="13"/>
      <c r="XA261" s="13"/>
      <c r="XB261" s="13"/>
      <c r="XC261" s="13"/>
      <c r="XD261" s="13"/>
      <c r="XE261" s="13"/>
      <c r="XF261" s="13"/>
      <c r="XG261" s="13"/>
      <c r="XH261" s="13"/>
      <c r="XI261" s="13"/>
      <c r="XJ261" s="13"/>
      <c r="XK261" s="13"/>
      <c r="XL261" s="13"/>
      <c r="XM261" s="13"/>
      <c r="XN261" s="13"/>
      <c r="XO261" s="13"/>
      <c r="XP261" s="13"/>
      <c r="XQ261" s="13"/>
      <c r="XR261" s="13"/>
      <c r="XS261" s="13"/>
      <c r="XT261" s="13"/>
      <c r="XU261" s="13"/>
      <c r="XV261" s="13"/>
      <c r="XW261" s="13"/>
      <c r="XX261" s="13"/>
      <c r="XY261" s="13"/>
      <c r="XZ261" s="13"/>
      <c r="YA261" s="13"/>
      <c r="YB261" s="13"/>
      <c r="YC261" s="13"/>
      <c r="YD261" s="13"/>
      <c r="YE261" s="13"/>
      <c r="YF261" s="13"/>
      <c r="YG261" s="13"/>
      <c r="YH261" s="13"/>
      <c r="YI261" s="13"/>
      <c r="YJ261" s="13"/>
      <c r="YK261" s="13"/>
      <c r="YL261" s="13"/>
      <c r="YM261" s="13"/>
      <c r="YN261" s="13"/>
      <c r="YO261" s="13"/>
      <c r="YP261" s="13"/>
      <c r="YQ261" s="13"/>
      <c r="YR261" s="13"/>
      <c r="YS261" s="13"/>
      <c r="YT261" s="13"/>
      <c r="YU261" s="13"/>
      <c r="YV261" s="13"/>
      <c r="YW261" s="13"/>
      <c r="YX261" s="13"/>
      <c r="YY261" s="13"/>
      <c r="YZ261" s="13"/>
      <c r="ZA261" s="13"/>
      <c r="ZB261" s="13"/>
      <c r="ZC261" s="13"/>
      <c r="ZD261" s="13"/>
      <c r="ZE261" s="13"/>
      <c r="ZF261" s="13"/>
      <c r="ZG261" s="13"/>
      <c r="ZH261" s="13"/>
      <c r="ZI261" s="13"/>
      <c r="ZJ261" s="13"/>
      <c r="ZK261" s="13"/>
      <c r="ZL261" s="13"/>
      <c r="ZM261" s="13"/>
      <c r="ZN261" s="13"/>
      <c r="ZO261" s="13"/>
      <c r="ZP261" s="13"/>
      <c r="ZQ261" s="13"/>
      <c r="ZR261" s="13"/>
      <c r="ZS261" s="13"/>
      <c r="ZT261" s="13"/>
      <c r="ZU261" s="13"/>
      <c r="ZV261" s="13"/>
      <c r="ZW261" s="13"/>
      <c r="ZX261" s="13"/>
      <c r="ZY261" s="13"/>
      <c r="ZZ261" s="13"/>
      <c r="AAA261" s="13"/>
      <c r="AAB261" s="13"/>
      <c r="AAC261" s="13"/>
      <c r="AAD261" s="13"/>
      <c r="AAE261" s="13"/>
      <c r="AAF261" s="13"/>
      <c r="AAG261" s="13"/>
      <c r="AAH261" s="13"/>
      <c r="AAI261" s="13"/>
      <c r="AAJ261" s="13"/>
      <c r="AAK261" s="13"/>
      <c r="AAL261" s="13"/>
      <c r="AAM261" s="13"/>
      <c r="AAN261" s="13"/>
      <c r="AAO261" s="13"/>
      <c r="AAP261" s="13"/>
      <c r="AAQ261" s="13"/>
      <c r="AAR261" s="13"/>
      <c r="AAS261" s="13"/>
      <c r="AAT261" s="13"/>
      <c r="AAU261" s="13"/>
      <c r="AAV261" s="13"/>
      <c r="AAW261" s="13"/>
      <c r="AAX261" s="13"/>
      <c r="AAY261" s="13"/>
      <c r="AAZ261" s="13"/>
      <c r="ABA261" s="13"/>
      <c r="ABB261" s="13"/>
      <c r="ABC261" s="13"/>
      <c r="ABD261" s="13"/>
      <c r="ABE261" s="13"/>
      <c r="ABF261" s="13"/>
      <c r="ABG261" s="13"/>
      <c r="ABH261" s="13"/>
      <c r="ABI261" s="13"/>
      <c r="ABJ261" s="13"/>
      <c r="ABK261" s="13"/>
      <c r="ABL261" s="13"/>
      <c r="ABM261" s="13"/>
      <c r="ABN261" s="13"/>
      <c r="ABO261" s="13"/>
      <c r="ABP261" s="13"/>
      <c r="ABQ261" s="13"/>
      <c r="ABR261" s="13"/>
      <c r="ABS261" s="13"/>
      <c r="ABT261" s="13"/>
      <c r="ABU261" s="13"/>
      <c r="ABV261" s="13"/>
      <c r="ABW261" s="13"/>
      <c r="ABX261" s="13"/>
      <c r="ABY261" s="13"/>
      <c r="ABZ261" s="13"/>
      <c r="ACA261" s="13"/>
      <c r="ACB261" s="13"/>
      <c r="ACC261" s="13"/>
      <c r="ACD261" s="13"/>
      <c r="ACE261" s="13"/>
      <c r="ACF261" s="13"/>
      <c r="ACG261" s="13"/>
      <c r="ACH261" s="13"/>
      <c r="ACI261" s="13"/>
      <c r="ACJ261" s="13"/>
      <c r="ACK261" s="13"/>
      <c r="ACL261" s="13"/>
      <c r="ACM261" s="13"/>
      <c r="ACN261" s="13"/>
      <c r="ACO261" s="13"/>
      <c r="ACP261" s="13"/>
      <c r="ACQ261" s="13"/>
      <c r="ACR261" s="13"/>
      <c r="ACS261" s="13"/>
      <c r="ACT261" s="13"/>
      <c r="ACU261" s="13"/>
      <c r="ACV261" s="13"/>
      <c r="ACW261" s="13"/>
      <c r="ACX261" s="13"/>
      <c r="ACY261" s="13"/>
      <c r="ACZ261" s="13"/>
      <c r="ADA261" s="13"/>
      <c r="ADB261" s="13"/>
      <c r="ADC261" s="13"/>
      <c r="ADD261" s="13"/>
      <c r="ADE261" s="13"/>
      <c r="ADF261" s="13"/>
      <c r="ADG261" s="13"/>
      <c r="ADH261" s="13"/>
      <c r="ADI261" s="13"/>
      <c r="ADJ261" s="13"/>
      <c r="ADK261" s="13"/>
      <c r="ADL261" s="13"/>
      <c r="ADM261" s="13"/>
      <c r="ADN261" s="13"/>
      <c r="ADO261" s="13"/>
      <c r="ADP261" s="13"/>
      <c r="ADQ261" s="13"/>
      <c r="ADR261" s="13"/>
      <c r="ADS261" s="13"/>
      <c r="ADT261" s="13"/>
      <c r="ADU261" s="13"/>
      <c r="ADV261" s="13"/>
      <c r="ADW261" s="13"/>
      <c r="ADX261" s="13"/>
      <c r="ADY261" s="13"/>
      <c r="ADZ261" s="13"/>
      <c r="AEA261" s="13"/>
      <c r="AEB261" s="13"/>
      <c r="AEC261" s="13"/>
      <c r="AED261" s="13"/>
      <c r="AEE261" s="13"/>
      <c r="AEF261" s="13"/>
      <c r="AEG261" s="13"/>
      <c r="AEH261" s="13"/>
      <c r="AEI261" s="13"/>
      <c r="AEJ261" s="13"/>
      <c r="AEK261" s="13"/>
      <c r="AEL261" s="13"/>
      <c r="AEM261" s="13"/>
      <c r="AEN261" s="13"/>
      <c r="AEO261" s="13"/>
      <c r="AEP261" s="13"/>
      <c r="AEQ261" s="13"/>
      <c r="AER261" s="13"/>
      <c r="AES261" s="13"/>
      <c r="AET261" s="13"/>
      <c r="AEU261" s="13"/>
      <c r="AEV261" s="13"/>
      <c r="AEW261" s="13"/>
      <c r="AEX261" s="13"/>
      <c r="AEY261" s="13"/>
      <c r="AEZ261" s="13"/>
      <c r="AFA261" s="13"/>
      <c r="AFB261" s="13"/>
      <c r="AFC261" s="13"/>
      <c r="AFD261" s="13"/>
      <c r="AFE261" s="13"/>
      <c r="AFF261" s="13"/>
      <c r="AFG261" s="13"/>
      <c r="AFH261" s="13"/>
      <c r="AFI261" s="13"/>
      <c r="AFJ261" s="13"/>
      <c r="AFK261" s="13"/>
      <c r="AFL261" s="13"/>
      <c r="AFM261" s="13"/>
      <c r="AFN261" s="13"/>
      <c r="AFO261" s="13"/>
      <c r="AFP261" s="13"/>
      <c r="AFQ261" s="13"/>
      <c r="AFR261" s="13"/>
      <c r="AFS261" s="13"/>
      <c r="AFT261" s="13"/>
      <c r="AFU261" s="13"/>
      <c r="AFV261" s="13"/>
      <c r="AFW261" s="13"/>
      <c r="AFX261" s="13"/>
      <c r="AFY261" s="13"/>
      <c r="AFZ261" s="13"/>
      <c r="AGA261" s="13"/>
      <c r="AGB261" s="13"/>
      <c r="AGC261" s="13"/>
      <c r="AGD261" s="13"/>
      <c r="AGE261" s="13"/>
      <c r="AGF261" s="13"/>
      <c r="AGG261" s="13"/>
      <c r="AGH261" s="13"/>
      <c r="AGI261" s="13"/>
      <c r="AGJ261" s="13"/>
      <c r="AGK261" s="13"/>
      <c r="AGL261" s="13"/>
      <c r="AGM261" s="13"/>
      <c r="AGN261" s="13"/>
      <c r="AGO261" s="13"/>
      <c r="AGP261" s="13"/>
      <c r="AGQ261" s="13"/>
      <c r="AGR261" s="13"/>
      <c r="AGS261" s="13"/>
      <c r="AGT261" s="13"/>
      <c r="AGU261" s="13"/>
      <c r="AGV261" s="13"/>
      <c r="AGW261" s="13"/>
      <c r="AGX261" s="13"/>
      <c r="AGY261" s="13"/>
      <c r="AGZ261" s="13"/>
      <c r="AHA261" s="13"/>
      <c r="AHB261" s="13"/>
      <c r="AHC261" s="13"/>
      <c r="AHD261" s="13"/>
      <c r="AHE261" s="13"/>
      <c r="AHF261" s="13"/>
      <c r="AHG261" s="13"/>
      <c r="AHH261" s="13"/>
      <c r="AHI261" s="13"/>
      <c r="AHJ261" s="13"/>
      <c r="AHK261" s="13"/>
      <c r="AHL261" s="13"/>
      <c r="AHM261" s="13"/>
      <c r="AHN261" s="13"/>
      <c r="AHO261" s="13"/>
      <c r="AHP261" s="13"/>
      <c r="AHQ261" s="13"/>
      <c r="AHR261" s="13"/>
      <c r="AHS261" s="13"/>
      <c r="AHT261" s="13"/>
      <c r="AHU261" s="13"/>
      <c r="AHV261" s="13"/>
      <c r="AHW261" s="13"/>
      <c r="AHX261" s="13"/>
      <c r="AHY261" s="13"/>
      <c r="AHZ261" s="13"/>
      <c r="AIA261" s="13"/>
      <c r="AIB261" s="13"/>
      <c r="AIC261" s="13"/>
      <c r="AID261" s="13"/>
      <c r="AIE261" s="13"/>
      <c r="AIF261" s="13"/>
      <c r="AIG261" s="13"/>
      <c r="AIH261" s="13"/>
      <c r="AII261" s="13"/>
      <c r="AIJ261" s="13"/>
      <c r="AIK261" s="13"/>
      <c r="AIL261" s="13"/>
      <c r="AIM261" s="13"/>
      <c r="AIN261" s="13"/>
      <c r="AIO261" s="13"/>
      <c r="AIP261" s="13"/>
      <c r="AIQ261" s="13"/>
      <c r="AIR261" s="13"/>
      <c r="AIS261" s="13"/>
      <c r="AIT261" s="13"/>
      <c r="AIU261" s="13"/>
      <c r="AIV261" s="13"/>
      <c r="AIW261" s="13"/>
      <c r="AIX261" s="13"/>
      <c r="AIY261" s="13"/>
      <c r="AIZ261" s="13"/>
      <c r="AJA261" s="13"/>
      <c r="AJB261" s="13"/>
      <c r="AJC261" s="13"/>
      <c r="AJD261" s="13"/>
      <c r="AJE261" s="13"/>
      <c r="AJF261" s="13"/>
      <c r="AJG261" s="13"/>
      <c r="AJH261" s="13"/>
      <c r="AJI261" s="13"/>
      <c r="AJJ261" s="13"/>
      <c r="AJK261" s="13"/>
      <c r="AJL261" s="13"/>
      <c r="AJM261" s="13"/>
      <c r="AJN261" s="13"/>
      <c r="AJO261" s="13"/>
      <c r="AJP261" s="13"/>
      <c r="AJQ261" s="13"/>
      <c r="AJR261" s="13"/>
      <c r="AJS261" s="13"/>
      <c r="AJT261" s="13"/>
      <c r="AJU261" s="13"/>
      <c r="AJV261" s="13"/>
      <c r="AJW261" s="13"/>
      <c r="AJX261" s="13"/>
      <c r="AJY261" s="13"/>
      <c r="AJZ261" s="13"/>
      <c r="AKA261" s="13"/>
      <c r="AKB261" s="13"/>
      <c r="AKC261" s="13"/>
      <c r="AKD261" s="13"/>
      <c r="AKE261" s="13"/>
      <c r="AKF261" s="13"/>
      <c r="AKG261" s="13"/>
      <c r="AKH261" s="13"/>
      <c r="AKI261" s="13"/>
      <c r="AKJ261" s="13"/>
      <c r="AKK261" s="13"/>
      <c r="AKL261" s="13"/>
      <c r="AKM261" s="13"/>
      <c r="AKN261" s="13"/>
      <c r="AKO261" s="13"/>
      <c r="AKP261" s="13"/>
      <c r="AKQ261" s="13"/>
      <c r="AKR261" s="13"/>
      <c r="AKS261" s="13"/>
      <c r="AKT261" s="13"/>
      <c r="AKU261" s="13"/>
      <c r="AKV261" s="13"/>
      <c r="AKW261" s="13"/>
      <c r="AKX261" s="13"/>
      <c r="AKY261" s="13"/>
      <c r="AKZ261" s="13"/>
      <c r="ALA261" s="13"/>
      <c r="ALB261" s="13"/>
      <c r="ALC261" s="13"/>
      <c r="ALD261" s="13"/>
      <c r="ALE261" s="13"/>
      <c r="ALF261" s="13"/>
      <c r="ALG261" s="13"/>
      <c r="ALH261" s="13"/>
      <c r="ALI261" s="13"/>
      <c r="ALJ261" s="13"/>
      <c r="ALK261" s="13"/>
      <c r="ALL261" s="13"/>
      <c r="ALM261" s="13"/>
      <c r="ALN261" s="13"/>
    </row>
    <row r="262" spans="1:1002" ht="14.5" hidden="1" customHeight="1" x14ac:dyDescent="0.35">
      <c r="A262" s="6"/>
      <c r="B262" s="21"/>
      <c r="C262" s="30"/>
      <c r="D262" s="21"/>
      <c r="E262" s="21"/>
      <c r="F262" s="11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c r="DU262" s="13"/>
      <c r="DV262" s="13"/>
      <c r="DW262" s="13"/>
      <c r="DX262" s="13"/>
      <c r="DY262" s="13"/>
      <c r="DZ262" s="13"/>
      <c r="EA262" s="13"/>
      <c r="EB262" s="13"/>
      <c r="EC262" s="13"/>
      <c r="ED262" s="13"/>
      <c r="EE262" s="13"/>
      <c r="EF262" s="13"/>
      <c r="EG262" s="13"/>
      <c r="EH262" s="13"/>
      <c r="EI262" s="13"/>
      <c r="EJ262" s="13"/>
      <c r="EK262" s="13"/>
      <c r="EL262" s="13"/>
      <c r="EM262" s="13"/>
      <c r="EN262" s="13"/>
      <c r="EO262" s="13"/>
      <c r="EP262" s="13"/>
      <c r="EQ262" s="13"/>
      <c r="ER262" s="13"/>
      <c r="ES262" s="13"/>
      <c r="ET262" s="13"/>
      <c r="EU262" s="13"/>
      <c r="EV262" s="13"/>
      <c r="EW262" s="13"/>
      <c r="EX262" s="13"/>
      <c r="EY262" s="13"/>
      <c r="EZ262" s="13"/>
      <c r="FA262" s="13"/>
      <c r="FB262" s="13"/>
      <c r="FC262" s="13"/>
      <c r="FD262" s="13"/>
      <c r="FE262" s="13"/>
      <c r="FF262" s="13"/>
      <c r="FG262" s="13"/>
      <c r="FH262" s="13"/>
      <c r="FI262" s="13"/>
      <c r="FJ262" s="13"/>
      <c r="FK262" s="13"/>
      <c r="FL262" s="13"/>
      <c r="FM262" s="13"/>
      <c r="FN262" s="13"/>
      <c r="FO262" s="13"/>
      <c r="FP262" s="13"/>
      <c r="FQ262" s="13"/>
      <c r="FR262" s="13"/>
      <c r="FS262" s="13"/>
      <c r="FT262" s="13"/>
      <c r="FU262" s="13"/>
      <c r="FV262" s="13"/>
      <c r="FW262" s="13"/>
      <c r="FX262" s="13"/>
      <c r="FY262" s="13"/>
      <c r="FZ262" s="13"/>
      <c r="GA262" s="13"/>
      <c r="GB262" s="13"/>
      <c r="GC262" s="13"/>
      <c r="GD262" s="13"/>
      <c r="GE262" s="13"/>
      <c r="GF262" s="13"/>
      <c r="GG262" s="13"/>
      <c r="GH262" s="13"/>
      <c r="GI262" s="13"/>
      <c r="GJ262" s="13"/>
      <c r="GK262" s="13"/>
      <c r="GL262" s="13"/>
      <c r="GM262" s="13"/>
      <c r="GN262" s="13"/>
      <c r="GO262" s="13"/>
      <c r="GP262" s="13"/>
      <c r="GQ262" s="13"/>
      <c r="GR262" s="13"/>
      <c r="GS262" s="13"/>
      <c r="GT262" s="13"/>
      <c r="GU262" s="13"/>
      <c r="GV262" s="13"/>
      <c r="GW262" s="13"/>
      <c r="GX262" s="13"/>
      <c r="GY262" s="13"/>
      <c r="GZ262" s="13"/>
      <c r="HA262" s="13"/>
      <c r="HB262" s="13"/>
      <c r="HC262" s="13"/>
      <c r="HD262" s="13"/>
      <c r="HE262" s="13"/>
      <c r="HF262" s="13"/>
      <c r="HG262" s="13"/>
      <c r="HH262" s="13"/>
      <c r="HI262" s="13"/>
      <c r="HJ262" s="13"/>
      <c r="HK262" s="13"/>
      <c r="HL262" s="13"/>
      <c r="HM262" s="13"/>
      <c r="HN262" s="13"/>
      <c r="HO262" s="13"/>
      <c r="HP262" s="13"/>
      <c r="HQ262" s="13"/>
      <c r="HR262" s="13"/>
      <c r="HS262" s="13"/>
      <c r="HT262" s="13"/>
      <c r="HU262" s="13"/>
      <c r="HV262" s="13"/>
      <c r="HW262" s="13"/>
      <c r="HX262" s="13"/>
      <c r="HY262" s="13"/>
      <c r="HZ262" s="13"/>
      <c r="IA262" s="13"/>
      <c r="IB262" s="13"/>
      <c r="IC262" s="13"/>
      <c r="ID262" s="13"/>
      <c r="IE262" s="13"/>
      <c r="IF262" s="13"/>
      <c r="IG262" s="13"/>
      <c r="IH262" s="13"/>
      <c r="II262" s="13"/>
      <c r="IJ262" s="13"/>
      <c r="IK262" s="13"/>
      <c r="IL262" s="13"/>
      <c r="IM262" s="13"/>
      <c r="IN262" s="13"/>
      <c r="IO262" s="13"/>
      <c r="IP262" s="13"/>
      <c r="IQ262" s="13"/>
      <c r="IR262" s="13"/>
      <c r="IS262" s="13"/>
      <c r="IT262" s="13"/>
      <c r="IU262" s="13"/>
      <c r="IV262" s="13"/>
      <c r="IW262" s="13"/>
      <c r="IX262" s="13"/>
      <c r="IY262" s="13"/>
      <c r="IZ262" s="13"/>
      <c r="JA262" s="13"/>
      <c r="JB262" s="13"/>
      <c r="JC262" s="13"/>
      <c r="JD262" s="13"/>
      <c r="JE262" s="13"/>
      <c r="JF262" s="13"/>
      <c r="JG262" s="13"/>
      <c r="JH262" s="13"/>
      <c r="JI262" s="13"/>
      <c r="JJ262" s="13"/>
      <c r="JK262" s="13"/>
      <c r="JL262" s="13"/>
      <c r="JM262" s="13"/>
      <c r="JN262" s="13"/>
      <c r="JO262" s="13"/>
      <c r="JP262" s="13"/>
      <c r="JQ262" s="13"/>
      <c r="JR262" s="13"/>
      <c r="JS262" s="13"/>
      <c r="JT262" s="13"/>
      <c r="JU262" s="13"/>
      <c r="JV262" s="13"/>
      <c r="JW262" s="13"/>
      <c r="JX262" s="13"/>
      <c r="JY262" s="13"/>
      <c r="JZ262" s="13"/>
      <c r="KA262" s="13"/>
      <c r="KB262" s="13"/>
      <c r="KC262" s="13"/>
      <c r="KD262" s="13"/>
      <c r="KE262" s="13"/>
      <c r="KF262" s="13"/>
      <c r="KG262" s="13"/>
      <c r="KH262" s="13"/>
      <c r="KI262" s="13"/>
      <c r="KJ262" s="13"/>
      <c r="KK262" s="13"/>
      <c r="KL262" s="13"/>
      <c r="KM262" s="13"/>
      <c r="KN262" s="13"/>
      <c r="KO262" s="13"/>
      <c r="KP262" s="13"/>
      <c r="KQ262" s="13"/>
      <c r="KR262" s="13"/>
      <c r="KS262" s="13"/>
      <c r="KT262" s="13"/>
      <c r="KU262" s="13"/>
      <c r="KV262" s="13"/>
      <c r="KW262" s="13"/>
      <c r="KX262" s="13"/>
      <c r="KY262" s="13"/>
      <c r="KZ262" s="13"/>
      <c r="LA262" s="13"/>
      <c r="LB262" s="13"/>
      <c r="LC262" s="13"/>
      <c r="LD262" s="13"/>
      <c r="LE262" s="13"/>
      <c r="LF262" s="13"/>
      <c r="LG262" s="13"/>
      <c r="LH262" s="13"/>
      <c r="LI262" s="13"/>
      <c r="LJ262" s="13"/>
      <c r="LK262" s="13"/>
      <c r="LL262" s="13"/>
      <c r="LM262" s="13"/>
      <c r="LN262" s="13"/>
      <c r="LO262" s="13"/>
      <c r="LP262" s="13"/>
      <c r="LQ262" s="13"/>
      <c r="LR262" s="13"/>
      <c r="LS262" s="13"/>
      <c r="LT262" s="13"/>
      <c r="LU262" s="13"/>
      <c r="LV262" s="13"/>
      <c r="LW262" s="13"/>
      <c r="LX262" s="13"/>
      <c r="LY262" s="13"/>
      <c r="LZ262" s="13"/>
      <c r="MA262" s="13"/>
      <c r="MB262" s="13"/>
      <c r="MC262" s="13"/>
      <c r="MD262" s="13"/>
      <c r="ME262" s="13"/>
      <c r="MF262" s="13"/>
      <c r="MG262" s="13"/>
      <c r="MH262" s="13"/>
      <c r="MI262" s="13"/>
      <c r="MJ262" s="13"/>
      <c r="MK262" s="13"/>
      <c r="ML262" s="13"/>
      <c r="MM262" s="13"/>
      <c r="MN262" s="13"/>
      <c r="MO262" s="13"/>
      <c r="MP262" s="13"/>
      <c r="MQ262" s="13"/>
      <c r="MR262" s="13"/>
      <c r="MS262" s="13"/>
      <c r="MT262" s="13"/>
      <c r="MU262" s="13"/>
      <c r="MV262" s="13"/>
      <c r="MW262" s="13"/>
      <c r="MX262" s="13"/>
      <c r="MY262" s="13"/>
      <c r="MZ262" s="13"/>
      <c r="NA262" s="13"/>
      <c r="NB262" s="13"/>
      <c r="NC262" s="13"/>
      <c r="ND262" s="13"/>
      <c r="NE262" s="13"/>
      <c r="NF262" s="13"/>
      <c r="NG262" s="13"/>
      <c r="NH262" s="13"/>
      <c r="NI262" s="13"/>
      <c r="NJ262" s="13"/>
      <c r="NK262" s="13"/>
      <c r="NL262" s="13"/>
      <c r="NM262" s="13"/>
      <c r="NN262" s="13"/>
      <c r="NO262" s="13"/>
      <c r="NP262" s="13"/>
      <c r="NQ262" s="13"/>
      <c r="NR262" s="13"/>
      <c r="NS262" s="13"/>
      <c r="NT262" s="13"/>
      <c r="NU262" s="13"/>
      <c r="NV262" s="13"/>
      <c r="NW262" s="13"/>
      <c r="NX262" s="13"/>
      <c r="NY262" s="13"/>
      <c r="NZ262" s="13"/>
      <c r="OA262" s="13"/>
      <c r="OB262" s="13"/>
      <c r="OC262" s="13"/>
      <c r="OD262" s="13"/>
      <c r="OE262" s="13"/>
      <c r="OF262" s="13"/>
      <c r="OG262" s="13"/>
      <c r="OH262" s="13"/>
      <c r="OI262" s="13"/>
      <c r="OJ262" s="13"/>
      <c r="OK262" s="13"/>
      <c r="OL262" s="13"/>
      <c r="OM262" s="13"/>
      <c r="ON262" s="13"/>
      <c r="OO262" s="13"/>
      <c r="OP262" s="13"/>
      <c r="OQ262" s="13"/>
      <c r="OR262" s="13"/>
      <c r="OS262" s="13"/>
      <c r="OT262" s="13"/>
      <c r="OU262" s="13"/>
      <c r="OV262" s="13"/>
      <c r="OW262" s="13"/>
      <c r="OX262" s="13"/>
      <c r="OY262" s="13"/>
      <c r="OZ262" s="13"/>
      <c r="PA262" s="13"/>
      <c r="PB262" s="13"/>
      <c r="PC262" s="13"/>
      <c r="PD262" s="13"/>
      <c r="PE262" s="13"/>
      <c r="PF262" s="13"/>
      <c r="PG262" s="13"/>
      <c r="PH262" s="13"/>
      <c r="PI262" s="13"/>
      <c r="PJ262" s="13"/>
      <c r="PK262" s="13"/>
      <c r="PL262" s="13"/>
      <c r="PM262" s="13"/>
      <c r="PN262" s="13"/>
      <c r="PO262" s="13"/>
      <c r="PP262" s="13"/>
      <c r="PQ262" s="13"/>
      <c r="PR262" s="13"/>
      <c r="PS262" s="13"/>
      <c r="PT262" s="13"/>
      <c r="PU262" s="13"/>
      <c r="PV262" s="13"/>
      <c r="PW262" s="13"/>
      <c r="PX262" s="13"/>
      <c r="PY262" s="13"/>
      <c r="PZ262" s="13"/>
      <c r="QA262" s="13"/>
      <c r="QB262" s="13"/>
      <c r="QC262" s="13"/>
      <c r="QD262" s="13"/>
      <c r="QE262" s="13"/>
      <c r="QF262" s="13"/>
      <c r="QG262" s="13"/>
      <c r="QH262" s="13"/>
      <c r="QI262" s="13"/>
      <c r="QJ262" s="13"/>
      <c r="QK262" s="13"/>
      <c r="QL262" s="13"/>
      <c r="QM262" s="13"/>
      <c r="QN262" s="13"/>
      <c r="QO262" s="13"/>
      <c r="QP262" s="13"/>
      <c r="QQ262" s="13"/>
      <c r="QR262" s="13"/>
      <c r="QS262" s="13"/>
      <c r="QT262" s="13"/>
      <c r="QU262" s="13"/>
      <c r="QV262" s="13"/>
      <c r="QW262" s="13"/>
      <c r="QX262" s="13"/>
      <c r="QY262" s="13"/>
      <c r="QZ262" s="13"/>
      <c r="RA262" s="13"/>
      <c r="RB262" s="13"/>
      <c r="RC262" s="13"/>
      <c r="RD262" s="13"/>
      <c r="RE262" s="13"/>
      <c r="RF262" s="13"/>
      <c r="RG262" s="13"/>
      <c r="RH262" s="13"/>
      <c r="RI262" s="13"/>
      <c r="RJ262" s="13"/>
      <c r="RK262" s="13"/>
      <c r="RL262" s="13"/>
      <c r="RM262" s="13"/>
      <c r="RN262" s="13"/>
      <c r="RO262" s="13"/>
      <c r="RP262" s="13"/>
      <c r="RQ262" s="13"/>
      <c r="RR262" s="13"/>
      <c r="RS262" s="13"/>
      <c r="RT262" s="13"/>
      <c r="RU262" s="13"/>
      <c r="RV262" s="13"/>
      <c r="RW262" s="13"/>
      <c r="RX262" s="13"/>
      <c r="RY262" s="13"/>
      <c r="RZ262" s="13"/>
      <c r="SA262" s="13"/>
      <c r="SB262" s="13"/>
      <c r="SC262" s="13"/>
      <c r="SD262" s="13"/>
      <c r="SE262" s="13"/>
      <c r="SF262" s="13"/>
      <c r="SG262" s="13"/>
      <c r="SH262" s="13"/>
      <c r="SI262" s="13"/>
      <c r="SJ262" s="13"/>
      <c r="SK262" s="13"/>
      <c r="SL262" s="13"/>
      <c r="SM262" s="13"/>
      <c r="SN262" s="13"/>
      <c r="SO262" s="13"/>
      <c r="SP262" s="13"/>
      <c r="SQ262" s="13"/>
      <c r="SR262" s="13"/>
      <c r="SS262" s="13"/>
      <c r="ST262" s="13"/>
      <c r="SU262" s="13"/>
      <c r="SV262" s="13"/>
      <c r="SW262" s="13"/>
      <c r="SX262" s="13"/>
      <c r="SY262" s="13"/>
      <c r="SZ262" s="13"/>
      <c r="TA262" s="13"/>
      <c r="TB262" s="13"/>
      <c r="TC262" s="13"/>
      <c r="TD262" s="13"/>
      <c r="TE262" s="13"/>
      <c r="TF262" s="13"/>
      <c r="TG262" s="13"/>
      <c r="TH262" s="13"/>
      <c r="TI262" s="13"/>
      <c r="TJ262" s="13"/>
      <c r="TK262" s="13"/>
      <c r="TL262" s="13"/>
      <c r="TM262" s="13"/>
      <c r="TN262" s="13"/>
      <c r="TO262" s="13"/>
      <c r="TP262" s="13"/>
      <c r="TQ262" s="13"/>
      <c r="TR262" s="13"/>
      <c r="TS262" s="13"/>
      <c r="TT262" s="13"/>
      <c r="TU262" s="13"/>
      <c r="TV262" s="13"/>
      <c r="TW262" s="13"/>
      <c r="TX262" s="13"/>
      <c r="TY262" s="13"/>
      <c r="TZ262" s="13"/>
      <c r="UA262" s="13"/>
      <c r="UB262" s="13"/>
      <c r="UC262" s="13"/>
      <c r="UD262" s="13"/>
      <c r="UE262" s="13"/>
      <c r="UF262" s="13"/>
      <c r="UG262" s="13"/>
      <c r="UH262" s="13"/>
      <c r="UI262" s="13"/>
      <c r="UJ262" s="13"/>
      <c r="UK262" s="13"/>
      <c r="UL262" s="13"/>
      <c r="UM262" s="13"/>
      <c r="UN262" s="13"/>
      <c r="UO262" s="13"/>
      <c r="UP262" s="13"/>
      <c r="UQ262" s="13"/>
      <c r="UR262" s="13"/>
      <c r="US262" s="13"/>
      <c r="UT262" s="13"/>
      <c r="UU262" s="13"/>
      <c r="UV262" s="13"/>
      <c r="UW262" s="13"/>
      <c r="UX262" s="13"/>
      <c r="UY262" s="13"/>
      <c r="UZ262" s="13"/>
      <c r="VA262" s="13"/>
      <c r="VB262" s="13"/>
      <c r="VC262" s="13"/>
      <c r="VD262" s="13"/>
      <c r="VE262" s="13"/>
      <c r="VF262" s="13"/>
      <c r="VG262" s="13"/>
      <c r="VH262" s="13"/>
      <c r="VI262" s="13"/>
      <c r="VJ262" s="13"/>
      <c r="VK262" s="13"/>
      <c r="VL262" s="13"/>
      <c r="VM262" s="13"/>
      <c r="VN262" s="13"/>
      <c r="VO262" s="13"/>
      <c r="VP262" s="13"/>
      <c r="VQ262" s="13"/>
      <c r="VR262" s="13"/>
      <c r="VS262" s="13"/>
      <c r="VT262" s="13"/>
      <c r="VU262" s="13"/>
      <c r="VV262" s="13"/>
      <c r="VW262" s="13"/>
      <c r="VX262" s="13"/>
      <c r="VY262" s="13"/>
      <c r="VZ262" s="13"/>
      <c r="WA262" s="13"/>
      <c r="WB262" s="13"/>
      <c r="WC262" s="13"/>
      <c r="WD262" s="13"/>
      <c r="WE262" s="13"/>
      <c r="WF262" s="13"/>
      <c r="WG262" s="13"/>
      <c r="WH262" s="13"/>
      <c r="WI262" s="13"/>
      <c r="WJ262" s="13"/>
      <c r="WK262" s="13"/>
      <c r="WL262" s="13"/>
      <c r="WM262" s="13"/>
      <c r="WN262" s="13"/>
      <c r="WO262" s="13"/>
      <c r="WP262" s="13"/>
      <c r="WQ262" s="13"/>
      <c r="WR262" s="13"/>
      <c r="WS262" s="13"/>
      <c r="WT262" s="13"/>
      <c r="WU262" s="13"/>
      <c r="WV262" s="13"/>
      <c r="WW262" s="13"/>
      <c r="WX262" s="13"/>
      <c r="WY262" s="13"/>
      <c r="WZ262" s="13"/>
      <c r="XA262" s="13"/>
      <c r="XB262" s="13"/>
      <c r="XC262" s="13"/>
      <c r="XD262" s="13"/>
      <c r="XE262" s="13"/>
      <c r="XF262" s="13"/>
      <c r="XG262" s="13"/>
      <c r="XH262" s="13"/>
      <c r="XI262" s="13"/>
      <c r="XJ262" s="13"/>
      <c r="XK262" s="13"/>
      <c r="XL262" s="13"/>
      <c r="XM262" s="13"/>
      <c r="XN262" s="13"/>
      <c r="XO262" s="13"/>
      <c r="XP262" s="13"/>
      <c r="XQ262" s="13"/>
      <c r="XR262" s="13"/>
      <c r="XS262" s="13"/>
      <c r="XT262" s="13"/>
      <c r="XU262" s="13"/>
      <c r="XV262" s="13"/>
      <c r="XW262" s="13"/>
      <c r="XX262" s="13"/>
      <c r="XY262" s="13"/>
      <c r="XZ262" s="13"/>
      <c r="YA262" s="13"/>
      <c r="YB262" s="13"/>
      <c r="YC262" s="13"/>
      <c r="YD262" s="13"/>
      <c r="YE262" s="13"/>
      <c r="YF262" s="13"/>
      <c r="YG262" s="13"/>
      <c r="YH262" s="13"/>
      <c r="YI262" s="13"/>
      <c r="YJ262" s="13"/>
      <c r="YK262" s="13"/>
      <c r="YL262" s="13"/>
      <c r="YM262" s="13"/>
      <c r="YN262" s="13"/>
      <c r="YO262" s="13"/>
      <c r="YP262" s="13"/>
      <c r="YQ262" s="13"/>
      <c r="YR262" s="13"/>
      <c r="YS262" s="13"/>
      <c r="YT262" s="13"/>
      <c r="YU262" s="13"/>
      <c r="YV262" s="13"/>
      <c r="YW262" s="13"/>
      <c r="YX262" s="13"/>
      <c r="YY262" s="13"/>
      <c r="YZ262" s="13"/>
      <c r="ZA262" s="13"/>
      <c r="ZB262" s="13"/>
      <c r="ZC262" s="13"/>
      <c r="ZD262" s="13"/>
      <c r="ZE262" s="13"/>
      <c r="ZF262" s="13"/>
      <c r="ZG262" s="13"/>
      <c r="ZH262" s="13"/>
      <c r="ZI262" s="13"/>
      <c r="ZJ262" s="13"/>
      <c r="ZK262" s="13"/>
      <c r="ZL262" s="13"/>
      <c r="ZM262" s="13"/>
      <c r="ZN262" s="13"/>
      <c r="ZO262" s="13"/>
      <c r="ZP262" s="13"/>
      <c r="ZQ262" s="13"/>
      <c r="ZR262" s="13"/>
      <c r="ZS262" s="13"/>
      <c r="ZT262" s="13"/>
      <c r="ZU262" s="13"/>
      <c r="ZV262" s="13"/>
      <c r="ZW262" s="13"/>
      <c r="ZX262" s="13"/>
      <c r="ZY262" s="13"/>
      <c r="ZZ262" s="13"/>
      <c r="AAA262" s="13"/>
      <c r="AAB262" s="13"/>
      <c r="AAC262" s="13"/>
      <c r="AAD262" s="13"/>
      <c r="AAE262" s="13"/>
      <c r="AAF262" s="13"/>
      <c r="AAG262" s="13"/>
      <c r="AAH262" s="13"/>
      <c r="AAI262" s="13"/>
      <c r="AAJ262" s="13"/>
      <c r="AAK262" s="13"/>
      <c r="AAL262" s="13"/>
      <c r="AAM262" s="13"/>
      <c r="AAN262" s="13"/>
      <c r="AAO262" s="13"/>
      <c r="AAP262" s="13"/>
      <c r="AAQ262" s="13"/>
      <c r="AAR262" s="13"/>
      <c r="AAS262" s="13"/>
      <c r="AAT262" s="13"/>
      <c r="AAU262" s="13"/>
      <c r="AAV262" s="13"/>
      <c r="AAW262" s="13"/>
      <c r="AAX262" s="13"/>
      <c r="AAY262" s="13"/>
      <c r="AAZ262" s="13"/>
      <c r="ABA262" s="13"/>
      <c r="ABB262" s="13"/>
      <c r="ABC262" s="13"/>
      <c r="ABD262" s="13"/>
      <c r="ABE262" s="13"/>
      <c r="ABF262" s="13"/>
      <c r="ABG262" s="13"/>
      <c r="ABH262" s="13"/>
      <c r="ABI262" s="13"/>
      <c r="ABJ262" s="13"/>
      <c r="ABK262" s="13"/>
      <c r="ABL262" s="13"/>
      <c r="ABM262" s="13"/>
      <c r="ABN262" s="13"/>
      <c r="ABO262" s="13"/>
      <c r="ABP262" s="13"/>
      <c r="ABQ262" s="13"/>
      <c r="ABR262" s="13"/>
      <c r="ABS262" s="13"/>
      <c r="ABT262" s="13"/>
      <c r="ABU262" s="13"/>
      <c r="ABV262" s="13"/>
      <c r="ABW262" s="13"/>
      <c r="ABX262" s="13"/>
      <c r="ABY262" s="13"/>
      <c r="ABZ262" s="13"/>
      <c r="ACA262" s="13"/>
      <c r="ACB262" s="13"/>
      <c r="ACC262" s="13"/>
      <c r="ACD262" s="13"/>
      <c r="ACE262" s="13"/>
      <c r="ACF262" s="13"/>
      <c r="ACG262" s="13"/>
      <c r="ACH262" s="13"/>
      <c r="ACI262" s="13"/>
      <c r="ACJ262" s="13"/>
      <c r="ACK262" s="13"/>
      <c r="ACL262" s="13"/>
      <c r="ACM262" s="13"/>
      <c r="ACN262" s="13"/>
      <c r="ACO262" s="13"/>
      <c r="ACP262" s="13"/>
      <c r="ACQ262" s="13"/>
      <c r="ACR262" s="13"/>
      <c r="ACS262" s="13"/>
      <c r="ACT262" s="13"/>
      <c r="ACU262" s="13"/>
      <c r="ACV262" s="13"/>
      <c r="ACW262" s="13"/>
      <c r="ACX262" s="13"/>
      <c r="ACY262" s="13"/>
      <c r="ACZ262" s="13"/>
      <c r="ADA262" s="13"/>
      <c r="ADB262" s="13"/>
      <c r="ADC262" s="13"/>
      <c r="ADD262" s="13"/>
      <c r="ADE262" s="13"/>
      <c r="ADF262" s="13"/>
      <c r="ADG262" s="13"/>
      <c r="ADH262" s="13"/>
      <c r="ADI262" s="13"/>
      <c r="ADJ262" s="13"/>
      <c r="ADK262" s="13"/>
      <c r="ADL262" s="13"/>
      <c r="ADM262" s="13"/>
      <c r="ADN262" s="13"/>
      <c r="ADO262" s="13"/>
      <c r="ADP262" s="13"/>
      <c r="ADQ262" s="13"/>
      <c r="ADR262" s="13"/>
      <c r="ADS262" s="13"/>
      <c r="ADT262" s="13"/>
      <c r="ADU262" s="13"/>
      <c r="ADV262" s="13"/>
      <c r="ADW262" s="13"/>
      <c r="ADX262" s="13"/>
      <c r="ADY262" s="13"/>
      <c r="ADZ262" s="13"/>
      <c r="AEA262" s="13"/>
      <c r="AEB262" s="13"/>
      <c r="AEC262" s="13"/>
      <c r="AED262" s="13"/>
      <c r="AEE262" s="13"/>
      <c r="AEF262" s="13"/>
      <c r="AEG262" s="13"/>
      <c r="AEH262" s="13"/>
      <c r="AEI262" s="13"/>
      <c r="AEJ262" s="13"/>
      <c r="AEK262" s="13"/>
      <c r="AEL262" s="13"/>
      <c r="AEM262" s="13"/>
      <c r="AEN262" s="13"/>
      <c r="AEO262" s="13"/>
      <c r="AEP262" s="13"/>
      <c r="AEQ262" s="13"/>
      <c r="AER262" s="13"/>
      <c r="AES262" s="13"/>
      <c r="AET262" s="13"/>
      <c r="AEU262" s="13"/>
      <c r="AEV262" s="13"/>
      <c r="AEW262" s="13"/>
      <c r="AEX262" s="13"/>
      <c r="AEY262" s="13"/>
      <c r="AEZ262" s="13"/>
      <c r="AFA262" s="13"/>
      <c r="AFB262" s="13"/>
      <c r="AFC262" s="13"/>
      <c r="AFD262" s="13"/>
      <c r="AFE262" s="13"/>
      <c r="AFF262" s="13"/>
      <c r="AFG262" s="13"/>
      <c r="AFH262" s="13"/>
      <c r="AFI262" s="13"/>
      <c r="AFJ262" s="13"/>
      <c r="AFK262" s="13"/>
      <c r="AFL262" s="13"/>
      <c r="AFM262" s="13"/>
      <c r="AFN262" s="13"/>
      <c r="AFO262" s="13"/>
      <c r="AFP262" s="13"/>
      <c r="AFQ262" s="13"/>
      <c r="AFR262" s="13"/>
      <c r="AFS262" s="13"/>
      <c r="AFT262" s="13"/>
      <c r="AFU262" s="13"/>
      <c r="AFV262" s="13"/>
      <c r="AFW262" s="13"/>
      <c r="AFX262" s="13"/>
      <c r="AFY262" s="13"/>
      <c r="AFZ262" s="13"/>
      <c r="AGA262" s="13"/>
      <c r="AGB262" s="13"/>
      <c r="AGC262" s="13"/>
      <c r="AGD262" s="13"/>
      <c r="AGE262" s="13"/>
      <c r="AGF262" s="13"/>
      <c r="AGG262" s="13"/>
      <c r="AGH262" s="13"/>
      <c r="AGI262" s="13"/>
      <c r="AGJ262" s="13"/>
      <c r="AGK262" s="13"/>
      <c r="AGL262" s="13"/>
      <c r="AGM262" s="13"/>
      <c r="AGN262" s="13"/>
      <c r="AGO262" s="13"/>
      <c r="AGP262" s="13"/>
      <c r="AGQ262" s="13"/>
      <c r="AGR262" s="13"/>
      <c r="AGS262" s="13"/>
      <c r="AGT262" s="13"/>
      <c r="AGU262" s="13"/>
      <c r="AGV262" s="13"/>
      <c r="AGW262" s="13"/>
      <c r="AGX262" s="13"/>
      <c r="AGY262" s="13"/>
      <c r="AGZ262" s="13"/>
      <c r="AHA262" s="13"/>
      <c r="AHB262" s="13"/>
      <c r="AHC262" s="13"/>
      <c r="AHD262" s="13"/>
      <c r="AHE262" s="13"/>
      <c r="AHF262" s="13"/>
      <c r="AHG262" s="13"/>
      <c r="AHH262" s="13"/>
      <c r="AHI262" s="13"/>
      <c r="AHJ262" s="13"/>
      <c r="AHK262" s="13"/>
      <c r="AHL262" s="13"/>
      <c r="AHM262" s="13"/>
      <c r="AHN262" s="13"/>
      <c r="AHO262" s="13"/>
      <c r="AHP262" s="13"/>
      <c r="AHQ262" s="13"/>
      <c r="AHR262" s="13"/>
      <c r="AHS262" s="13"/>
      <c r="AHT262" s="13"/>
      <c r="AHU262" s="13"/>
      <c r="AHV262" s="13"/>
      <c r="AHW262" s="13"/>
      <c r="AHX262" s="13"/>
      <c r="AHY262" s="13"/>
      <c r="AHZ262" s="13"/>
      <c r="AIA262" s="13"/>
      <c r="AIB262" s="13"/>
      <c r="AIC262" s="13"/>
      <c r="AID262" s="13"/>
      <c r="AIE262" s="13"/>
      <c r="AIF262" s="13"/>
      <c r="AIG262" s="13"/>
      <c r="AIH262" s="13"/>
      <c r="AII262" s="13"/>
      <c r="AIJ262" s="13"/>
      <c r="AIK262" s="13"/>
      <c r="AIL262" s="13"/>
      <c r="AIM262" s="13"/>
      <c r="AIN262" s="13"/>
      <c r="AIO262" s="13"/>
      <c r="AIP262" s="13"/>
      <c r="AIQ262" s="13"/>
      <c r="AIR262" s="13"/>
      <c r="AIS262" s="13"/>
      <c r="AIT262" s="13"/>
      <c r="AIU262" s="13"/>
      <c r="AIV262" s="13"/>
      <c r="AIW262" s="13"/>
      <c r="AIX262" s="13"/>
      <c r="AIY262" s="13"/>
      <c r="AIZ262" s="13"/>
      <c r="AJA262" s="13"/>
      <c r="AJB262" s="13"/>
      <c r="AJC262" s="13"/>
      <c r="AJD262" s="13"/>
      <c r="AJE262" s="13"/>
      <c r="AJF262" s="13"/>
      <c r="AJG262" s="13"/>
      <c r="AJH262" s="13"/>
      <c r="AJI262" s="13"/>
      <c r="AJJ262" s="13"/>
      <c r="AJK262" s="13"/>
      <c r="AJL262" s="13"/>
      <c r="AJM262" s="13"/>
      <c r="AJN262" s="13"/>
      <c r="AJO262" s="13"/>
      <c r="AJP262" s="13"/>
      <c r="AJQ262" s="13"/>
      <c r="AJR262" s="13"/>
      <c r="AJS262" s="13"/>
      <c r="AJT262" s="13"/>
      <c r="AJU262" s="13"/>
      <c r="AJV262" s="13"/>
      <c r="AJW262" s="13"/>
      <c r="AJX262" s="13"/>
      <c r="AJY262" s="13"/>
      <c r="AJZ262" s="13"/>
      <c r="AKA262" s="13"/>
      <c r="AKB262" s="13"/>
      <c r="AKC262" s="13"/>
      <c r="AKD262" s="13"/>
      <c r="AKE262" s="13"/>
      <c r="AKF262" s="13"/>
      <c r="AKG262" s="13"/>
      <c r="AKH262" s="13"/>
      <c r="AKI262" s="13"/>
      <c r="AKJ262" s="13"/>
      <c r="AKK262" s="13"/>
      <c r="AKL262" s="13"/>
      <c r="AKM262" s="13"/>
      <c r="AKN262" s="13"/>
      <c r="AKO262" s="13"/>
      <c r="AKP262" s="13"/>
      <c r="AKQ262" s="13"/>
      <c r="AKR262" s="13"/>
      <c r="AKS262" s="13"/>
      <c r="AKT262" s="13"/>
      <c r="AKU262" s="13"/>
      <c r="AKV262" s="13"/>
      <c r="AKW262" s="13"/>
      <c r="AKX262" s="13"/>
      <c r="AKY262" s="13"/>
      <c r="AKZ262" s="13"/>
      <c r="ALA262" s="13"/>
      <c r="ALB262" s="13"/>
      <c r="ALC262" s="13"/>
      <c r="ALD262" s="13"/>
      <c r="ALE262" s="13"/>
      <c r="ALF262" s="13"/>
      <c r="ALG262" s="13"/>
      <c r="ALH262" s="13"/>
      <c r="ALI262" s="13"/>
      <c r="ALJ262" s="13"/>
      <c r="ALK262" s="13"/>
      <c r="ALL262" s="13"/>
      <c r="ALM262" s="13"/>
      <c r="ALN262" s="13"/>
    </row>
    <row r="263" spans="1:1002" ht="14.5" hidden="1" customHeight="1" x14ac:dyDescent="0.35">
      <c r="A263" s="6"/>
      <c r="B263" s="21"/>
      <c r="C263" s="30"/>
      <c r="D263" s="21"/>
      <c r="E263" s="21"/>
      <c r="F263" s="11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c r="DU263" s="13"/>
      <c r="DV263" s="13"/>
      <c r="DW263" s="13"/>
      <c r="DX263" s="13"/>
      <c r="DY263" s="13"/>
      <c r="DZ263" s="13"/>
      <c r="EA263" s="13"/>
      <c r="EB263" s="13"/>
      <c r="EC263" s="13"/>
      <c r="ED263" s="13"/>
      <c r="EE263" s="13"/>
      <c r="EF263" s="13"/>
      <c r="EG263" s="13"/>
      <c r="EH263" s="13"/>
      <c r="EI263" s="13"/>
      <c r="EJ263" s="13"/>
      <c r="EK263" s="13"/>
      <c r="EL263" s="13"/>
      <c r="EM263" s="13"/>
      <c r="EN263" s="13"/>
      <c r="EO263" s="13"/>
      <c r="EP263" s="13"/>
      <c r="EQ263" s="13"/>
      <c r="ER263" s="13"/>
      <c r="ES263" s="13"/>
      <c r="ET263" s="13"/>
      <c r="EU263" s="13"/>
      <c r="EV263" s="13"/>
      <c r="EW263" s="13"/>
      <c r="EX263" s="13"/>
      <c r="EY263" s="13"/>
      <c r="EZ263" s="13"/>
      <c r="FA263" s="13"/>
      <c r="FB263" s="13"/>
      <c r="FC263" s="13"/>
      <c r="FD263" s="13"/>
      <c r="FE263" s="13"/>
      <c r="FF263" s="13"/>
      <c r="FG263" s="13"/>
      <c r="FH263" s="13"/>
      <c r="FI263" s="13"/>
      <c r="FJ263" s="13"/>
      <c r="FK263" s="13"/>
      <c r="FL263" s="13"/>
      <c r="FM263" s="13"/>
      <c r="FN263" s="13"/>
      <c r="FO263" s="13"/>
      <c r="FP263" s="13"/>
      <c r="FQ263" s="13"/>
      <c r="FR263" s="13"/>
      <c r="FS263" s="13"/>
      <c r="FT263" s="13"/>
      <c r="FU263" s="13"/>
      <c r="FV263" s="13"/>
      <c r="FW263" s="13"/>
      <c r="FX263" s="13"/>
      <c r="FY263" s="13"/>
      <c r="FZ263" s="13"/>
      <c r="GA263" s="13"/>
      <c r="GB263" s="13"/>
      <c r="GC263" s="13"/>
      <c r="GD263" s="13"/>
      <c r="GE263" s="13"/>
      <c r="GF263" s="13"/>
      <c r="GG263" s="13"/>
      <c r="GH263" s="13"/>
      <c r="GI263" s="13"/>
      <c r="GJ263" s="13"/>
      <c r="GK263" s="13"/>
      <c r="GL263" s="13"/>
      <c r="GM263" s="13"/>
      <c r="GN263" s="13"/>
      <c r="GO263" s="13"/>
      <c r="GP263" s="13"/>
      <c r="GQ263" s="13"/>
      <c r="GR263" s="13"/>
      <c r="GS263" s="13"/>
      <c r="GT263" s="13"/>
      <c r="GU263" s="13"/>
      <c r="GV263" s="13"/>
      <c r="GW263" s="13"/>
      <c r="GX263" s="13"/>
      <c r="GY263" s="13"/>
      <c r="GZ263" s="13"/>
      <c r="HA263" s="13"/>
      <c r="HB263" s="13"/>
      <c r="HC263" s="13"/>
      <c r="HD263" s="13"/>
      <c r="HE263" s="13"/>
      <c r="HF263" s="13"/>
      <c r="HG263" s="13"/>
      <c r="HH263" s="13"/>
      <c r="HI263" s="13"/>
      <c r="HJ263" s="13"/>
      <c r="HK263" s="13"/>
      <c r="HL263" s="13"/>
      <c r="HM263" s="13"/>
      <c r="HN263" s="13"/>
      <c r="HO263" s="13"/>
      <c r="HP263" s="13"/>
      <c r="HQ263" s="13"/>
      <c r="HR263" s="13"/>
      <c r="HS263" s="13"/>
      <c r="HT263" s="13"/>
      <c r="HU263" s="13"/>
      <c r="HV263" s="13"/>
      <c r="HW263" s="13"/>
      <c r="HX263" s="13"/>
      <c r="HY263" s="13"/>
      <c r="HZ263" s="13"/>
      <c r="IA263" s="13"/>
      <c r="IB263" s="13"/>
      <c r="IC263" s="13"/>
      <c r="ID263" s="13"/>
      <c r="IE263" s="13"/>
      <c r="IF263" s="13"/>
      <c r="IG263" s="13"/>
      <c r="IH263" s="13"/>
      <c r="II263" s="13"/>
      <c r="IJ263" s="13"/>
      <c r="IK263" s="13"/>
      <c r="IL263" s="13"/>
      <c r="IM263" s="13"/>
      <c r="IN263" s="13"/>
      <c r="IO263" s="13"/>
      <c r="IP263" s="13"/>
      <c r="IQ263" s="13"/>
      <c r="IR263" s="13"/>
      <c r="IS263" s="13"/>
      <c r="IT263" s="13"/>
      <c r="IU263" s="13"/>
      <c r="IV263" s="13"/>
      <c r="IW263" s="13"/>
      <c r="IX263" s="13"/>
      <c r="IY263" s="13"/>
      <c r="IZ263" s="13"/>
      <c r="JA263" s="13"/>
      <c r="JB263" s="13"/>
      <c r="JC263" s="13"/>
      <c r="JD263" s="13"/>
      <c r="JE263" s="13"/>
      <c r="JF263" s="13"/>
      <c r="JG263" s="13"/>
      <c r="JH263" s="13"/>
      <c r="JI263" s="13"/>
      <c r="JJ263" s="13"/>
      <c r="JK263" s="13"/>
      <c r="JL263" s="13"/>
      <c r="JM263" s="13"/>
      <c r="JN263" s="13"/>
      <c r="JO263" s="13"/>
      <c r="JP263" s="13"/>
      <c r="JQ263" s="13"/>
      <c r="JR263" s="13"/>
      <c r="JS263" s="13"/>
      <c r="JT263" s="13"/>
      <c r="JU263" s="13"/>
      <c r="JV263" s="13"/>
      <c r="JW263" s="13"/>
      <c r="JX263" s="13"/>
      <c r="JY263" s="13"/>
      <c r="JZ263" s="13"/>
      <c r="KA263" s="13"/>
      <c r="KB263" s="13"/>
      <c r="KC263" s="13"/>
      <c r="KD263" s="13"/>
      <c r="KE263" s="13"/>
      <c r="KF263" s="13"/>
      <c r="KG263" s="13"/>
      <c r="KH263" s="13"/>
      <c r="KI263" s="13"/>
      <c r="KJ263" s="13"/>
      <c r="KK263" s="13"/>
      <c r="KL263" s="13"/>
      <c r="KM263" s="13"/>
      <c r="KN263" s="13"/>
      <c r="KO263" s="13"/>
      <c r="KP263" s="13"/>
      <c r="KQ263" s="13"/>
      <c r="KR263" s="13"/>
      <c r="KS263" s="13"/>
      <c r="KT263" s="13"/>
      <c r="KU263" s="13"/>
      <c r="KV263" s="13"/>
      <c r="KW263" s="13"/>
      <c r="KX263" s="13"/>
      <c r="KY263" s="13"/>
      <c r="KZ263" s="13"/>
      <c r="LA263" s="13"/>
      <c r="LB263" s="13"/>
      <c r="LC263" s="13"/>
      <c r="LD263" s="13"/>
      <c r="LE263" s="13"/>
      <c r="LF263" s="13"/>
      <c r="LG263" s="13"/>
      <c r="LH263" s="13"/>
      <c r="LI263" s="13"/>
      <c r="LJ263" s="13"/>
      <c r="LK263" s="13"/>
      <c r="LL263" s="13"/>
      <c r="LM263" s="13"/>
      <c r="LN263" s="13"/>
      <c r="LO263" s="13"/>
      <c r="LP263" s="13"/>
      <c r="LQ263" s="13"/>
      <c r="LR263" s="13"/>
      <c r="LS263" s="13"/>
      <c r="LT263" s="13"/>
      <c r="LU263" s="13"/>
      <c r="LV263" s="13"/>
      <c r="LW263" s="13"/>
      <c r="LX263" s="13"/>
      <c r="LY263" s="13"/>
      <c r="LZ263" s="13"/>
      <c r="MA263" s="13"/>
      <c r="MB263" s="13"/>
      <c r="MC263" s="13"/>
      <c r="MD263" s="13"/>
      <c r="ME263" s="13"/>
      <c r="MF263" s="13"/>
      <c r="MG263" s="13"/>
      <c r="MH263" s="13"/>
      <c r="MI263" s="13"/>
      <c r="MJ263" s="13"/>
      <c r="MK263" s="13"/>
      <c r="ML263" s="13"/>
      <c r="MM263" s="13"/>
      <c r="MN263" s="13"/>
      <c r="MO263" s="13"/>
      <c r="MP263" s="13"/>
      <c r="MQ263" s="13"/>
      <c r="MR263" s="13"/>
      <c r="MS263" s="13"/>
      <c r="MT263" s="13"/>
      <c r="MU263" s="13"/>
      <c r="MV263" s="13"/>
      <c r="MW263" s="13"/>
      <c r="MX263" s="13"/>
      <c r="MY263" s="13"/>
      <c r="MZ263" s="13"/>
      <c r="NA263" s="13"/>
      <c r="NB263" s="13"/>
      <c r="NC263" s="13"/>
      <c r="ND263" s="13"/>
      <c r="NE263" s="13"/>
      <c r="NF263" s="13"/>
      <c r="NG263" s="13"/>
      <c r="NH263" s="13"/>
      <c r="NI263" s="13"/>
      <c r="NJ263" s="13"/>
      <c r="NK263" s="13"/>
      <c r="NL263" s="13"/>
      <c r="NM263" s="13"/>
      <c r="NN263" s="13"/>
      <c r="NO263" s="13"/>
      <c r="NP263" s="13"/>
      <c r="NQ263" s="13"/>
      <c r="NR263" s="13"/>
      <c r="NS263" s="13"/>
      <c r="NT263" s="13"/>
      <c r="NU263" s="13"/>
      <c r="NV263" s="13"/>
      <c r="NW263" s="13"/>
      <c r="NX263" s="13"/>
      <c r="NY263" s="13"/>
      <c r="NZ263" s="13"/>
      <c r="OA263" s="13"/>
      <c r="OB263" s="13"/>
      <c r="OC263" s="13"/>
      <c r="OD263" s="13"/>
      <c r="OE263" s="13"/>
      <c r="OF263" s="13"/>
      <c r="OG263" s="13"/>
      <c r="OH263" s="13"/>
      <c r="OI263" s="13"/>
      <c r="OJ263" s="13"/>
      <c r="OK263" s="13"/>
      <c r="OL263" s="13"/>
      <c r="OM263" s="13"/>
      <c r="ON263" s="13"/>
      <c r="OO263" s="13"/>
      <c r="OP263" s="13"/>
      <c r="OQ263" s="13"/>
      <c r="OR263" s="13"/>
      <c r="OS263" s="13"/>
      <c r="OT263" s="13"/>
      <c r="OU263" s="13"/>
      <c r="OV263" s="13"/>
      <c r="OW263" s="13"/>
      <c r="OX263" s="13"/>
      <c r="OY263" s="13"/>
      <c r="OZ263" s="13"/>
      <c r="PA263" s="13"/>
      <c r="PB263" s="13"/>
      <c r="PC263" s="13"/>
      <c r="PD263" s="13"/>
      <c r="PE263" s="13"/>
      <c r="PF263" s="13"/>
      <c r="PG263" s="13"/>
      <c r="PH263" s="13"/>
      <c r="PI263" s="13"/>
      <c r="PJ263" s="13"/>
      <c r="PK263" s="13"/>
      <c r="PL263" s="13"/>
      <c r="PM263" s="13"/>
      <c r="PN263" s="13"/>
      <c r="PO263" s="13"/>
      <c r="PP263" s="13"/>
      <c r="PQ263" s="13"/>
      <c r="PR263" s="13"/>
      <c r="PS263" s="13"/>
      <c r="PT263" s="13"/>
      <c r="PU263" s="13"/>
      <c r="PV263" s="13"/>
      <c r="PW263" s="13"/>
      <c r="PX263" s="13"/>
      <c r="PY263" s="13"/>
      <c r="PZ263" s="13"/>
      <c r="QA263" s="13"/>
      <c r="QB263" s="13"/>
      <c r="QC263" s="13"/>
      <c r="QD263" s="13"/>
      <c r="QE263" s="13"/>
      <c r="QF263" s="13"/>
      <c r="QG263" s="13"/>
      <c r="QH263" s="13"/>
      <c r="QI263" s="13"/>
      <c r="QJ263" s="13"/>
      <c r="QK263" s="13"/>
      <c r="QL263" s="13"/>
      <c r="QM263" s="13"/>
      <c r="QN263" s="13"/>
      <c r="QO263" s="13"/>
      <c r="QP263" s="13"/>
      <c r="QQ263" s="13"/>
      <c r="QR263" s="13"/>
      <c r="QS263" s="13"/>
      <c r="QT263" s="13"/>
      <c r="QU263" s="13"/>
      <c r="QV263" s="13"/>
      <c r="QW263" s="13"/>
      <c r="QX263" s="13"/>
      <c r="QY263" s="13"/>
      <c r="QZ263" s="13"/>
      <c r="RA263" s="13"/>
      <c r="RB263" s="13"/>
      <c r="RC263" s="13"/>
      <c r="RD263" s="13"/>
      <c r="RE263" s="13"/>
      <c r="RF263" s="13"/>
      <c r="RG263" s="13"/>
      <c r="RH263" s="13"/>
      <c r="RI263" s="13"/>
      <c r="RJ263" s="13"/>
      <c r="RK263" s="13"/>
      <c r="RL263" s="13"/>
      <c r="RM263" s="13"/>
      <c r="RN263" s="13"/>
      <c r="RO263" s="13"/>
      <c r="RP263" s="13"/>
      <c r="RQ263" s="13"/>
      <c r="RR263" s="13"/>
      <c r="RS263" s="13"/>
      <c r="RT263" s="13"/>
      <c r="RU263" s="13"/>
      <c r="RV263" s="13"/>
      <c r="RW263" s="13"/>
      <c r="RX263" s="13"/>
      <c r="RY263" s="13"/>
      <c r="RZ263" s="13"/>
      <c r="SA263" s="13"/>
      <c r="SB263" s="13"/>
      <c r="SC263" s="13"/>
      <c r="SD263" s="13"/>
      <c r="SE263" s="13"/>
      <c r="SF263" s="13"/>
      <c r="SG263" s="13"/>
      <c r="SH263" s="13"/>
      <c r="SI263" s="13"/>
      <c r="SJ263" s="13"/>
      <c r="SK263" s="13"/>
      <c r="SL263" s="13"/>
      <c r="SM263" s="13"/>
      <c r="SN263" s="13"/>
      <c r="SO263" s="13"/>
      <c r="SP263" s="13"/>
      <c r="SQ263" s="13"/>
      <c r="SR263" s="13"/>
      <c r="SS263" s="13"/>
      <c r="ST263" s="13"/>
      <c r="SU263" s="13"/>
      <c r="SV263" s="13"/>
      <c r="SW263" s="13"/>
      <c r="SX263" s="13"/>
      <c r="SY263" s="13"/>
      <c r="SZ263" s="13"/>
      <c r="TA263" s="13"/>
      <c r="TB263" s="13"/>
      <c r="TC263" s="13"/>
      <c r="TD263" s="13"/>
      <c r="TE263" s="13"/>
      <c r="TF263" s="13"/>
      <c r="TG263" s="13"/>
      <c r="TH263" s="13"/>
      <c r="TI263" s="13"/>
      <c r="TJ263" s="13"/>
      <c r="TK263" s="13"/>
      <c r="TL263" s="13"/>
      <c r="TM263" s="13"/>
      <c r="TN263" s="13"/>
      <c r="TO263" s="13"/>
      <c r="TP263" s="13"/>
      <c r="TQ263" s="13"/>
      <c r="TR263" s="13"/>
      <c r="TS263" s="13"/>
      <c r="TT263" s="13"/>
      <c r="TU263" s="13"/>
      <c r="TV263" s="13"/>
      <c r="TW263" s="13"/>
      <c r="TX263" s="13"/>
      <c r="TY263" s="13"/>
      <c r="TZ263" s="13"/>
      <c r="UA263" s="13"/>
      <c r="UB263" s="13"/>
      <c r="UC263" s="13"/>
      <c r="UD263" s="13"/>
      <c r="UE263" s="13"/>
      <c r="UF263" s="13"/>
      <c r="UG263" s="13"/>
      <c r="UH263" s="13"/>
      <c r="UI263" s="13"/>
      <c r="UJ263" s="13"/>
      <c r="UK263" s="13"/>
      <c r="UL263" s="13"/>
      <c r="UM263" s="13"/>
      <c r="UN263" s="13"/>
      <c r="UO263" s="13"/>
      <c r="UP263" s="13"/>
      <c r="UQ263" s="13"/>
      <c r="UR263" s="13"/>
      <c r="US263" s="13"/>
      <c r="UT263" s="13"/>
      <c r="UU263" s="13"/>
      <c r="UV263" s="13"/>
      <c r="UW263" s="13"/>
      <c r="UX263" s="13"/>
      <c r="UY263" s="13"/>
      <c r="UZ263" s="13"/>
      <c r="VA263" s="13"/>
      <c r="VB263" s="13"/>
      <c r="VC263" s="13"/>
      <c r="VD263" s="13"/>
      <c r="VE263" s="13"/>
      <c r="VF263" s="13"/>
      <c r="VG263" s="13"/>
      <c r="VH263" s="13"/>
      <c r="VI263" s="13"/>
      <c r="VJ263" s="13"/>
      <c r="VK263" s="13"/>
      <c r="VL263" s="13"/>
      <c r="VM263" s="13"/>
      <c r="VN263" s="13"/>
      <c r="VO263" s="13"/>
      <c r="VP263" s="13"/>
      <c r="VQ263" s="13"/>
      <c r="VR263" s="13"/>
      <c r="VS263" s="13"/>
      <c r="VT263" s="13"/>
      <c r="VU263" s="13"/>
      <c r="VV263" s="13"/>
      <c r="VW263" s="13"/>
      <c r="VX263" s="13"/>
      <c r="VY263" s="13"/>
      <c r="VZ263" s="13"/>
      <c r="WA263" s="13"/>
      <c r="WB263" s="13"/>
      <c r="WC263" s="13"/>
      <c r="WD263" s="13"/>
      <c r="WE263" s="13"/>
      <c r="WF263" s="13"/>
      <c r="WG263" s="13"/>
      <c r="WH263" s="13"/>
      <c r="WI263" s="13"/>
      <c r="WJ263" s="13"/>
      <c r="WK263" s="13"/>
      <c r="WL263" s="13"/>
      <c r="WM263" s="13"/>
      <c r="WN263" s="13"/>
      <c r="WO263" s="13"/>
      <c r="WP263" s="13"/>
      <c r="WQ263" s="13"/>
      <c r="WR263" s="13"/>
      <c r="WS263" s="13"/>
      <c r="WT263" s="13"/>
      <c r="WU263" s="13"/>
      <c r="WV263" s="13"/>
      <c r="WW263" s="13"/>
      <c r="WX263" s="13"/>
      <c r="WY263" s="13"/>
      <c r="WZ263" s="13"/>
      <c r="XA263" s="13"/>
      <c r="XB263" s="13"/>
      <c r="XC263" s="13"/>
      <c r="XD263" s="13"/>
      <c r="XE263" s="13"/>
      <c r="XF263" s="13"/>
      <c r="XG263" s="13"/>
      <c r="XH263" s="13"/>
      <c r="XI263" s="13"/>
      <c r="XJ263" s="13"/>
      <c r="XK263" s="13"/>
      <c r="XL263" s="13"/>
      <c r="XM263" s="13"/>
      <c r="XN263" s="13"/>
      <c r="XO263" s="13"/>
      <c r="XP263" s="13"/>
      <c r="XQ263" s="13"/>
      <c r="XR263" s="13"/>
      <c r="XS263" s="13"/>
      <c r="XT263" s="13"/>
      <c r="XU263" s="13"/>
      <c r="XV263" s="13"/>
      <c r="XW263" s="13"/>
      <c r="XX263" s="13"/>
      <c r="XY263" s="13"/>
      <c r="XZ263" s="13"/>
      <c r="YA263" s="13"/>
      <c r="YB263" s="13"/>
      <c r="YC263" s="13"/>
      <c r="YD263" s="13"/>
      <c r="YE263" s="13"/>
      <c r="YF263" s="13"/>
      <c r="YG263" s="13"/>
      <c r="YH263" s="13"/>
      <c r="YI263" s="13"/>
      <c r="YJ263" s="13"/>
      <c r="YK263" s="13"/>
      <c r="YL263" s="13"/>
      <c r="YM263" s="13"/>
      <c r="YN263" s="13"/>
      <c r="YO263" s="13"/>
      <c r="YP263" s="13"/>
      <c r="YQ263" s="13"/>
      <c r="YR263" s="13"/>
      <c r="YS263" s="13"/>
      <c r="YT263" s="13"/>
      <c r="YU263" s="13"/>
      <c r="YV263" s="13"/>
      <c r="YW263" s="13"/>
      <c r="YX263" s="13"/>
      <c r="YY263" s="13"/>
      <c r="YZ263" s="13"/>
      <c r="ZA263" s="13"/>
      <c r="ZB263" s="13"/>
      <c r="ZC263" s="13"/>
      <c r="ZD263" s="13"/>
      <c r="ZE263" s="13"/>
      <c r="ZF263" s="13"/>
      <c r="ZG263" s="13"/>
      <c r="ZH263" s="13"/>
      <c r="ZI263" s="13"/>
      <c r="ZJ263" s="13"/>
      <c r="ZK263" s="13"/>
      <c r="ZL263" s="13"/>
      <c r="ZM263" s="13"/>
      <c r="ZN263" s="13"/>
      <c r="ZO263" s="13"/>
      <c r="ZP263" s="13"/>
      <c r="ZQ263" s="13"/>
      <c r="ZR263" s="13"/>
      <c r="ZS263" s="13"/>
      <c r="ZT263" s="13"/>
      <c r="ZU263" s="13"/>
      <c r="ZV263" s="13"/>
      <c r="ZW263" s="13"/>
      <c r="ZX263" s="13"/>
      <c r="ZY263" s="13"/>
      <c r="ZZ263" s="13"/>
      <c r="AAA263" s="13"/>
      <c r="AAB263" s="13"/>
      <c r="AAC263" s="13"/>
      <c r="AAD263" s="13"/>
      <c r="AAE263" s="13"/>
      <c r="AAF263" s="13"/>
      <c r="AAG263" s="13"/>
      <c r="AAH263" s="13"/>
      <c r="AAI263" s="13"/>
      <c r="AAJ263" s="13"/>
      <c r="AAK263" s="13"/>
      <c r="AAL263" s="13"/>
      <c r="AAM263" s="13"/>
      <c r="AAN263" s="13"/>
      <c r="AAO263" s="13"/>
      <c r="AAP263" s="13"/>
      <c r="AAQ263" s="13"/>
      <c r="AAR263" s="13"/>
      <c r="AAS263" s="13"/>
      <c r="AAT263" s="13"/>
      <c r="AAU263" s="13"/>
      <c r="AAV263" s="13"/>
      <c r="AAW263" s="13"/>
      <c r="AAX263" s="13"/>
      <c r="AAY263" s="13"/>
      <c r="AAZ263" s="13"/>
      <c r="ABA263" s="13"/>
      <c r="ABB263" s="13"/>
      <c r="ABC263" s="13"/>
      <c r="ABD263" s="13"/>
      <c r="ABE263" s="13"/>
      <c r="ABF263" s="13"/>
      <c r="ABG263" s="13"/>
      <c r="ABH263" s="13"/>
      <c r="ABI263" s="13"/>
      <c r="ABJ263" s="13"/>
      <c r="ABK263" s="13"/>
      <c r="ABL263" s="13"/>
      <c r="ABM263" s="13"/>
      <c r="ABN263" s="13"/>
      <c r="ABO263" s="13"/>
      <c r="ABP263" s="13"/>
      <c r="ABQ263" s="13"/>
      <c r="ABR263" s="13"/>
      <c r="ABS263" s="13"/>
      <c r="ABT263" s="13"/>
      <c r="ABU263" s="13"/>
      <c r="ABV263" s="13"/>
      <c r="ABW263" s="13"/>
      <c r="ABX263" s="13"/>
      <c r="ABY263" s="13"/>
      <c r="ABZ263" s="13"/>
      <c r="ACA263" s="13"/>
      <c r="ACB263" s="13"/>
      <c r="ACC263" s="13"/>
      <c r="ACD263" s="13"/>
      <c r="ACE263" s="13"/>
      <c r="ACF263" s="13"/>
      <c r="ACG263" s="13"/>
      <c r="ACH263" s="13"/>
      <c r="ACI263" s="13"/>
      <c r="ACJ263" s="13"/>
      <c r="ACK263" s="13"/>
      <c r="ACL263" s="13"/>
      <c r="ACM263" s="13"/>
      <c r="ACN263" s="13"/>
      <c r="ACO263" s="13"/>
      <c r="ACP263" s="13"/>
      <c r="ACQ263" s="13"/>
      <c r="ACR263" s="13"/>
      <c r="ACS263" s="13"/>
      <c r="ACT263" s="13"/>
      <c r="ACU263" s="13"/>
      <c r="ACV263" s="13"/>
      <c r="ACW263" s="13"/>
      <c r="ACX263" s="13"/>
      <c r="ACY263" s="13"/>
      <c r="ACZ263" s="13"/>
      <c r="ADA263" s="13"/>
      <c r="ADB263" s="13"/>
      <c r="ADC263" s="13"/>
      <c r="ADD263" s="13"/>
      <c r="ADE263" s="13"/>
      <c r="ADF263" s="13"/>
      <c r="ADG263" s="13"/>
      <c r="ADH263" s="13"/>
      <c r="ADI263" s="13"/>
      <c r="ADJ263" s="13"/>
      <c r="ADK263" s="13"/>
      <c r="ADL263" s="13"/>
      <c r="ADM263" s="13"/>
      <c r="ADN263" s="13"/>
      <c r="ADO263" s="13"/>
      <c r="ADP263" s="13"/>
      <c r="ADQ263" s="13"/>
      <c r="ADR263" s="13"/>
      <c r="ADS263" s="13"/>
      <c r="ADT263" s="13"/>
      <c r="ADU263" s="13"/>
      <c r="ADV263" s="13"/>
      <c r="ADW263" s="13"/>
      <c r="ADX263" s="13"/>
      <c r="ADY263" s="13"/>
      <c r="ADZ263" s="13"/>
      <c r="AEA263" s="13"/>
      <c r="AEB263" s="13"/>
      <c r="AEC263" s="13"/>
      <c r="AED263" s="13"/>
      <c r="AEE263" s="13"/>
      <c r="AEF263" s="13"/>
      <c r="AEG263" s="13"/>
      <c r="AEH263" s="13"/>
      <c r="AEI263" s="13"/>
      <c r="AEJ263" s="13"/>
      <c r="AEK263" s="13"/>
      <c r="AEL263" s="13"/>
      <c r="AEM263" s="13"/>
      <c r="AEN263" s="13"/>
      <c r="AEO263" s="13"/>
      <c r="AEP263" s="13"/>
      <c r="AEQ263" s="13"/>
      <c r="AER263" s="13"/>
      <c r="AES263" s="13"/>
      <c r="AET263" s="13"/>
      <c r="AEU263" s="13"/>
      <c r="AEV263" s="13"/>
      <c r="AEW263" s="13"/>
      <c r="AEX263" s="13"/>
      <c r="AEY263" s="13"/>
      <c r="AEZ263" s="13"/>
      <c r="AFA263" s="13"/>
      <c r="AFB263" s="13"/>
      <c r="AFC263" s="13"/>
      <c r="AFD263" s="13"/>
      <c r="AFE263" s="13"/>
      <c r="AFF263" s="13"/>
      <c r="AFG263" s="13"/>
      <c r="AFH263" s="13"/>
      <c r="AFI263" s="13"/>
      <c r="AFJ263" s="13"/>
      <c r="AFK263" s="13"/>
      <c r="AFL263" s="13"/>
      <c r="AFM263" s="13"/>
      <c r="AFN263" s="13"/>
      <c r="AFO263" s="13"/>
      <c r="AFP263" s="13"/>
      <c r="AFQ263" s="13"/>
      <c r="AFR263" s="13"/>
      <c r="AFS263" s="13"/>
      <c r="AFT263" s="13"/>
      <c r="AFU263" s="13"/>
      <c r="AFV263" s="13"/>
      <c r="AFW263" s="13"/>
      <c r="AFX263" s="13"/>
      <c r="AFY263" s="13"/>
      <c r="AFZ263" s="13"/>
      <c r="AGA263" s="13"/>
      <c r="AGB263" s="13"/>
      <c r="AGC263" s="13"/>
      <c r="AGD263" s="13"/>
      <c r="AGE263" s="13"/>
      <c r="AGF263" s="13"/>
      <c r="AGG263" s="13"/>
      <c r="AGH263" s="13"/>
      <c r="AGI263" s="13"/>
      <c r="AGJ263" s="13"/>
      <c r="AGK263" s="13"/>
      <c r="AGL263" s="13"/>
      <c r="AGM263" s="13"/>
      <c r="AGN263" s="13"/>
      <c r="AGO263" s="13"/>
      <c r="AGP263" s="13"/>
      <c r="AGQ263" s="13"/>
      <c r="AGR263" s="13"/>
      <c r="AGS263" s="13"/>
      <c r="AGT263" s="13"/>
      <c r="AGU263" s="13"/>
      <c r="AGV263" s="13"/>
      <c r="AGW263" s="13"/>
      <c r="AGX263" s="13"/>
      <c r="AGY263" s="13"/>
      <c r="AGZ263" s="13"/>
      <c r="AHA263" s="13"/>
      <c r="AHB263" s="13"/>
      <c r="AHC263" s="13"/>
      <c r="AHD263" s="13"/>
      <c r="AHE263" s="13"/>
      <c r="AHF263" s="13"/>
      <c r="AHG263" s="13"/>
      <c r="AHH263" s="13"/>
      <c r="AHI263" s="13"/>
      <c r="AHJ263" s="13"/>
      <c r="AHK263" s="13"/>
      <c r="AHL263" s="13"/>
      <c r="AHM263" s="13"/>
      <c r="AHN263" s="13"/>
      <c r="AHO263" s="13"/>
      <c r="AHP263" s="13"/>
      <c r="AHQ263" s="13"/>
      <c r="AHR263" s="13"/>
      <c r="AHS263" s="13"/>
      <c r="AHT263" s="13"/>
      <c r="AHU263" s="13"/>
      <c r="AHV263" s="13"/>
      <c r="AHW263" s="13"/>
      <c r="AHX263" s="13"/>
      <c r="AHY263" s="13"/>
      <c r="AHZ263" s="13"/>
      <c r="AIA263" s="13"/>
      <c r="AIB263" s="13"/>
      <c r="AIC263" s="13"/>
      <c r="AID263" s="13"/>
      <c r="AIE263" s="13"/>
      <c r="AIF263" s="13"/>
      <c r="AIG263" s="13"/>
      <c r="AIH263" s="13"/>
      <c r="AII263" s="13"/>
      <c r="AIJ263" s="13"/>
      <c r="AIK263" s="13"/>
      <c r="AIL263" s="13"/>
      <c r="AIM263" s="13"/>
      <c r="AIN263" s="13"/>
      <c r="AIO263" s="13"/>
      <c r="AIP263" s="13"/>
      <c r="AIQ263" s="13"/>
      <c r="AIR263" s="13"/>
      <c r="AIS263" s="13"/>
      <c r="AIT263" s="13"/>
      <c r="AIU263" s="13"/>
      <c r="AIV263" s="13"/>
      <c r="AIW263" s="13"/>
      <c r="AIX263" s="13"/>
      <c r="AIY263" s="13"/>
      <c r="AIZ263" s="13"/>
      <c r="AJA263" s="13"/>
      <c r="AJB263" s="13"/>
      <c r="AJC263" s="13"/>
      <c r="AJD263" s="13"/>
      <c r="AJE263" s="13"/>
      <c r="AJF263" s="13"/>
      <c r="AJG263" s="13"/>
      <c r="AJH263" s="13"/>
      <c r="AJI263" s="13"/>
      <c r="AJJ263" s="13"/>
      <c r="AJK263" s="13"/>
      <c r="AJL263" s="13"/>
      <c r="AJM263" s="13"/>
      <c r="AJN263" s="13"/>
      <c r="AJO263" s="13"/>
      <c r="AJP263" s="13"/>
      <c r="AJQ263" s="13"/>
      <c r="AJR263" s="13"/>
      <c r="AJS263" s="13"/>
      <c r="AJT263" s="13"/>
      <c r="AJU263" s="13"/>
      <c r="AJV263" s="13"/>
      <c r="AJW263" s="13"/>
      <c r="AJX263" s="13"/>
      <c r="AJY263" s="13"/>
      <c r="AJZ263" s="13"/>
      <c r="AKA263" s="13"/>
      <c r="AKB263" s="13"/>
      <c r="AKC263" s="13"/>
      <c r="AKD263" s="13"/>
      <c r="AKE263" s="13"/>
      <c r="AKF263" s="13"/>
      <c r="AKG263" s="13"/>
      <c r="AKH263" s="13"/>
      <c r="AKI263" s="13"/>
      <c r="AKJ263" s="13"/>
      <c r="AKK263" s="13"/>
      <c r="AKL263" s="13"/>
      <c r="AKM263" s="13"/>
      <c r="AKN263" s="13"/>
      <c r="AKO263" s="13"/>
      <c r="AKP263" s="13"/>
      <c r="AKQ263" s="13"/>
      <c r="AKR263" s="13"/>
      <c r="AKS263" s="13"/>
      <c r="AKT263" s="13"/>
      <c r="AKU263" s="13"/>
      <c r="AKV263" s="13"/>
      <c r="AKW263" s="13"/>
      <c r="AKX263" s="13"/>
      <c r="AKY263" s="13"/>
      <c r="AKZ263" s="13"/>
      <c r="ALA263" s="13"/>
      <c r="ALB263" s="13"/>
      <c r="ALC263" s="13"/>
      <c r="ALD263" s="13"/>
      <c r="ALE263" s="13"/>
      <c r="ALF263" s="13"/>
      <c r="ALG263" s="13"/>
      <c r="ALH263" s="13"/>
      <c r="ALI263" s="13"/>
      <c r="ALJ263" s="13"/>
      <c r="ALK263" s="13"/>
      <c r="ALL263" s="13"/>
      <c r="ALM263" s="13"/>
      <c r="ALN263" s="13"/>
    </row>
    <row r="264" spans="1:1002" ht="14.5" hidden="1" customHeight="1" x14ac:dyDescent="0.35">
      <c r="A264" s="6"/>
      <c r="B264" s="21"/>
      <c r="C264" s="30"/>
      <c r="D264" s="21"/>
      <c r="E264" s="21"/>
      <c r="F264" s="11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c r="DU264" s="13"/>
      <c r="DV264" s="13"/>
      <c r="DW264" s="13"/>
      <c r="DX264" s="13"/>
      <c r="DY264" s="13"/>
      <c r="DZ264" s="13"/>
      <c r="EA264" s="13"/>
      <c r="EB264" s="13"/>
      <c r="EC264" s="13"/>
      <c r="ED264" s="13"/>
      <c r="EE264" s="13"/>
      <c r="EF264" s="13"/>
      <c r="EG264" s="13"/>
      <c r="EH264" s="13"/>
      <c r="EI264" s="13"/>
      <c r="EJ264" s="13"/>
      <c r="EK264" s="13"/>
      <c r="EL264" s="13"/>
      <c r="EM264" s="13"/>
      <c r="EN264" s="13"/>
      <c r="EO264" s="13"/>
      <c r="EP264" s="13"/>
      <c r="EQ264" s="13"/>
      <c r="ER264" s="13"/>
      <c r="ES264" s="13"/>
      <c r="ET264" s="13"/>
      <c r="EU264" s="13"/>
      <c r="EV264" s="13"/>
      <c r="EW264" s="13"/>
      <c r="EX264" s="13"/>
      <c r="EY264" s="13"/>
      <c r="EZ264" s="13"/>
      <c r="FA264" s="13"/>
      <c r="FB264" s="13"/>
      <c r="FC264" s="13"/>
      <c r="FD264" s="13"/>
      <c r="FE264" s="13"/>
      <c r="FF264" s="13"/>
      <c r="FG264" s="13"/>
      <c r="FH264" s="13"/>
      <c r="FI264" s="13"/>
      <c r="FJ264" s="13"/>
      <c r="FK264" s="13"/>
      <c r="FL264" s="13"/>
      <c r="FM264" s="13"/>
      <c r="FN264" s="13"/>
      <c r="FO264" s="13"/>
      <c r="FP264" s="13"/>
      <c r="FQ264" s="13"/>
      <c r="FR264" s="13"/>
      <c r="FS264" s="13"/>
      <c r="FT264" s="13"/>
      <c r="FU264" s="13"/>
      <c r="FV264" s="13"/>
      <c r="FW264" s="13"/>
      <c r="FX264" s="13"/>
      <c r="FY264" s="13"/>
      <c r="FZ264" s="13"/>
      <c r="GA264" s="13"/>
      <c r="GB264" s="13"/>
      <c r="GC264" s="13"/>
      <c r="GD264" s="13"/>
      <c r="GE264" s="13"/>
      <c r="GF264" s="13"/>
      <c r="GG264" s="13"/>
      <c r="GH264" s="13"/>
      <c r="GI264" s="13"/>
      <c r="GJ264" s="13"/>
      <c r="GK264" s="13"/>
      <c r="GL264" s="13"/>
      <c r="GM264" s="13"/>
      <c r="GN264" s="13"/>
      <c r="GO264" s="13"/>
      <c r="GP264" s="13"/>
      <c r="GQ264" s="13"/>
      <c r="GR264" s="13"/>
      <c r="GS264" s="13"/>
      <c r="GT264" s="13"/>
      <c r="GU264" s="13"/>
      <c r="GV264" s="13"/>
      <c r="GW264" s="13"/>
      <c r="GX264" s="13"/>
      <c r="GY264" s="13"/>
      <c r="GZ264" s="13"/>
      <c r="HA264" s="13"/>
      <c r="HB264" s="13"/>
      <c r="HC264" s="13"/>
      <c r="HD264" s="13"/>
      <c r="HE264" s="13"/>
      <c r="HF264" s="13"/>
      <c r="HG264" s="13"/>
      <c r="HH264" s="13"/>
      <c r="HI264" s="13"/>
      <c r="HJ264" s="13"/>
      <c r="HK264" s="13"/>
      <c r="HL264" s="13"/>
      <c r="HM264" s="13"/>
      <c r="HN264" s="13"/>
      <c r="HO264" s="13"/>
      <c r="HP264" s="13"/>
      <c r="HQ264" s="13"/>
      <c r="HR264" s="13"/>
      <c r="HS264" s="13"/>
      <c r="HT264" s="13"/>
      <c r="HU264" s="13"/>
      <c r="HV264" s="13"/>
      <c r="HW264" s="13"/>
      <c r="HX264" s="13"/>
      <c r="HY264" s="13"/>
      <c r="HZ264" s="13"/>
      <c r="IA264" s="13"/>
      <c r="IB264" s="13"/>
      <c r="IC264" s="13"/>
      <c r="ID264" s="13"/>
      <c r="IE264" s="13"/>
      <c r="IF264" s="13"/>
      <c r="IG264" s="13"/>
      <c r="IH264" s="13"/>
      <c r="II264" s="13"/>
      <c r="IJ264" s="13"/>
      <c r="IK264" s="13"/>
      <c r="IL264" s="13"/>
      <c r="IM264" s="13"/>
      <c r="IN264" s="13"/>
      <c r="IO264" s="13"/>
      <c r="IP264" s="13"/>
      <c r="IQ264" s="13"/>
      <c r="IR264" s="13"/>
      <c r="IS264" s="13"/>
      <c r="IT264" s="13"/>
      <c r="IU264" s="13"/>
      <c r="IV264" s="13"/>
      <c r="IW264" s="13"/>
      <c r="IX264" s="13"/>
      <c r="IY264" s="13"/>
      <c r="IZ264" s="13"/>
      <c r="JA264" s="13"/>
      <c r="JB264" s="13"/>
      <c r="JC264" s="13"/>
      <c r="JD264" s="13"/>
      <c r="JE264" s="13"/>
      <c r="JF264" s="13"/>
      <c r="JG264" s="13"/>
      <c r="JH264" s="13"/>
      <c r="JI264" s="13"/>
      <c r="JJ264" s="13"/>
      <c r="JK264" s="13"/>
      <c r="JL264" s="13"/>
      <c r="JM264" s="13"/>
      <c r="JN264" s="13"/>
      <c r="JO264" s="13"/>
      <c r="JP264" s="13"/>
      <c r="JQ264" s="13"/>
      <c r="JR264" s="13"/>
      <c r="JS264" s="13"/>
      <c r="JT264" s="13"/>
      <c r="JU264" s="13"/>
      <c r="JV264" s="13"/>
      <c r="JW264" s="13"/>
      <c r="JX264" s="13"/>
      <c r="JY264" s="13"/>
      <c r="JZ264" s="13"/>
      <c r="KA264" s="13"/>
      <c r="KB264" s="13"/>
      <c r="KC264" s="13"/>
      <c r="KD264" s="13"/>
      <c r="KE264" s="13"/>
      <c r="KF264" s="13"/>
      <c r="KG264" s="13"/>
      <c r="KH264" s="13"/>
      <c r="KI264" s="13"/>
      <c r="KJ264" s="13"/>
      <c r="KK264" s="13"/>
      <c r="KL264" s="13"/>
      <c r="KM264" s="13"/>
      <c r="KN264" s="13"/>
      <c r="KO264" s="13"/>
      <c r="KP264" s="13"/>
      <c r="KQ264" s="13"/>
      <c r="KR264" s="13"/>
      <c r="KS264" s="13"/>
      <c r="KT264" s="13"/>
      <c r="KU264" s="13"/>
      <c r="KV264" s="13"/>
      <c r="KW264" s="13"/>
      <c r="KX264" s="13"/>
      <c r="KY264" s="13"/>
      <c r="KZ264" s="13"/>
      <c r="LA264" s="13"/>
      <c r="LB264" s="13"/>
      <c r="LC264" s="13"/>
      <c r="LD264" s="13"/>
      <c r="LE264" s="13"/>
      <c r="LF264" s="13"/>
      <c r="LG264" s="13"/>
      <c r="LH264" s="13"/>
      <c r="LI264" s="13"/>
      <c r="LJ264" s="13"/>
      <c r="LK264" s="13"/>
      <c r="LL264" s="13"/>
      <c r="LM264" s="13"/>
      <c r="LN264" s="13"/>
      <c r="LO264" s="13"/>
      <c r="LP264" s="13"/>
      <c r="LQ264" s="13"/>
      <c r="LR264" s="13"/>
      <c r="LS264" s="13"/>
      <c r="LT264" s="13"/>
      <c r="LU264" s="13"/>
      <c r="LV264" s="13"/>
      <c r="LW264" s="13"/>
      <c r="LX264" s="13"/>
      <c r="LY264" s="13"/>
      <c r="LZ264" s="13"/>
      <c r="MA264" s="13"/>
      <c r="MB264" s="13"/>
      <c r="MC264" s="13"/>
      <c r="MD264" s="13"/>
      <c r="ME264" s="13"/>
      <c r="MF264" s="13"/>
      <c r="MG264" s="13"/>
      <c r="MH264" s="13"/>
      <c r="MI264" s="13"/>
      <c r="MJ264" s="13"/>
      <c r="MK264" s="13"/>
      <c r="ML264" s="13"/>
      <c r="MM264" s="13"/>
      <c r="MN264" s="13"/>
      <c r="MO264" s="13"/>
      <c r="MP264" s="13"/>
      <c r="MQ264" s="13"/>
      <c r="MR264" s="13"/>
      <c r="MS264" s="13"/>
      <c r="MT264" s="13"/>
      <c r="MU264" s="13"/>
      <c r="MV264" s="13"/>
      <c r="MW264" s="13"/>
      <c r="MX264" s="13"/>
      <c r="MY264" s="13"/>
      <c r="MZ264" s="13"/>
      <c r="NA264" s="13"/>
      <c r="NB264" s="13"/>
      <c r="NC264" s="13"/>
      <c r="ND264" s="13"/>
      <c r="NE264" s="13"/>
      <c r="NF264" s="13"/>
      <c r="NG264" s="13"/>
      <c r="NH264" s="13"/>
      <c r="NI264" s="13"/>
      <c r="NJ264" s="13"/>
      <c r="NK264" s="13"/>
      <c r="NL264" s="13"/>
      <c r="NM264" s="13"/>
      <c r="NN264" s="13"/>
      <c r="NO264" s="13"/>
      <c r="NP264" s="13"/>
      <c r="NQ264" s="13"/>
      <c r="NR264" s="13"/>
      <c r="NS264" s="13"/>
      <c r="NT264" s="13"/>
      <c r="NU264" s="13"/>
      <c r="NV264" s="13"/>
      <c r="NW264" s="13"/>
      <c r="NX264" s="13"/>
      <c r="NY264" s="13"/>
      <c r="NZ264" s="13"/>
      <c r="OA264" s="13"/>
      <c r="OB264" s="13"/>
      <c r="OC264" s="13"/>
      <c r="OD264" s="13"/>
      <c r="OE264" s="13"/>
      <c r="OF264" s="13"/>
      <c r="OG264" s="13"/>
      <c r="OH264" s="13"/>
      <c r="OI264" s="13"/>
      <c r="OJ264" s="13"/>
      <c r="OK264" s="13"/>
      <c r="OL264" s="13"/>
      <c r="OM264" s="13"/>
      <c r="ON264" s="13"/>
      <c r="OO264" s="13"/>
      <c r="OP264" s="13"/>
      <c r="OQ264" s="13"/>
      <c r="OR264" s="13"/>
      <c r="OS264" s="13"/>
      <c r="OT264" s="13"/>
      <c r="OU264" s="13"/>
      <c r="OV264" s="13"/>
      <c r="OW264" s="13"/>
      <c r="OX264" s="13"/>
      <c r="OY264" s="13"/>
      <c r="OZ264" s="13"/>
      <c r="PA264" s="13"/>
      <c r="PB264" s="13"/>
      <c r="PC264" s="13"/>
      <c r="PD264" s="13"/>
      <c r="PE264" s="13"/>
      <c r="PF264" s="13"/>
      <c r="PG264" s="13"/>
      <c r="PH264" s="13"/>
      <c r="PI264" s="13"/>
      <c r="PJ264" s="13"/>
      <c r="PK264" s="13"/>
      <c r="PL264" s="13"/>
      <c r="PM264" s="13"/>
      <c r="PN264" s="13"/>
      <c r="PO264" s="13"/>
      <c r="PP264" s="13"/>
      <c r="PQ264" s="13"/>
      <c r="PR264" s="13"/>
      <c r="PS264" s="13"/>
      <c r="PT264" s="13"/>
      <c r="PU264" s="13"/>
      <c r="PV264" s="13"/>
      <c r="PW264" s="13"/>
      <c r="PX264" s="13"/>
      <c r="PY264" s="13"/>
      <c r="PZ264" s="13"/>
      <c r="QA264" s="13"/>
      <c r="QB264" s="13"/>
      <c r="QC264" s="13"/>
      <c r="QD264" s="13"/>
      <c r="QE264" s="13"/>
      <c r="QF264" s="13"/>
      <c r="QG264" s="13"/>
      <c r="QH264" s="13"/>
      <c r="QI264" s="13"/>
      <c r="QJ264" s="13"/>
      <c r="QK264" s="13"/>
      <c r="QL264" s="13"/>
      <c r="QM264" s="13"/>
      <c r="QN264" s="13"/>
      <c r="QO264" s="13"/>
      <c r="QP264" s="13"/>
      <c r="QQ264" s="13"/>
      <c r="QR264" s="13"/>
      <c r="QS264" s="13"/>
      <c r="QT264" s="13"/>
      <c r="QU264" s="13"/>
      <c r="QV264" s="13"/>
      <c r="QW264" s="13"/>
      <c r="QX264" s="13"/>
      <c r="QY264" s="13"/>
      <c r="QZ264" s="13"/>
      <c r="RA264" s="13"/>
      <c r="RB264" s="13"/>
      <c r="RC264" s="13"/>
      <c r="RD264" s="13"/>
      <c r="RE264" s="13"/>
      <c r="RF264" s="13"/>
      <c r="RG264" s="13"/>
      <c r="RH264" s="13"/>
      <c r="RI264" s="13"/>
      <c r="RJ264" s="13"/>
      <c r="RK264" s="13"/>
      <c r="RL264" s="13"/>
      <c r="RM264" s="13"/>
      <c r="RN264" s="13"/>
      <c r="RO264" s="13"/>
      <c r="RP264" s="13"/>
      <c r="RQ264" s="13"/>
      <c r="RR264" s="13"/>
      <c r="RS264" s="13"/>
      <c r="RT264" s="13"/>
      <c r="RU264" s="13"/>
      <c r="RV264" s="13"/>
      <c r="RW264" s="13"/>
      <c r="RX264" s="13"/>
      <c r="RY264" s="13"/>
      <c r="RZ264" s="13"/>
      <c r="SA264" s="13"/>
      <c r="SB264" s="13"/>
      <c r="SC264" s="13"/>
      <c r="SD264" s="13"/>
      <c r="SE264" s="13"/>
      <c r="SF264" s="13"/>
      <c r="SG264" s="13"/>
      <c r="SH264" s="13"/>
      <c r="SI264" s="13"/>
      <c r="SJ264" s="13"/>
      <c r="SK264" s="13"/>
      <c r="SL264" s="13"/>
      <c r="SM264" s="13"/>
      <c r="SN264" s="13"/>
      <c r="SO264" s="13"/>
      <c r="SP264" s="13"/>
      <c r="SQ264" s="13"/>
      <c r="SR264" s="13"/>
      <c r="SS264" s="13"/>
      <c r="ST264" s="13"/>
      <c r="SU264" s="13"/>
      <c r="SV264" s="13"/>
      <c r="SW264" s="13"/>
      <c r="SX264" s="13"/>
      <c r="SY264" s="13"/>
      <c r="SZ264" s="13"/>
      <c r="TA264" s="13"/>
      <c r="TB264" s="13"/>
      <c r="TC264" s="13"/>
      <c r="TD264" s="13"/>
      <c r="TE264" s="13"/>
      <c r="TF264" s="13"/>
      <c r="TG264" s="13"/>
      <c r="TH264" s="13"/>
      <c r="TI264" s="13"/>
      <c r="TJ264" s="13"/>
      <c r="TK264" s="13"/>
      <c r="TL264" s="13"/>
      <c r="TM264" s="13"/>
      <c r="TN264" s="13"/>
      <c r="TO264" s="13"/>
      <c r="TP264" s="13"/>
      <c r="TQ264" s="13"/>
      <c r="TR264" s="13"/>
      <c r="TS264" s="13"/>
      <c r="TT264" s="13"/>
      <c r="TU264" s="13"/>
      <c r="TV264" s="13"/>
      <c r="TW264" s="13"/>
      <c r="TX264" s="13"/>
      <c r="TY264" s="13"/>
      <c r="TZ264" s="13"/>
      <c r="UA264" s="13"/>
      <c r="UB264" s="13"/>
      <c r="UC264" s="13"/>
      <c r="UD264" s="13"/>
      <c r="UE264" s="13"/>
      <c r="UF264" s="13"/>
      <c r="UG264" s="13"/>
      <c r="UH264" s="13"/>
      <c r="UI264" s="13"/>
      <c r="UJ264" s="13"/>
      <c r="UK264" s="13"/>
      <c r="UL264" s="13"/>
      <c r="UM264" s="13"/>
      <c r="UN264" s="13"/>
      <c r="UO264" s="13"/>
      <c r="UP264" s="13"/>
      <c r="UQ264" s="13"/>
      <c r="UR264" s="13"/>
      <c r="US264" s="13"/>
      <c r="UT264" s="13"/>
      <c r="UU264" s="13"/>
      <c r="UV264" s="13"/>
      <c r="UW264" s="13"/>
      <c r="UX264" s="13"/>
      <c r="UY264" s="13"/>
      <c r="UZ264" s="13"/>
      <c r="VA264" s="13"/>
      <c r="VB264" s="13"/>
      <c r="VC264" s="13"/>
      <c r="VD264" s="13"/>
      <c r="VE264" s="13"/>
      <c r="VF264" s="13"/>
      <c r="VG264" s="13"/>
      <c r="VH264" s="13"/>
      <c r="VI264" s="13"/>
      <c r="VJ264" s="13"/>
      <c r="VK264" s="13"/>
      <c r="VL264" s="13"/>
      <c r="VM264" s="13"/>
      <c r="VN264" s="13"/>
      <c r="VO264" s="13"/>
      <c r="VP264" s="13"/>
      <c r="VQ264" s="13"/>
      <c r="VR264" s="13"/>
      <c r="VS264" s="13"/>
      <c r="VT264" s="13"/>
      <c r="VU264" s="13"/>
      <c r="VV264" s="13"/>
      <c r="VW264" s="13"/>
      <c r="VX264" s="13"/>
      <c r="VY264" s="13"/>
      <c r="VZ264" s="13"/>
      <c r="WA264" s="13"/>
      <c r="WB264" s="13"/>
      <c r="WC264" s="13"/>
      <c r="WD264" s="13"/>
      <c r="WE264" s="13"/>
      <c r="WF264" s="13"/>
      <c r="WG264" s="13"/>
      <c r="WH264" s="13"/>
      <c r="WI264" s="13"/>
      <c r="WJ264" s="13"/>
      <c r="WK264" s="13"/>
      <c r="WL264" s="13"/>
      <c r="WM264" s="13"/>
      <c r="WN264" s="13"/>
      <c r="WO264" s="13"/>
      <c r="WP264" s="13"/>
      <c r="WQ264" s="13"/>
      <c r="WR264" s="13"/>
      <c r="WS264" s="13"/>
      <c r="WT264" s="13"/>
      <c r="WU264" s="13"/>
      <c r="WV264" s="13"/>
      <c r="WW264" s="13"/>
      <c r="WX264" s="13"/>
      <c r="WY264" s="13"/>
      <c r="WZ264" s="13"/>
      <c r="XA264" s="13"/>
      <c r="XB264" s="13"/>
      <c r="XC264" s="13"/>
      <c r="XD264" s="13"/>
      <c r="XE264" s="13"/>
      <c r="XF264" s="13"/>
      <c r="XG264" s="13"/>
      <c r="XH264" s="13"/>
      <c r="XI264" s="13"/>
      <c r="XJ264" s="13"/>
      <c r="XK264" s="13"/>
      <c r="XL264" s="13"/>
      <c r="XM264" s="13"/>
      <c r="XN264" s="13"/>
      <c r="XO264" s="13"/>
      <c r="XP264" s="13"/>
      <c r="XQ264" s="13"/>
      <c r="XR264" s="13"/>
      <c r="XS264" s="13"/>
      <c r="XT264" s="13"/>
      <c r="XU264" s="13"/>
      <c r="XV264" s="13"/>
      <c r="XW264" s="13"/>
      <c r="XX264" s="13"/>
      <c r="XY264" s="13"/>
      <c r="XZ264" s="13"/>
      <c r="YA264" s="13"/>
      <c r="YB264" s="13"/>
      <c r="YC264" s="13"/>
      <c r="YD264" s="13"/>
      <c r="YE264" s="13"/>
      <c r="YF264" s="13"/>
      <c r="YG264" s="13"/>
      <c r="YH264" s="13"/>
      <c r="YI264" s="13"/>
      <c r="YJ264" s="13"/>
      <c r="YK264" s="13"/>
      <c r="YL264" s="13"/>
      <c r="YM264" s="13"/>
      <c r="YN264" s="13"/>
      <c r="YO264" s="13"/>
      <c r="YP264" s="13"/>
      <c r="YQ264" s="13"/>
      <c r="YR264" s="13"/>
      <c r="YS264" s="13"/>
      <c r="YT264" s="13"/>
      <c r="YU264" s="13"/>
      <c r="YV264" s="13"/>
      <c r="YW264" s="13"/>
      <c r="YX264" s="13"/>
      <c r="YY264" s="13"/>
      <c r="YZ264" s="13"/>
      <c r="ZA264" s="13"/>
      <c r="ZB264" s="13"/>
      <c r="ZC264" s="13"/>
      <c r="ZD264" s="13"/>
      <c r="ZE264" s="13"/>
      <c r="ZF264" s="13"/>
      <c r="ZG264" s="13"/>
      <c r="ZH264" s="13"/>
      <c r="ZI264" s="13"/>
      <c r="ZJ264" s="13"/>
      <c r="ZK264" s="13"/>
      <c r="ZL264" s="13"/>
      <c r="ZM264" s="13"/>
      <c r="ZN264" s="13"/>
      <c r="ZO264" s="13"/>
      <c r="ZP264" s="13"/>
      <c r="ZQ264" s="13"/>
      <c r="ZR264" s="13"/>
      <c r="ZS264" s="13"/>
      <c r="ZT264" s="13"/>
      <c r="ZU264" s="13"/>
      <c r="ZV264" s="13"/>
      <c r="ZW264" s="13"/>
      <c r="ZX264" s="13"/>
      <c r="ZY264" s="13"/>
      <c r="ZZ264" s="13"/>
      <c r="AAA264" s="13"/>
      <c r="AAB264" s="13"/>
      <c r="AAC264" s="13"/>
      <c r="AAD264" s="13"/>
      <c r="AAE264" s="13"/>
      <c r="AAF264" s="13"/>
      <c r="AAG264" s="13"/>
      <c r="AAH264" s="13"/>
      <c r="AAI264" s="13"/>
      <c r="AAJ264" s="13"/>
      <c r="AAK264" s="13"/>
      <c r="AAL264" s="13"/>
      <c r="AAM264" s="13"/>
      <c r="AAN264" s="13"/>
      <c r="AAO264" s="13"/>
      <c r="AAP264" s="13"/>
      <c r="AAQ264" s="13"/>
      <c r="AAR264" s="13"/>
      <c r="AAS264" s="13"/>
      <c r="AAT264" s="13"/>
      <c r="AAU264" s="13"/>
      <c r="AAV264" s="13"/>
      <c r="AAW264" s="13"/>
      <c r="AAX264" s="13"/>
      <c r="AAY264" s="13"/>
      <c r="AAZ264" s="13"/>
      <c r="ABA264" s="13"/>
      <c r="ABB264" s="13"/>
      <c r="ABC264" s="13"/>
      <c r="ABD264" s="13"/>
      <c r="ABE264" s="13"/>
      <c r="ABF264" s="13"/>
      <c r="ABG264" s="13"/>
      <c r="ABH264" s="13"/>
      <c r="ABI264" s="13"/>
      <c r="ABJ264" s="13"/>
      <c r="ABK264" s="13"/>
      <c r="ABL264" s="13"/>
      <c r="ABM264" s="13"/>
      <c r="ABN264" s="13"/>
      <c r="ABO264" s="13"/>
      <c r="ABP264" s="13"/>
      <c r="ABQ264" s="13"/>
      <c r="ABR264" s="13"/>
      <c r="ABS264" s="13"/>
      <c r="ABT264" s="13"/>
      <c r="ABU264" s="13"/>
      <c r="ABV264" s="13"/>
      <c r="ABW264" s="13"/>
      <c r="ABX264" s="13"/>
      <c r="ABY264" s="13"/>
      <c r="ABZ264" s="13"/>
      <c r="ACA264" s="13"/>
      <c r="ACB264" s="13"/>
      <c r="ACC264" s="13"/>
      <c r="ACD264" s="13"/>
      <c r="ACE264" s="13"/>
      <c r="ACF264" s="13"/>
      <c r="ACG264" s="13"/>
      <c r="ACH264" s="13"/>
      <c r="ACI264" s="13"/>
      <c r="ACJ264" s="13"/>
      <c r="ACK264" s="13"/>
      <c r="ACL264" s="13"/>
      <c r="ACM264" s="13"/>
      <c r="ACN264" s="13"/>
      <c r="ACO264" s="13"/>
      <c r="ACP264" s="13"/>
      <c r="ACQ264" s="13"/>
      <c r="ACR264" s="13"/>
      <c r="ACS264" s="13"/>
      <c r="ACT264" s="13"/>
      <c r="ACU264" s="13"/>
      <c r="ACV264" s="13"/>
      <c r="ACW264" s="13"/>
      <c r="ACX264" s="13"/>
      <c r="ACY264" s="13"/>
      <c r="ACZ264" s="13"/>
      <c r="ADA264" s="13"/>
      <c r="ADB264" s="13"/>
      <c r="ADC264" s="13"/>
      <c r="ADD264" s="13"/>
      <c r="ADE264" s="13"/>
      <c r="ADF264" s="13"/>
      <c r="ADG264" s="13"/>
      <c r="ADH264" s="13"/>
      <c r="ADI264" s="13"/>
      <c r="ADJ264" s="13"/>
      <c r="ADK264" s="13"/>
      <c r="ADL264" s="13"/>
      <c r="ADM264" s="13"/>
      <c r="ADN264" s="13"/>
      <c r="ADO264" s="13"/>
      <c r="ADP264" s="13"/>
      <c r="ADQ264" s="13"/>
      <c r="ADR264" s="13"/>
      <c r="ADS264" s="13"/>
      <c r="ADT264" s="13"/>
      <c r="ADU264" s="13"/>
      <c r="ADV264" s="13"/>
      <c r="ADW264" s="13"/>
      <c r="ADX264" s="13"/>
      <c r="ADY264" s="13"/>
      <c r="ADZ264" s="13"/>
      <c r="AEA264" s="13"/>
      <c r="AEB264" s="13"/>
      <c r="AEC264" s="13"/>
      <c r="AED264" s="13"/>
      <c r="AEE264" s="13"/>
      <c r="AEF264" s="13"/>
      <c r="AEG264" s="13"/>
      <c r="AEH264" s="13"/>
      <c r="AEI264" s="13"/>
      <c r="AEJ264" s="13"/>
      <c r="AEK264" s="13"/>
      <c r="AEL264" s="13"/>
      <c r="AEM264" s="13"/>
      <c r="AEN264" s="13"/>
      <c r="AEO264" s="13"/>
      <c r="AEP264" s="13"/>
      <c r="AEQ264" s="13"/>
      <c r="AER264" s="13"/>
      <c r="AES264" s="13"/>
      <c r="AET264" s="13"/>
      <c r="AEU264" s="13"/>
      <c r="AEV264" s="13"/>
      <c r="AEW264" s="13"/>
      <c r="AEX264" s="13"/>
      <c r="AEY264" s="13"/>
      <c r="AEZ264" s="13"/>
      <c r="AFA264" s="13"/>
      <c r="AFB264" s="13"/>
      <c r="AFC264" s="13"/>
      <c r="AFD264" s="13"/>
      <c r="AFE264" s="13"/>
      <c r="AFF264" s="13"/>
      <c r="AFG264" s="13"/>
      <c r="AFH264" s="13"/>
      <c r="AFI264" s="13"/>
      <c r="AFJ264" s="13"/>
      <c r="AFK264" s="13"/>
      <c r="AFL264" s="13"/>
      <c r="AFM264" s="13"/>
      <c r="AFN264" s="13"/>
      <c r="AFO264" s="13"/>
      <c r="AFP264" s="13"/>
      <c r="AFQ264" s="13"/>
      <c r="AFR264" s="13"/>
      <c r="AFS264" s="13"/>
      <c r="AFT264" s="13"/>
      <c r="AFU264" s="13"/>
      <c r="AFV264" s="13"/>
      <c r="AFW264" s="13"/>
      <c r="AFX264" s="13"/>
      <c r="AFY264" s="13"/>
      <c r="AFZ264" s="13"/>
      <c r="AGA264" s="13"/>
      <c r="AGB264" s="13"/>
      <c r="AGC264" s="13"/>
      <c r="AGD264" s="13"/>
      <c r="AGE264" s="13"/>
      <c r="AGF264" s="13"/>
      <c r="AGG264" s="13"/>
      <c r="AGH264" s="13"/>
      <c r="AGI264" s="13"/>
      <c r="AGJ264" s="13"/>
      <c r="AGK264" s="13"/>
      <c r="AGL264" s="13"/>
      <c r="AGM264" s="13"/>
      <c r="AGN264" s="13"/>
      <c r="AGO264" s="13"/>
      <c r="AGP264" s="13"/>
      <c r="AGQ264" s="13"/>
      <c r="AGR264" s="13"/>
      <c r="AGS264" s="13"/>
      <c r="AGT264" s="13"/>
      <c r="AGU264" s="13"/>
      <c r="AGV264" s="13"/>
      <c r="AGW264" s="13"/>
      <c r="AGX264" s="13"/>
      <c r="AGY264" s="13"/>
      <c r="AGZ264" s="13"/>
      <c r="AHA264" s="13"/>
      <c r="AHB264" s="13"/>
      <c r="AHC264" s="13"/>
      <c r="AHD264" s="13"/>
      <c r="AHE264" s="13"/>
      <c r="AHF264" s="13"/>
      <c r="AHG264" s="13"/>
      <c r="AHH264" s="13"/>
      <c r="AHI264" s="13"/>
      <c r="AHJ264" s="13"/>
      <c r="AHK264" s="13"/>
      <c r="AHL264" s="13"/>
      <c r="AHM264" s="13"/>
      <c r="AHN264" s="13"/>
      <c r="AHO264" s="13"/>
      <c r="AHP264" s="13"/>
      <c r="AHQ264" s="13"/>
      <c r="AHR264" s="13"/>
      <c r="AHS264" s="13"/>
      <c r="AHT264" s="13"/>
      <c r="AHU264" s="13"/>
      <c r="AHV264" s="13"/>
      <c r="AHW264" s="13"/>
      <c r="AHX264" s="13"/>
      <c r="AHY264" s="13"/>
      <c r="AHZ264" s="13"/>
      <c r="AIA264" s="13"/>
      <c r="AIB264" s="13"/>
      <c r="AIC264" s="13"/>
      <c r="AID264" s="13"/>
      <c r="AIE264" s="13"/>
      <c r="AIF264" s="13"/>
      <c r="AIG264" s="13"/>
      <c r="AIH264" s="13"/>
      <c r="AII264" s="13"/>
      <c r="AIJ264" s="13"/>
      <c r="AIK264" s="13"/>
      <c r="AIL264" s="13"/>
      <c r="AIM264" s="13"/>
      <c r="AIN264" s="13"/>
      <c r="AIO264" s="13"/>
      <c r="AIP264" s="13"/>
      <c r="AIQ264" s="13"/>
      <c r="AIR264" s="13"/>
      <c r="AIS264" s="13"/>
      <c r="AIT264" s="13"/>
      <c r="AIU264" s="13"/>
      <c r="AIV264" s="13"/>
      <c r="AIW264" s="13"/>
      <c r="AIX264" s="13"/>
      <c r="AIY264" s="13"/>
      <c r="AIZ264" s="13"/>
      <c r="AJA264" s="13"/>
      <c r="AJB264" s="13"/>
      <c r="AJC264" s="13"/>
      <c r="AJD264" s="13"/>
      <c r="AJE264" s="13"/>
      <c r="AJF264" s="13"/>
      <c r="AJG264" s="13"/>
      <c r="AJH264" s="13"/>
      <c r="AJI264" s="13"/>
      <c r="AJJ264" s="13"/>
      <c r="AJK264" s="13"/>
      <c r="AJL264" s="13"/>
      <c r="AJM264" s="13"/>
      <c r="AJN264" s="13"/>
      <c r="AJO264" s="13"/>
      <c r="AJP264" s="13"/>
      <c r="AJQ264" s="13"/>
      <c r="AJR264" s="13"/>
      <c r="AJS264" s="13"/>
      <c r="AJT264" s="13"/>
      <c r="AJU264" s="13"/>
      <c r="AJV264" s="13"/>
      <c r="AJW264" s="13"/>
      <c r="AJX264" s="13"/>
      <c r="AJY264" s="13"/>
      <c r="AJZ264" s="13"/>
      <c r="AKA264" s="13"/>
      <c r="AKB264" s="13"/>
      <c r="AKC264" s="13"/>
      <c r="AKD264" s="13"/>
      <c r="AKE264" s="13"/>
      <c r="AKF264" s="13"/>
      <c r="AKG264" s="13"/>
      <c r="AKH264" s="13"/>
      <c r="AKI264" s="13"/>
      <c r="AKJ264" s="13"/>
      <c r="AKK264" s="13"/>
      <c r="AKL264" s="13"/>
      <c r="AKM264" s="13"/>
      <c r="AKN264" s="13"/>
      <c r="AKO264" s="13"/>
      <c r="AKP264" s="13"/>
      <c r="AKQ264" s="13"/>
      <c r="AKR264" s="13"/>
      <c r="AKS264" s="13"/>
      <c r="AKT264" s="13"/>
      <c r="AKU264" s="13"/>
      <c r="AKV264" s="13"/>
      <c r="AKW264" s="13"/>
      <c r="AKX264" s="13"/>
      <c r="AKY264" s="13"/>
      <c r="AKZ264" s="13"/>
      <c r="ALA264" s="13"/>
      <c r="ALB264" s="13"/>
      <c r="ALC264" s="13"/>
      <c r="ALD264" s="13"/>
      <c r="ALE264" s="13"/>
      <c r="ALF264" s="13"/>
      <c r="ALG264" s="13"/>
      <c r="ALH264" s="13"/>
      <c r="ALI264" s="13"/>
      <c r="ALJ264" s="13"/>
      <c r="ALK264" s="13"/>
      <c r="ALL264" s="13"/>
      <c r="ALM264" s="13"/>
      <c r="ALN264" s="13"/>
    </row>
    <row r="265" spans="1:1002" ht="14.5" hidden="1" customHeight="1" x14ac:dyDescent="0.35">
      <c r="A265" s="6"/>
      <c r="B265" s="21"/>
      <c r="C265" s="30"/>
      <c r="D265" s="21"/>
      <c r="E265" s="21"/>
      <c r="F265" s="11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c r="ET265" s="13"/>
      <c r="EU265" s="13"/>
      <c r="EV265" s="13"/>
      <c r="EW265" s="13"/>
      <c r="EX265" s="13"/>
      <c r="EY265" s="13"/>
      <c r="EZ265" s="13"/>
      <c r="FA265" s="13"/>
      <c r="FB265" s="13"/>
      <c r="FC265" s="13"/>
      <c r="FD265" s="13"/>
      <c r="FE265" s="13"/>
      <c r="FF265" s="13"/>
      <c r="FG265" s="13"/>
      <c r="FH265" s="13"/>
      <c r="FI265" s="13"/>
      <c r="FJ265" s="13"/>
      <c r="FK265" s="13"/>
      <c r="FL265" s="13"/>
      <c r="FM265" s="13"/>
      <c r="FN265" s="13"/>
      <c r="FO265" s="13"/>
      <c r="FP265" s="13"/>
      <c r="FQ265" s="13"/>
      <c r="FR265" s="13"/>
      <c r="FS265" s="13"/>
      <c r="FT265" s="13"/>
      <c r="FU265" s="13"/>
      <c r="FV265" s="13"/>
      <c r="FW265" s="13"/>
      <c r="FX265" s="13"/>
      <c r="FY265" s="13"/>
      <c r="FZ265" s="13"/>
      <c r="GA265" s="13"/>
      <c r="GB265" s="13"/>
      <c r="GC265" s="13"/>
      <c r="GD265" s="13"/>
      <c r="GE265" s="13"/>
      <c r="GF265" s="13"/>
      <c r="GG265" s="13"/>
      <c r="GH265" s="13"/>
      <c r="GI265" s="13"/>
      <c r="GJ265" s="13"/>
      <c r="GK265" s="13"/>
      <c r="GL265" s="13"/>
      <c r="GM265" s="13"/>
      <c r="GN265" s="13"/>
      <c r="GO265" s="13"/>
      <c r="GP265" s="13"/>
      <c r="GQ265" s="13"/>
      <c r="GR265" s="13"/>
      <c r="GS265" s="13"/>
      <c r="GT265" s="13"/>
      <c r="GU265" s="13"/>
      <c r="GV265" s="13"/>
      <c r="GW265" s="13"/>
      <c r="GX265" s="13"/>
      <c r="GY265" s="13"/>
      <c r="GZ265" s="13"/>
      <c r="HA265" s="13"/>
      <c r="HB265" s="13"/>
      <c r="HC265" s="13"/>
      <c r="HD265" s="13"/>
      <c r="HE265" s="13"/>
      <c r="HF265" s="13"/>
      <c r="HG265" s="13"/>
      <c r="HH265" s="13"/>
      <c r="HI265" s="13"/>
      <c r="HJ265" s="13"/>
      <c r="HK265" s="13"/>
      <c r="HL265" s="13"/>
      <c r="HM265" s="13"/>
      <c r="HN265" s="13"/>
      <c r="HO265" s="13"/>
      <c r="HP265" s="13"/>
      <c r="HQ265" s="13"/>
      <c r="HR265" s="13"/>
      <c r="HS265" s="13"/>
      <c r="HT265" s="13"/>
      <c r="HU265" s="13"/>
      <c r="HV265" s="13"/>
      <c r="HW265" s="13"/>
      <c r="HX265" s="13"/>
      <c r="HY265" s="13"/>
      <c r="HZ265" s="13"/>
      <c r="IA265" s="13"/>
      <c r="IB265" s="13"/>
      <c r="IC265" s="13"/>
      <c r="ID265" s="13"/>
      <c r="IE265" s="13"/>
      <c r="IF265" s="13"/>
      <c r="IG265" s="13"/>
      <c r="IH265" s="13"/>
      <c r="II265" s="13"/>
      <c r="IJ265" s="13"/>
      <c r="IK265" s="13"/>
      <c r="IL265" s="13"/>
      <c r="IM265" s="13"/>
      <c r="IN265" s="13"/>
      <c r="IO265" s="13"/>
      <c r="IP265" s="13"/>
      <c r="IQ265" s="13"/>
      <c r="IR265" s="13"/>
      <c r="IS265" s="13"/>
      <c r="IT265" s="13"/>
      <c r="IU265" s="13"/>
      <c r="IV265" s="13"/>
      <c r="IW265" s="13"/>
      <c r="IX265" s="13"/>
      <c r="IY265" s="13"/>
      <c r="IZ265" s="13"/>
      <c r="JA265" s="13"/>
      <c r="JB265" s="13"/>
      <c r="JC265" s="13"/>
      <c r="JD265" s="13"/>
      <c r="JE265" s="13"/>
      <c r="JF265" s="13"/>
      <c r="JG265" s="13"/>
      <c r="JH265" s="13"/>
      <c r="JI265" s="13"/>
      <c r="JJ265" s="13"/>
      <c r="JK265" s="13"/>
      <c r="JL265" s="13"/>
      <c r="JM265" s="13"/>
      <c r="JN265" s="13"/>
      <c r="JO265" s="13"/>
      <c r="JP265" s="13"/>
      <c r="JQ265" s="13"/>
      <c r="JR265" s="13"/>
      <c r="JS265" s="13"/>
      <c r="JT265" s="13"/>
      <c r="JU265" s="13"/>
      <c r="JV265" s="13"/>
      <c r="JW265" s="13"/>
      <c r="JX265" s="13"/>
      <c r="JY265" s="13"/>
      <c r="JZ265" s="13"/>
      <c r="KA265" s="13"/>
      <c r="KB265" s="13"/>
      <c r="KC265" s="13"/>
      <c r="KD265" s="13"/>
      <c r="KE265" s="13"/>
      <c r="KF265" s="13"/>
      <c r="KG265" s="13"/>
      <c r="KH265" s="13"/>
      <c r="KI265" s="13"/>
      <c r="KJ265" s="13"/>
      <c r="KK265" s="13"/>
      <c r="KL265" s="13"/>
      <c r="KM265" s="13"/>
      <c r="KN265" s="13"/>
      <c r="KO265" s="13"/>
      <c r="KP265" s="13"/>
      <c r="KQ265" s="13"/>
      <c r="KR265" s="13"/>
      <c r="KS265" s="13"/>
      <c r="KT265" s="13"/>
      <c r="KU265" s="13"/>
      <c r="KV265" s="13"/>
      <c r="KW265" s="13"/>
      <c r="KX265" s="13"/>
      <c r="KY265" s="13"/>
      <c r="KZ265" s="13"/>
      <c r="LA265" s="13"/>
      <c r="LB265" s="13"/>
      <c r="LC265" s="13"/>
      <c r="LD265" s="13"/>
      <c r="LE265" s="13"/>
      <c r="LF265" s="13"/>
      <c r="LG265" s="13"/>
      <c r="LH265" s="13"/>
      <c r="LI265" s="13"/>
      <c r="LJ265" s="13"/>
      <c r="LK265" s="13"/>
      <c r="LL265" s="13"/>
      <c r="LM265" s="13"/>
      <c r="LN265" s="13"/>
      <c r="LO265" s="13"/>
      <c r="LP265" s="13"/>
      <c r="LQ265" s="13"/>
      <c r="LR265" s="13"/>
      <c r="LS265" s="13"/>
      <c r="LT265" s="13"/>
      <c r="LU265" s="13"/>
      <c r="LV265" s="13"/>
      <c r="LW265" s="13"/>
      <c r="LX265" s="13"/>
      <c r="LY265" s="13"/>
      <c r="LZ265" s="13"/>
      <c r="MA265" s="13"/>
      <c r="MB265" s="13"/>
      <c r="MC265" s="13"/>
      <c r="MD265" s="13"/>
      <c r="ME265" s="13"/>
      <c r="MF265" s="13"/>
      <c r="MG265" s="13"/>
      <c r="MH265" s="13"/>
      <c r="MI265" s="13"/>
      <c r="MJ265" s="13"/>
      <c r="MK265" s="13"/>
      <c r="ML265" s="13"/>
      <c r="MM265" s="13"/>
      <c r="MN265" s="13"/>
      <c r="MO265" s="13"/>
      <c r="MP265" s="13"/>
      <c r="MQ265" s="13"/>
      <c r="MR265" s="13"/>
      <c r="MS265" s="13"/>
      <c r="MT265" s="13"/>
      <c r="MU265" s="13"/>
      <c r="MV265" s="13"/>
      <c r="MW265" s="13"/>
      <c r="MX265" s="13"/>
      <c r="MY265" s="13"/>
      <c r="MZ265" s="13"/>
      <c r="NA265" s="13"/>
      <c r="NB265" s="13"/>
      <c r="NC265" s="13"/>
      <c r="ND265" s="13"/>
      <c r="NE265" s="13"/>
      <c r="NF265" s="13"/>
      <c r="NG265" s="13"/>
      <c r="NH265" s="13"/>
      <c r="NI265" s="13"/>
      <c r="NJ265" s="13"/>
      <c r="NK265" s="13"/>
      <c r="NL265" s="13"/>
      <c r="NM265" s="13"/>
      <c r="NN265" s="13"/>
      <c r="NO265" s="13"/>
      <c r="NP265" s="13"/>
      <c r="NQ265" s="13"/>
      <c r="NR265" s="13"/>
      <c r="NS265" s="13"/>
      <c r="NT265" s="13"/>
      <c r="NU265" s="13"/>
      <c r="NV265" s="13"/>
      <c r="NW265" s="13"/>
      <c r="NX265" s="13"/>
      <c r="NY265" s="13"/>
      <c r="NZ265" s="13"/>
      <c r="OA265" s="13"/>
      <c r="OB265" s="13"/>
      <c r="OC265" s="13"/>
      <c r="OD265" s="13"/>
      <c r="OE265" s="13"/>
      <c r="OF265" s="13"/>
      <c r="OG265" s="13"/>
      <c r="OH265" s="13"/>
      <c r="OI265" s="13"/>
      <c r="OJ265" s="13"/>
      <c r="OK265" s="13"/>
      <c r="OL265" s="13"/>
      <c r="OM265" s="13"/>
      <c r="ON265" s="13"/>
      <c r="OO265" s="13"/>
      <c r="OP265" s="13"/>
      <c r="OQ265" s="13"/>
      <c r="OR265" s="13"/>
      <c r="OS265" s="13"/>
      <c r="OT265" s="13"/>
      <c r="OU265" s="13"/>
      <c r="OV265" s="13"/>
      <c r="OW265" s="13"/>
      <c r="OX265" s="13"/>
      <c r="OY265" s="13"/>
      <c r="OZ265" s="13"/>
      <c r="PA265" s="13"/>
      <c r="PB265" s="13"/>
      <c r="PC265" s="13"/>
      <c r="PD265" s="13"/>
      <c r="PE265" s="13"/>
      <c r="PF265" s="13"/>
      <c r="PG265" s="13"/>
      <c r="PH265" s="13"/>
      <c r="PI265" s="13"/>
      <c r="PJ265" s="13"/>
      <c r="PK265" s="13"/>
      <c r="PL265" s="13"/>
      <c r="PM265" s="13"/>
      <c r="PN265" s="13"/>
      <c r="PO265" s="13"/>
      <c r="PP265" s="13"/>
      <c r="PQ265" s="13"/>
      <c r="PR265" s="13"/>
      <c r="PS265" s="13"/>
      <c r="PT265" s="13"/>
      <c r="PU265" s="13"/>
      <c r="PV265" s="13"/>
      <c r="PW265" s="13"/>
      <c r="PX265" s="13"/>
      <c r="PY265" s="13"/>
      <c r="PZ265" s="13"/>
      <c r="QA265" s="13"/>
      <c r="QB265" s="13"/>
      <c r="QC265" s="13"/>
      <c r="QD265" s="13"/>
      <c r="QE265" s="13"/>
      <c r="QF265" s="13"/>
      <c r="QG265" s="13"/>
      <c r="QH265" s="13"/>
      <c r="QI265" s="13"/>
      <c r="QJ265" s="13"/>
      <c r="QK265" s="13"/>
      <c r="QL265" s="13"/>
      <c r="QM265" s="13"/>
      <c r="QN265" s="13"/>
      <c r="QO265" s="13"/>
      <c r="QP265" s="13"/>
      <c r="QQ265" s="13"/>
      <c r="QR265" s="13"/>
      <c r="QS265" s="13"/>
      <c r="QT265" s="13"/>
      <c r="QU265" s="13"/>
      <c r="QV265" s="13"/>
      <c r="QW265" s="13"/>
      <c r="QX265" s="13"/>
      <c r="QY265" s="13"/>
      <c r="QZ265" s="13"/>
      <c r="RA265" s="13"/>
      <c r="RB265" s="13"/>
      <c r="RC265" s="13"/>
      <c r="RD265" s="13"/>
      <c r="RE265" s="13"/>
      <c r="RF265" s="13"/>
      <c r="RG265" s="13"/>
      <c r="RH265" s="13"/>
      <c r="RI265" s="13"/>
      <c r="RJ265" s="13"/>
      <c r="RK265" s="13"/>
      <c r="RL265" s="13"/>
      <c r="RM265" s="13"/>
      <c r="RN265" s="13"/>
      <c r="RO265" s="13"/>
      <c r="RP265" s="13"/>
      <c r="RQ265" s="13"/>
      <c r="RR265" s="13"/>
      <c r="RS265" s="13"/>
      <c r="RT265" s="13"/>
      <c r="RU265" s="13"/>
      <c r="RV265" s="13"/>
      <c r="RW265" s="13"/>
      <c r="RX265" s="13"/>
      <c r="RY265" s="13"/>
      <c r="RZ265" s="13"/>
      <c r="SA265" s="13"/>
      <c r="SB265" s="13"/>
      <c r="SC265" s="13"/>
      <c r="SD265" s="13"/>
      <c r="SE265" s="13"/>
      <c r="SF265" s="13"/>
      <c r="SG265" s="13"/>
      <c r="SH265" s="13"/>
      <c r="SI265" s="13"/>
      <c r="SJ265" s="13"/>
      <c r="SK265" s="13"/>
      <c r="SL265" s="13"/>
      <c r="SM265" s="13"/>
      <c r="SN265" s="13"/>
      <c r="SO265" s="13"/>
      <c r="SP265" s="13"/>
      <c r="SQ265" s="13"/>
      <c r="SR265" s="13"/>
      <c r="SS265" s="13"/>
      <c r="ST265" s="13"/>
      <c r="SU265" s="13"/>
      <c r="SV265" s="13"/>
      <c r="SW265" s="13"/>
      <c r="SX265" s="13"/>
      <c r="SY265" s="13"/>
      <c r="SZ265" s="13"/>
      <c r="TA265" s="13"/>
      <c r="TB265" s="13"/>
      <c r="TC265" s="13"/>
      <c r="TD265" s="13"/>
      <c r="TE265" s="13"/>
      <c r="TF265" s="13"/>
      <c r="TG265" s="13"/>
      <c r="TH265" s="13"/>
      <c r="TI265" s="13"/>
      <c r="TJ265" s="13"/>
      <c r="TK265" s="13"/>
      <c r="TL265" s="13"/>
      <c r="TM265" s="13"/>
      <c r="TN265" s="13"/>
      <c r="TO265" s="13"/>
      <c r="TP265" s="13"/>
      <c r="TQ265" s="13"/>
      <c r="TR265" s="13"/>
      <c r="TS265" s="13"/>
      <c r="TT265" s="13"/>
      <c r="TU265" s="13"/>
      <c r="TV265" s="13"/>
      <c r="TW265" s="13"/>
      <c r="TX265" s="13"/>
      <c r="TY265" s="13"/>
      <c r="TZ265" s="13"/>
      <c r="UA265" s="13"/>
      <c r="UB265" s="13"/>
      <c r="UC265" s="13"/>
      <c r="UD265" s="13"/>
      <c r="UE265" s="13"/>
      <c r="UF265" s="13"/>
      <c r="UG265" s="13"/>
      <c r="UH265" s="13"/>
      <c r="UI265" s="13"/>
      <c r="UJ265" s="13"/>
      <c r="UK265" s="13"/>
      <c r="UL265" s="13"/>
      <c r="UM265" s="13"/>
      <c r="UN265" s="13"/>
      <c r="UO265" s="13"/>
      <c r="UP265" s="13"/>
      <c r="UQ265" s="13"/>
      <c r="UR265" s="13"/>
      <c r="US265" s="13"/>
      <c r="UT265" s="13"/>
      <c r="UU265" s="13"/>
      <c r="UV265" s="13"/>
      <c r="UW265" s="13"/>
      <c r="UX265" s="13"/>
      <c r="UY265" s="13"/>
      <c r="UZ265" s="13"/>
      <c r="VA265" s="13"/>
      <c r="VB265" s="13"/>
      <c r="VC265" s="13"/>
      <c r="VD265" s="13"/>
      <c r="VE265" s="13"/>
      <c r="VF265" s="13"/>
      <c r="VG265" s="13"/>
      <c r="VH265" s="13"/>
      <c r="VI265" s="13"/>
      <c r="VJ265" s="13"/>
      <c r="VK265" s="13"/>
      <c r="VL265" s="13"/>
      <c r="VM265" s="13"/>
      <c r="VN265" s="13"/>
      <c r="VO265" s="13"/>
      <c r="VP265" s="13"/>
      <c r="VQ265" s="13"/>
      <c r="VR265" s="13"/>
      <c r="VS265" s="13"/>
      <c r="VT265" s="13"/>
      <c r="VU265" s="13"/>
      <c r="VV265" s="13"/>
      <c r="VW265" s="13"/>
      <c r="VX265" s="13"/>
      <c r="VY265" s="13"/>
      <c r="VZ265" s="13"/>
      <c r="WA265" s="13"/>
      <c r="WB265" s="13"/>
      <c r="WC265" s="13"/>
      <c r="WD265" s="13"/>
      <c r="WE265" s="13"/>
      <c r="WF265" s="13"/>
      <c r="WG265" s="13"/>
      <c r="WH265" s="13"/>
      <c r="WI265" s="13"/>
      <c r="WJ265" s="13"/>
      <c r="WK265" s="13"/>
      <c r="WL265" s="13"/>
      <c r="WM265" s="13"/>
      <c r="WN265" s="13"/>
      <c r="WO265" s="13"/>
      <c r="WP265" s="13"/>
      <c r="WQ265" s="13"/>
      <c r="WR265" s="13"/>
      <c r="WS265" s="13"/>
      <c r="WT265" s="13"/>
      <c r="WU265" s="13"/>
      <c r="WV265" s="13"/>
      <c r="WW265" s="13"/>
      <c r="WX265" s="13"/>
      <c r="WY265" s="13"/>
      <c r="WZ265" s="13"/>
      <c r="XA265" s="13"/>
      <c r="XB265" s="13"/>
      <c r="XC265" s="13"/>
      <c r="XD265" s="13"/>
      <c r="XE265" s="13"/>
      <c r="XF265" s="13"/>
      <c r="XG265" s="13"/>
      <c r="XH265" s="13"/>
      <c r="XI265" s="13"/>
      <c r="XJ265" s="13"/>
      <c r="XK265" s="13"/>
      <c r="XL265" s="13"/>
      <c r="XM265" s="13"/>
      <c r="XN265" s="13"/>
      <c r="XO265" s="13"/>
      <c r="XP265" s="13"/>
      <c r="XQ265" s="13"/>
      <c r="XR265" s="13"/>
      <c r="XS265" s="13"/>
      <c r="XT265" s="13"/>
      <c r="XU265" s="13"/>
      <c r="XV265" s="13"/>
      <c r="XW265" s="13"/>
      <c r="XX265" s="13"/>
      <c r="XY265" s="13"/>
      <c r="XZ265" s="13"/>
      <c r="YA265" s="13"/>
      <c r="YB265" s="13"/>
      <c r="YC265" s="13"/>
      <c r="YD265" s="13"/>
      <c r="YE265" s="13"/>
      <c r="YF265" s="13"/>
      <c r="YG265" s="13"/>
      <c r="YH265" s="13"/>
      <c r="YI265" s="13"/>
      <c r="YJ265" s="13"/>
      <c r="YK265" s="13"/>
      <c r="YL265" s="13"/>
      <c r="YM265" s="13"/>
      <c r="YN265" s="13"/>
      <c r="YO265" s="13"/>
      <c r="YP265" s="13"/>
      <c r="YQ265" s="13"/>
      <c r="YR265" s="13"/>
      <c r="YS265" s="13"/>
      <c r="YT265" s="13"/>
      <c r="YU265" s="13"/>
      <c r="YV265" s="13"/>
      <c r="YW265" s="13"/>
      <c r="YX265" s="13"/>
      <c r="YY265" s="13"/>
      <c r="YZ265" s="13"/>
      <c r="ZA265" s="13"/>
      <c r="ZB265" s="13"/>
      <c r="ZC265" s="13"/>
      <c r="ZD265" s="13"/>
      <c r="ZE265" s="13"/>
      <c r="ZF265" s="13"/>
      <c r="ZG265" s="13"/>
      <c r="ZH265" s="13"/>
      <c r="ZI265" s="13"/>
      <c r="ZJ265" s="13"/>
      <c r="ZK265" s="13"/>
      <c r="ZL265" s="13"/>
      <c r="ZM265" s="13"/>
      <c r="ZN265" s="13"/>
      <c r="ZO265" s="13"/>
      <c r="ZP265" s="13"/>
      <c r="ZQ265" s="13"/>
      <c r="ZR265" s="13"/>
      <c r="ZS265" s="13"/>
      <c r="ZT265" s="13"/>
      <c r="ZU265" s="13"/>
      <c r="ZV265" s="13"/>
      <c r="ZW265" s="13"/>
      <c r="ZX265" s="13"/>
      <c r="ZY265" s="13"/>
      <c r="ZZ265" s="13"/>
      <c r="AAA265" s="13"/>
      <c r="AAB265" s="13"/>
      <c r="AAC265" s="13"/>
      <c r="AAD265" s="13"/>
      <c r="AAE265" s="13"/>
      <c r="AAF265" s="13"/>
      <c r="AAG265" s="13"/>
      <c r="AAH265" s="13"/>
      <c r="AAI265" s="13"/>
      <c r="AAJ265" s="13"/>
      <c r="AAK265" s="13"/>
      <c r="AAL265" s="13"/>
      <c r="AAM265" s="13"/>
      <c r="AAN265" s="13"/>
      <c r="AAO265" s="13"/>
      <c r="AAP265" s="13"/>
      <c r="AAQ265" s="13"/>
      <c r="AAR265" s="13"/>
      <c r="AAS265" s="13"/>
      <c r="AAT265" s="13"/>
      <c r="AAU265" s="13"/>
      <c r="AAV265" s="13"/>
      <c r="AAW265" s="13"/>
      <c r="AAX265" s="13"/>
      <c r="AAY265" s="13"/>
      <c r="AAZ265" s="13"/>
      <c r="ABA265" s="13"/>
      <c r="ABB265" s="13"/>
      <c r="ABC265" s="13"/>
      <c r="ABD265" s="13"/>
      <c r="ABE265" s="13"/>
      <c r="ABF265" s="13"/>
      <c r="ABG265" s="13"/>
      <c r="ABH265" s="13"/>
      <c r="ABI265" s="13"/>
      <c r="ABJ265" s="13"/>
      <c r="ABK265" s="13"/>
      <c r="ABL265" s="13"/>
      <c r="ABM265" s="13"/>
      <c r="ABN265" s="13"/>
      <c r="ABO265" s="13"/>
      <c r="ABP265" s="13"/>
      <c r="ABQ265" s="13"/>
      <c r="ABR265" s="13"/>
      <c r="ABS265" s="13"/>
      <c r="ABT265" s="13"/>
      <c r="ABU265" s="13"/>
      <c r="ABV265" s="13"/>
      <c r="ABW265" s="13"/>
      <c r="ABX265" s="13"/>
      <c r="ABY265" s="13"/>
      <c r="ABZ265" s="13"/>
      <c r="ACA265" s="13"/>
      <c r="ACB265" s="13"/>
      <c r="ACC265" s="13"/>
      <c r="ACD265" s="13"/>
      <c r="ACE265" s="13"/>
      <c r="ACF265" s="13"/>
      <c r="ACG265" s="13"/>
      <c r="ACH265" s="13"/>
      <c r="ACI265" s="13"/>
      <c r="ACJ265" s="13"/>
      <c r="ACK265" s="13"/>
      <c r="ACL265" s="13"/>
      <c r="ACM265" s="13"/>
      <c r="ACN265" s="13"/>
      <c r="ACO265" s="13"/>
      <c r="ACP265" s="13"/>
      <c r="ACQ265" s="13"/>
      <c r="ACR265" s="13"/>
      <c r="ACS265" s="13"/>
      <c r="ACT265" s="13"/>
      <c r="ACU265" s="13"/>
      <c r="ACV265" s="13"/>
      <c r="ACW265" s="13"/>
      <c r="ACX265" s="13"/>
      <c r="ACY265" s="13"/>
      <c r="ACZ265" s="13"/>
      <c r="ADA265" s="13"/>
      <c r="ADB265" s="13"/>
      <c r="ADC265" s="13"/>
      <c r="ADD265" s="13"/>
      <c r="ADE265" s="13"/>
      <c r="ADF265" s="13"/>
      <c r="ADG265" s="13"/>
      <c r="ADH265" s="13"/>
      <c r="ADI265" s="13"/>
      <c r="ADJ265" s="13"/>
      <c r="ADK265" s="13"/>
      <c r="ADL265" s="13"/>
      <c r="ADM265" s="13"/>
      <c r="ADN265" s="13"/>
      <c r="ADO265" s="13"/>
      <c r="ADP265" s="13"/>
      <c r="ADQ265" s="13"/>
      <c r="ADR265" s="13"/>
      <c r="ADS265" s="13"/>
      <c r="ADT265" s="13"/>
      <c r="ADU265" s="13"/>
      <c r="ADV265" s="13"/>
      <c r="ADW265" s="13"/>
      <c r="ADX265" s="13"/>
      <c r="ADY265" s="13"/>
      <c r="ADZ265" s="13"/>
      <c r="AEA265" s="13"/>
      <c r="AEB265" s="13"/>
      <c r="AEC265" s="13"/>
      <c r="AED265" s="13"/>
      <c r="AEE265" s="13"/>
      <c r="AEF265" s="13"/>
      <c r="AEG265" s="13"/>
      <c r="AEH265" s="13"/>
      <c r="AEI265" s="13"/>
      <c r="AEJ265" s="13"/>
      <c r="AEK265" s="13"/>
      <c r="AEL265" s="13"/>
      <c r="AEM265" s="13"/>
      <c r="AEN265" s="13"/>
      <c r="AEO265" s="13"/>
      <c r="AEP265" s="13"/>
      <c r="AEQ265" s="13"/>
      <c r="AER265" s="13"/>
      <c r="AES265" s="13"/>
      <c r="AET265" s="13"/>
      <c r="AEU265" s="13"/>
      <c r="AEV265" s="13"/>
      <c r="AEW265" s="13"/>
      <c r="AEX265" s="13"/>
      <c r="AEY265" s="13"/>
      <c r="AEZ265" s="13"/>
      <c r="AFA265" s="13"/>
      <c r="AFB265" s="13"/>
      <c r="AFC265" s="13"/>
      <c r="AFD265" s="13"/>
      <c r="AFE265" s="13"/>
      <c r="AFF265" s="13"/>
      <c r="AFG265" s="13"/>
      <c r="AFH265" s="13"/>
      <c r="AFI265" s="13"/>
      <c r="AFJ265" s="13"/>
      <c r="AFK265" s="13"/>
      <c r="AFL265" s="13"/>
      <c r="AFM265" s="13"/>
      <c r="AFN265" s="13"/>
      <c r="AFO265" s="13"/>
      <c r="AFP265" s="13"/>
      <c r="AFQ265" s="13"/>
      <c r="AFR265" s="13"/>
      <c r="AFS265" s="13"/>
      <c r="AFT265" s="13"/>
      <c r="AFU265" s="13"/>
      <c r="AFV265" s="13"/>
      <c r="AFW265" s="13"/>
      <c r="AFX265" s="13"/>
      <c r="AFY265" s="13"/>
      <c r="AFZ265" s="13"/>
      <c r="AGA265" s="13"/>
      <c r="AGB265" s="13"/>
      <c r="AGC265" s="13"/>
      <c r="AGD265" s="13"/>
      <c r="AGE265" s="13"/>
      <c r="AGF265" s="13"/>
      <c r="AGG265" s="13"/>
      <c r="AGH265" s="13"/>
      <c r="AGI265" s="13"/>
      <c r="AGJ265" s="13"/>
      <c r="AGK265" s="13"/>
      <c r="AGL265" s="13"/>
      <c r="AGM265" s="13"/>
      <c r="AGN265" s="13"/>
      <c r="AGO265" s="13"/>
      <c r="AGP265" s="13"/>
      <c r="AGQ265" s="13"/>
      <c r="AGR265" s="13"/>
      <c r="AGS265" s="13"/>
      <c r="AGT265" s="13"/>
      <c r="AGU265" s="13"/>
      <c r="AGV265" s="13"/>
      <c r="AGW265" s="13"/>
      <c r="AGX265" s="13"/>
      <c r="AGY265" s="13"/>
      <c r="AGZ265" s="13"/>
      <c r="AHA265" s="13"/>
      <c r="AHB265" s="13"/>
      <c r="AHC265" s="13"/>
      <c r="AHD265" s="13"/>
      <c r="AHE265" s="13"/>
      <c r="AHF265" s="13"/>
      <c r="AHG265" s="13"/>
      <c r="AHH265" s="13"/>
      <c r="AHI265" s="13"/>
      <c r="AHJ265" s="13"/>
      <c r="AHK265" s="13"/>
      <c r="AHL265" s="13"/>
      <c r="AHM265" s="13"/>
      <c r="AHN265" s="13"/>
      <c r="AHO265" s="13"/>
      <c r="AHP265" s="13"/>
      <c r="AHQ265" s="13"/>
      <c r="AHR265" s="13"/>
      <c r="AHS265" s="13"/>
      <c r="AHT265" s="13"/>
      <c r="AHU265" s="13"/>
      <c r="AHV265" s="13"/>
      <c r="AHW265" s="13"/>
      <c r="AHX265" s="13"/>
      <c r="AHY265" s="13"/>
      <c r="AHZ265" s="13"/>
      <c r="AIA265" s="13"/>
      <c r="AIB265" s="13"/>
      <c r="AIC265" s="13"/>
      <c r="AID265" s="13"/>
      <c r="AIE265" s="13"/>
      <c r="AIF265" s="13"/>
      <c r="AIG265" s="13"/>
      <c r="AIH265" s="13"/>
      <c r="AII265" s="13"/>
      <c r="AIJ265" s="13"/>
      <c r="AIK265" s="13"/>
      <c r="AIL265" s="13"/>
      <c r="AIM265" s="13"/>
      <c r="AIN265" s="13"/>
      <c r="AIO265" s="13"/>
      <c r="AIP265" s="13"/>
      <c r="AIQ265" s="13"/>
      <c r="AIR265" s="13"/>
      <c r="AIS265" s="13"/>
      <c r="AIT265" s="13"/>
      <c r="AIU265" s="13"/>
      <c r="AIV265" s="13"/>
      <c r="AIW265" s="13"/>
      <c r="AIX265" s="13"/>
      <c r="AIY265" s="13"/>
      <c r="AIZ265" s="13"/>
      <c r="AJA265" s="13"/>
      <c r="AJB265" s="13"/>
      <c r="AJC265" s="13"/>
      <c r="AJD265" s="13"/>
      <c r="AJE265" s="13"/>
      <c r="AJF265" s="13"/>
      <c r="AJG265" s="13"/>
      <c r="AJH265" s="13"/>
      <c r="AJI265" s="13"/>
      <c r="AJJ265" s="13"/>
      <c r="AJK265" s="13"/>
      <c r="AJL265" s="13"/>
      <c r="AJM265" s="13"/>
      <c r="AJN265" s="13"/>
      <c r="AJO265" s="13"/>
      <c r="AJP265" s="13"/>
      <c r="AJQ265" s="13"/>
      <c r="AJR265" s="13"/>
      <c r="AJS265" s="13"/>
      <c r="AJT265" s="13"/>
      <c r="AJU265" s="13"/>
      <c r="AJV265" s="13"/>
      <c r="AJW265" s="13"/>
      <c r="AJX265" s="13"/>
      <c r="AJY265" s="13"/>
      <c r="AJZ265" s="13"/>
      <c r="AKA265" s="13"/>
      <c r="AKB265" s="13"/>
      <c r="AKC265" s="13"/>
      <c r="AKD265" s="13"/>
      <c r="AKE265" s="13"/>
      <c r="AKF265" s="13"/>
      <c r="AKG265" s="13"/>
      <c r="AKH265" s="13"/>
      <c r="AKI265" s="13"/>
      <c r="AKJ265" s="13"/>
      <c r="AKK265" s="13"/>
      <c r="AKL265" s="13"/>
      <c r="AKM265" s="13"/>
      <c r="AKN265" s="13"/>
      <c r="AKO265" s="13"/>
      <c r="AKP265" s="13"/>
      <c r="AKQ265" s="13"/>
      <c r="AKR265" s="13"/>
      <c r="AKS265" s="13"/>
      <c r="AKT265" s="13"/>
      <c r="AKU265" s="13"/>
      <c r="AKV265" s="13"/>
      <c r="AKW265" s="13"/>
      <c r="AKX265" s="13"/>
      <c r="AKY265" s="13"/>
      <c r="AKZ265" s="13"/>
      <c r="ALA265" s="13"/>
      <c r="ALB265" s="13"/>
      <c r="ALC265" s="13"/>
      <c r="ALD265" s="13"/>
      <c r="ALE265" s="13"/>
      <c r="ALF265" s="13"/>
      <c r="ALG265" s="13"/>
      <c r="ALH265" s="13"/>
      <c r="ALI265" s="13"/>
      <c r="ALJ265" s="13"/>
      <c r="ALK265" s="13"/>
      <c r="ALL265" s="13"/>
      <c r="ALM265" s="13"/>
      <c r="ALN265" s="13"/>
    </row>
    <row r="266" spans="1:1002" ht="14.5" hidden="1" customHeight="1" x14ac:dyDescent="0.35">
      <c r="A266" s="6"/>
      <c r="B266" s="21"/>
      <c r="C266" s="30"/>
      <c r="D266" s="21"/>
      <c r="E266" s="21"/>
      <c r="F266" s="11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c r="EO266" s="13"/>
      <c r="EP266" s="13"/>
      <c r="EQ266" s="13"/>
      <c r="ER266" s="13"/>
      <c r="ES266" s="13"/>
      <c r="ET266" s="13"/>
      <c r="EU266" s="13"/>
      <c r="EV266" s="13"/>
      <c r="EW266" s="13"/>
      <c r="EX266" s="13"/>
      <c r="EY266" s="13"/>
      <c r="EZ266" s="13"/>
      <c r="FA266" s="13"/>
      <c r="FB266" s="13"/>
      <c r="FC266" s="13"/>
      <c r="FD266" s="13"/>
      <c r="FE266" s="13"/>
      <c r="FF266" s="13"/>
      <c r="FG266" s="13"/>
      <c r="FH266" s="13"/>
      <c r="FI266" s="13"/>
      <c r="FJ266" s="13"/>
      <c r="FK266" s="13"/>
      <c r="FL266" s="13"/>
      <c r="FM266" s="13"/>
      <c r="FN266" s="13"/>
      <c r="FO266" s="13"/>
      <c r="FP266" s="13"/>
      <c r="FQ266" s="13"/>
      <c r="FR266" s="13"/>
      <c r="FS266" s="13"/>
      <c r="FT266" s="13"/>
      <c r="FU266" s="13"/>
      <c r="FV266" s="13"/>
      <c r="FW266" s="13"/>
      <c r="FX266" s="13"/>
      <c r="FY266" s="13"/>
      <c r="FZ266" s="13"/>
      <c r="GA266" s="13"/>
      <c r="GB266" s="13"/>
      <c r="GC266" s="13"/>
      <c r="GD266" s="13"/>
      <c r="GE266" s="13"/>
      <c r="GF266" s="13"/>
      <c r="GG266" s="13"/>
      <c r="GH266" s="13"/>
      <c r="GI266" s="13"/>
      <c r="GJ266" s="13"/>
      <c r="GK266" s="13"/>
      <c r="GL266" s="13"/>
      <c r="GM266" s="13"/>
      <c r="GN266" s="13"/>
      <c r="GO266" s="13"/>
      <c r="GP266" s="13"/>
      <c r="GQ266" s="13"/>
      <c r="GR266" s="13"/>
      <c r="GS266" s="13"/>
      <c r="GT266" s="13"/>
      <c r="GU266" s="13"/>
      <c r="GV266" s="13"/>
      <c r="GW266" s="13"/>
      <c r="GX266" s="13"/>
      <c r="GY266" s="13"/>
      <c r="GZ266" s="13"/>
      <c r="HA266" s="13"/>
      <c r="HB266" s="13"/>
      <c r="HC266" s="13"/>
      <c r="HD266" s="13"/>
      <c r="HE266" s="13"/>
      <c r="HF266" s="13"/>
      <c r="HG266" s="13"/>
      <c r="HH266" s="13"/>
      <c r="HI266" s="13"/>
      <c r="HJ266" s="13"/>
      <c r="HK266" s="13"/>
      <c r="HL266" s="13"/>
      <c r="HM266" s="13"/>
      <c r="HN266" s="13"/>
      <c r="HO266" s="13"/>
      <c r="HP266" s="13"/>
      <c r="HQ266" s="13"/>
      <c r="HR266" s="13"/>
      <c r="HS266" s="13"/>
      <c r="HT266" s="13"/>
      <c r="HU266" s="13"/>
      <c r="HV266" s="13"/>
      <c r="HW266" s="13"/>
      <c r="HX266" s="13"/>
      <c r="HY266" s="13"/>
      <c r="HZ266" s="13"/>
      <c r="IA266" s="13"/>
      <c r="IB266" s="13"/>
      <c r="IC266" s="13"/>
      <c r="ID266" s="13"/>
      <c r="IE266" s="13"/>
      <c r="IF266" s="13"/>
      <c r="IG266" s="13"/>
      <c r="IH266" s="13"/>
      <c r="II266" s="13"/>
      <c r="IJ266" s="13"/>
      <c r="IK266" s="13"/>
      <c r="IL266" s="13"/>
      <c r="IM266" s="13"/>
      <c r="IN266" s="13"/>
      <c r="IO266" s="13"/>
      <c r="IP266" s="13"/>
      <c r="IQ266" s="13"/>
      <c r="IR266" s="13"/>
      <c r="IS266" s="13"/>
      <c r="IT266" s="13"/>
      <c r="IU266" s="13"/>
      <c r="IV266" s="13"/>
      <c r="IW266" s="13"/>
      <c r="IX266" s="13"/>
      <c r="IY266" s="13"/>
      <c r="IZ266" s="13"/>
      <c r="JA266" s="13"/>
      <c r="JB266" s="13"/>
      <c r="JC266" s="13"/>
      <c r="JD266" s="13"/>
      <c r="JE266" s="13"/>
      <c r="JF266" s="13"/>
      <c r="JG266" s="13"/>
      <c r="JH266" s="13"/>
      <c r="JI266" s="13"/>
      <c r="JJ266" s="13"/>
      <c r="JK266" s="13"/>
      <c r="JL266" s="13"/>
      <c r="JM266" s="13"/>
      <c r="JN266" s="13"/>
      <c r="JO266" s="13"/>
      <c r="JP266" s="13"/>
      <c r="JQ266" s="13"/>
      <c r="JR266" s="13"/>
      <c r="JS266" s="13"/>
      <c r="JT266" s="13"/>
      <c r="JU266" s="13"/>
      <c r="JV266" s="13"/>
      <c r="JW266" s="13"/>
      <c r="JX266" s="13"/>
      <c r="JY266" s="13"/>
      <c r="JZ266" s="13"/>
      <c r="KA266" s="13"/>
      <c r="KB266" s="13"/>
      <c r="KC266" s="13"/>
      <c r="KD266" s="13"/>
      <c r="KE266" s="13"/>
      <c r="KF266" s="13"/>
      <c r="KG266" s="13"/>
      <c r="KH266" s="13"/>
      <c r="KI266" s="13"/>
      <c r="KJ266" s="13"/>
      <c r="KK266" s="13"/>
      <c r="KL266" s="13"/>
      <c r="KM266" s="13"/>
      <c r="KN266" s="13"/>
      <c r="KO266" s="13"/>
      <c r="KP266" s="13"/>
      <c r="KQ266" s="13"/>
      <c r="KR266" s="13"/>
      <c r="KS266" s="13"/>
      <c r="KT266" s="13"/>
      <c r="KU266" s="13"/>
      <c r="KV266" s="13"/>
      <c r="KW266" s="13"/>
      <c r="KX266" s="13"/>
      <c r="KY266" s="13"/>
      <c r="KZ266" s="13"/>
      <c r="LA266" s="13"/>
      <c r="LB266" s="13"/>
      <c r="LC266" s="13"/>
      <c r="LD266" s="13"/>
      <c r="LE266" s="13"/>
      <c r="LF266" s="13"/>
      <c r="LG266" s="13"/>
      <c r="LH266" s="13"/>
      <c r="LI266" s="13"/>
      <c r="LJ266" s="13"/>
      <c r="LK266" s="13"/>
      <c r="LL266" s="13"/>
      <c r="LM266" s="13"/>
      <c r="LN266" s="13"/>
      <c r="LO266" s="13"/>
      <c r="LP266" s="13"/>
      <c r="LQ266" s="13"/>
      <c r="LR266" s="13"/>
      <c r="LS266" s="13"/>
      <c r="LT266" s="13"/>
      <c r="LU266" s="13"/>
      <c r="LV266" s="13"/>
      <c r="LW266" s="13"/>
      <c r="LX266" s="13"/>
      <c r="LY266" s="13"/>
      <c r="LZ266" s="13"/>
      <c r="MA266" s="13"/>
      <c r="MB266" s="13"/>
      <c r="MC266" s="13"/>
      <c r="MD266" s="13"/>
      <c r="ME266" s="13"/>
      <c r="MF266" s="13"/>
      <c r="MG266" s="13"/>
      <c r="MH266" s="13"/>
      <c r="MI266" s="13"/>
      <c r="MJ266" s="13"/>
      <c r="MK266" s="13"/>
      <c r="ML266" s="13"/>
      <c r="MM266" s="13"/>
      <c r="MN266" s="13"/>
      <c r="MO266" s="13"/>
      <c r="MP266" s="13"/>
      <c r="MQ266" s="13"/>
      <c r="MR266" s="13"/>
      <c r="MS266" s="13"/>
      <c r="MT266" s="13"/>
      <c r="MU266" s="13"/>
      <c r="MV266" s="13"/>
      <c r="MW266" s="13"/>
      <c r="MX266" s="13"/>
      <c r="MY266" s="13"/>
      <c r="MZ266" s="13"/>
      <c r="NA266" s="13"/>
      <c r="NB266" s="13"/>
      <c r="NC266" s="13"/>
      <c r="ND266" s="13"/>
      <c r="NE266" s="13"/>
      <c r="NF266" s="13"/>
      <c r="NG266" s="13"/>
      <c r="NH266" s="13"/>
      <c r="NI266" s="13"/>
      <c r="NJ266" s="13"/>
      <c r="NK266" s="13"/>
      <c r="NL266" s="13"/>
      <c r="NM266" s="13"/>
      <c r="NN266" s="13"/>
      <c r="NO266" s="13"/>
      <c r="NP266" s="13"/>
      <c r="NQ266" s="13"/>
      <c r="NR266" s="13"/>
      <c r="NS266" s="13"/>
      <c r="NT266" s="13"/>
      <c r="NU266" s="13"/>
      <c r="NV266" s="13"/>
      <c r="NW266" s="13"/>
      <c r="NX266" s="13"/>
      <c r="NY266" s="13"/>
      <c r="NZ266" s="13"/>
      <c r="OA266" s="13"/>
      <c r="OB266" s="13"/>
      <c r="OC266" s="13"/>
      <c r="OD266" s="13"/>
      <c r="OE266" s="13"/>
      <c r="OF266" s="13"/>
      <c r="OG266" s="13"/>
      <c r="OH266" s="13"/>
      <c r="OI266" s="13"/>
      <c r="OJ266" s="13"/>
      <c r="OK266" s="13"/>
      <c r="OL266" s="13"/>
      <c r="OM266" s="13"/>
      <c r="ON266" s="13"/>
      <c r="OO266" s="13"/>
      <c r="OP266" s="13"/>
      <c r="OQ266" s="13"/>
      <c r="OR266" s="13"/>
      <c r="OS266" s="13"/>
      <c r="OT266" s="13"/>
      <c r="OU266" s="13"/>
      <c r="OV266" s="13"/>
      <c r="OW266" s="13"/>
      <c r="OX266" s="13"/>
      <c r="OY266" s="13"/>
      <c r="OZ266" s="13"/>
      <c r="PA266" s="13"/>
      <c r="PB266" s="13"/>
      <c r="PC266" s="13"/>
      <c r="PD266" s="13"/>
      <c r="PE266" s="13"/>
      <c r="PF266" s="13"/>
      <c r="PG266" s="13"/>
      <c r="PH266" s="13"/>
      <c r="PI266" s="13"/>
      <c r="PJ266" s="13"/>
      <c r="PK266" s="13"/>
      <c r="PL266" s="13"/>
      <c r="PM266" s="13"/>
      <c r="PN266" s="13"/>
      <c r="PO266" s="13"/>
      <c r="PP266" s="13"/>
      <c r="PQ266" s="13"/>
      <c r="PR266" s="13"/>
      <c r="PS266" s="13"/>
      <c r="PT266" s="13"/>
      <c r="PU266" s="13"/>
      <c r="PV266" s="13"/>
      <c r="PW266" s="13"/>
      <c r="PX266" s="13"/>
      <c r="PY266" s="13"/>
      <c r="PZ266" s="13"/>
      <c r="QA266" s="13"/>
      <c r="QB266" s="13"/>
      <c r="QC266" s="13"/>
      <c r="QD266" s="13"/>
      <c r="QE266" s="13"/>
      <c r="QF266" s="13"/>
      <c r="QG266" s="13"/>
      <c r="QH266" s="13"/>
      <c r="QI266" s="13"/>
      <c r="QJ266" s="13"/>
      <c r="QK266" s="13"/>
      <c r="QL266" s="13"/>
      <c r="QM266" s="13"/>
      <c r="QN266" s="13"/>
      <c r="QO266" s="13"/>
      <c r="QP266" s="13"/>
      <c r="QQ266" s="13"/>
      <c r="QR266" s="13"/>
      <c r="QS266" s="13"/>
      <c r="QT266" s="13"/>
      <c r="QU266" s="13"/>
      <c r="QV266" s="13"/>
      <c r="QW266" s="13"/>
      <c r="QX266" s="13"/>
      <c r="QY266" s="13"/>
      <c r="QZ266" s="13"/>
      <c r="RA266" s="13"/>
      <c r="RB266" s="13"/>
      <c r="RC266" s="13"/>
      <c r="RD266" s="13"/>
      <c r="RE266" s="13"/>
      <c r="RF266" s="13"/>
      <c r="RG266" s="13"/>
      <c r="RH266" s="13"/>
      <c r="RI266" s="13"/>
      <c r="RJ266" s="13"/>
      <c r="RK266" s="13"/>
      <c r="RL266" s="13"/>
      <c r="RM266" s="13"/>
      <c r="RN266" s="13"/>
      <c r="RO266" s="13"/>
      <c r="RP266" s="13"/>
      <c r="RQ266" s="13"/>
      <c r="RR266" s="13"/>
      <c r="RS266" s="13"/>
      <c r="RT266" s="13"/>
      <c r="RU266" s="13"/>
      <c r="RV266" s="13"/>
      <c r="RW266" s="13"/>
      <c r="RX266" s="13"/>
      <c r="RY266" s="13"/>
      <c r="RZ266" s="13"/>
      <c r="SA266" s="13"/>
      <c r="SB266" s="13"/>
      <c r="SC266" s="13"/>
      <c r="SD266" s="13"/>
      <c r="SE266" s="13"/>
      <c r="SF266" s="13"/>
      <c r="SG266" s="13"/>
      <c r="SH266" s="13"/>
      <c r="SI266" s="13"/>
      <c r="SJ266" s="13"/>
      <c r="SK266" s="13"/>
      <c r="SL266" s="13"/>
      <c r="SM266" s="13"/>
      <c r="SN266" s="13"/>
      <c r="SO266" s="13"/>
      <c r="SP266" s="13"/>
      <c r="SQ266" s="13"/>
      <c r="SR266" s="13"/>
      <c r="SS266" s="13"/>
      <c r="ST266" s="13"/>
      <c r="SU266" s="13"/>
      <c r="SV266" s="13"/>
      <c r="SW266" s="13"/>
      <c r="SX266" s="13"/>
      <c r="SY266" s="13"/>
      <c r="SZ266" s="13"/>
      <c r="TA266" s="13"/>
      <c r="TB266" s="13"/>
      <c r="TC266" s="13"/>
      <c r="TD266" s="13"/>
      <c r="TE266" s="13"/>
      <c r="TF266" s="13"/>
      <c r="TG266" s="13"/>
      <c r="TH266" s="13"/>
      <c r="TI266" s="13"/>
      <c r="TJ266" s="13"/>
      <c r="TK266" s="13"/>
      <c r="TL266" s="13"/>
      <c r="TM266" s="13"/>
      <c r="TN266" s="13"/>
      <c r="TO266" s="13"/>
      <c r="TP266" s="13"/>
      <c r="TQ266" s="13"/>
      <c r="TR266" s="13"/>
      <c r="TS266" s="13"/>
      <c r="TT266" s="13"/>
      <c r="TU266" s="13"/>
      <c r="TV266" s="13"/>
      <c r="TW266" s="13"/>
      <c r="TX266" s="13"/>
      <c r="TY266" s="13"/>
      <c r="TZ266" s="13"/>
      <c r="UA266" s="13"/>
      <c r="UB266" s="13"/>
      <c r="UC266" s="13"/>
      <c r="UD266" s="13"/>
      <c r="UE266" s="13"/>
      <c r="UF266" s="13"/>
      <c r="UG266" s="13"/>
      <c r="UH266" s="13"/>
      <c r="UI266" s="13"/>
      <c r="UJ266" s="13"/>
      <c r="UK266" s="13"/>
      <c r="UL266" s="13"/>
      <c r="UM266" s="13"/>
      <c r="UN266" s="13"/>
      <c r="UO266" s="13"/>
      <c r="UP266" s="13"/>
      <c r="UQ266" s="13"/>
      <c r="UR266" s="13"/>
      <c r="US266" s="13"/>
      <c r="UT266" s="13"/>
      <c r="UU266" s="13"/>
      <c r="UV266" s="13"/>
      <c r="UW266" s="13"/>
      <c r="UX266" s="13"/>
      <c r="UY266" s="13"/>
      <c r="UZ266" s="13"/>
      <c r="VA266" s="13"/>
      <c r="VB266" s="13"/>
      <c r="VC266" s="13"/>
      <c r="VD266" s="13"/>
      <c r="VE266" s="13"/>
      <c r="VF266" s="13"/>
      <c r="VG266" s="13"/>
      <c r="VH266" s="13"/>
      <c r="VI266" s="13"/>
      <c r="VJ266" s="13"/>
      <c r="VK266" s="13"/>
      <c r="VL266" s="13"/>
      <c r="VM266" s="13"/>
      <c r="VN266" s="13"/>
      <c r="VO266" s="13"/>
      <c r="VP266" s="13"/>
      <c r="VQ266" s="13"/>
      <c r="VR266" s="13"/>
      <c r="VS266" s="13"/>
      <c r="VT266" s="13"/>
      <c r="VU266" s="13"/>
      <c r="VV266" s="13"/>
      <c r="VW266" s="13"/>
      <c r="VX266" s="13"/>
      <c r="VY266" s="13"/>
      <c r="VZ266" s="13"/>
      <c r="WA266" s="13"/>
      <c r="WB266" s="13"/>
      <c r="WC266" s="13"/>
      <c r="WD266" s="13"/>
      <c r="WE266" s="13"/>
      <c r="WF266" s="13"/>
      <c r="WG266" s="13"/>
      <c r="WH266" s="13"/>
      <c r="WI266" s="13"/>
      <c r="WJ266" s="13"/>
      <c r="WK266" s="13"/>
      <c r="WL266" s="13"/>
      <c r="WM266" s="13"/>
      <c r="WN266" s="13"/>
      <c r="WO266" s="13"/>
      <c r="WP266" s="13"/>
      <c r="WQ266" s="13"/>
      <c r="WR266" s="13"/>
      <c r="WS266" s="13"/>
      <c r="WT266" s="13"/>
      <c r="WU266" s="13"/>
      <c r="WV266" s="13"/>
      <c r="WW266" s="13"/>
      <c r="WX266" s="13"/>
      <c r="WY266" s="13"/>
      <c r="WZ266" s="13"/>
      <c r="XA266" s="13"/>
      <c r="XB266" s="13"/>
      <c r="XC266" s="13"/>
      <c r="XD266" s="13"/>
      <c r="XE266" s="13"/>
      <c r="XF266" s="13"/>
      <c r="XG266" s="13"/>
      <c r="XH266" s="13"/>
      <c r="XI266" s="13"/>
      <c r="XJ266" s="13"/>
      <c r="XK266" s="13"/>
      <c r="XL266" s="13"/>
      <c r="XM266" s="13"/>
      <c r="XN266" s="13"/>
      <c r="XO266" s="13"/>
      <c r="XP266" s="13"/>
      <c r="XQ266" s="13"/>
      <c r="XR266" s="13"/>
      <c r="XS266" s="13"/>
      <c r="XT266" s="13"/>
      <c r="XU266" s="13"/>
      <c r="XV266" s="13"/>
      <c r="XW266" s="13"/>
      <c r="XX266" s="13"/>
      <c r="XY266" s="13"/>
      <c r="XZ266" s="13"/>
      <c r="YA266" s="13"/>
      <c r="YB266" s="13"/>
      <c r="YC266" s="13"/>
      <c r="YD266" s="13"/>
      <c r="YE266" s="13"/>
      <c r="YF266" s="13"/>
      <c r="YG266" s="13"/>
      <c r="YH266" s="13"/>
      <c r="YI266" s="13"/>
      <c r="YJ266" s="13"/>
      <c r="YK266" s="13"/>
      <c r="YL266" s="13"/>
      <c r="YM266" s="13"/>
      <c r="YN266" s="13"/>
      <c r="YO266" s="13"/>
      <c r="YP266" s="13"/>
      <c r="YQ266" s="13"/>
      <c r="YR266" s="13"/>
      <c r="YS266" s="13"/>
      <c r="YT266" s="13"/>
      <c r="YU266" s="13"/>
      <c r="YV266" s="13"/>
      <c r="YW266" s="13"/>
      <c r="YX266" s="13"/>
      <c r="YY266" s="13"/>
      <c r="YZ266" s="13"/>
      <c r="ZA266" s="13"/>
      <c r="ZB266" s="13"/>
      <c r="ZC266" s="13"/>
      <c r="ZD266" s="13"/>
      <c r="ZE266" s="13"/>
      <c r="ZF266" s="13"/>
      <c r="ZG266" s="13"/>
      <c r="ZH266" s="13"/>
      <c r="ZI266" s="13"/>
      <c r="ZJ266" s="13"/>
      <c r="ZK266" s="13"/>
      <c r="ZL266" s="13"/>
      <c r="ZM266" s="13"/>
      <c r="ZN266" s="13"/>
      <c r="ZO266" s="13"/>
      <c r="ZP266" s="13"/>
      <c r="ZQ266" s="13"/>
      <c r="ZR266" s="13"/>
      <c r="ZS266" s="13"/>
      <c r="ZT266" s="13"/>
      <c r="ZU266" s="13"/>
      <c r="ZV266" s="13"/>
      <c r="ZW266" s="13"/>
      <c r="ZX266" s="13"/>
      <c r="ZY266" s="13"/>
      <c r="ZZ266" s="13"/>
      <c r="AAA266" s="13"/>
      <c r="AAB266" s="13"/>
      <c r="AAC266" s="13"/>
      <c r="AAD266" s="13"/>
      <c r="AAE266" s="13"/>
      <c r="AAF266" s="13"/>
      <c r="AAG266" s="13"/>
      <c r="AAH266" s="13"/>
      <c r="AAI266" s="13"/>
      <c r="AAJ266" s="13"/>
      <c r="AAK266" s="13"/>
      <c r="AAL266" s="13"/>
      <c r="AAM266" s="13"/>
      <c r="AAN266" s="13"/>
      <c r="AAO266" s="13"/>
      <c r="AAP266" s="13"/>
      <c r="AAQ266" s="13"/>
      <c r="AAR266" s="13"/>
      <c r="AAS266" s="13"/>
      <c r="AAT266" s="13"/>
      <c r="AAU266" s="13"/>
      <c r="AAV266" s="13"/>
      <c r="AAW266" s="13"/>
      <c r="AAX266" s="13"/>
      <c r="AAY266" s="13"/>
      <c r="AAZ266" s="13"/>
      <c r="ABA266" s="13"/>
      <c r="ABB266" s="13"/>
      <c r="ABC266" s="13"/>
      <c r="ABD266" s="13"/>
      <c r="ABE266" s="13"/>
      <c r="ABF266" s="13"/>
      <c r="ABG266" s="13"/>
      <c r="ABH266" s="13"/>
      <c r="ABI266" s="13"/>
      <c r="ABJ266" s="13"/>
      <c r="ABK266" s="13"/>
      <c r="ABL266" s="13"/>
      <c r="ABM266" s="13"/>
      <c r="ABN266" s="13"/>
      <c r="ABO266" s="13"/>
      <c r="ABP266" s="13"/>
      <c r="ABQ266" s="13"/>
      <c r="ABR266" s="13"/>
      <c r="ABS266" s="13"/>
      <c r="ABT266" s="13"/>
      <c r="ABU266" s="13"/>
      <c r="ABV266" s="13"/>
      <c r="ABW266" s="13"/>
      <c r="ABX266" s="13"/>
      <c r="ABY266" s="13"/>
      <c r="ABZ266" s="13"/>
      <c r="ACA266" s="13"/>
      <c r="ACB266" s="13"/>
      <c r="ACC266" s="13"/>
      <c r="ACD266" s="13"/>
      <c r="ACE266" s="13"/>
      <c r="ACF266" s="13"/>
      <c r="ACG266" s="13"/>
      <c r="ACH266" s="13"/>
      <c r="ACI266" s="13"/>
      <c r="ACJ266" s="13"/>
      <c r="ACK266" s="13"/>
      <c r="ACL266" s="13"/>
      <c r="ACM266" s="13"/>
      <c r="ACN266" s="13"/>
      <c r="ACO266" s="13"/>
      <c r="ACP266" s="13"/>
      <c r="ACQ266" s="13"/>
      <c r="ACR266" s="13"/>
      <c r="ACS266" s="13"/>
      <c r="ACT266" s="13"/>
      <c r="ACU266" s="13"/>
      <c r="ACV266" s="13"/>
      <c r="ACW266" s="13"/>
      <c r="ACX266" s="13"/>
      <c r="ACY266" s="13"/>
      <c r="ACZ266" s="13"/>
      <c r="ADA266" s="13"/>
      <c r="ADB266" s="13"/>
      <c r="ADC266" s="13"/>
      <c r="ADD266" s="13"/>
      <c r="ADE266" s="13"/>
      <c r="ADF266" s="13"/>
      <c r="ADG266" s="13"/>
      <c r="ADH266" s="13"/>
      <c r="ADI266" s="13"/>
      <c r="ADJ266" s="13"/>
      <c r="ADK266" s="13"/>
      <c r="ADL266" s="13"/>
      <c r="ADM266" s="13"/>
      <c r="ADN266" s="13"/>
      <c r="ADO266" s="13"/>
      <c r="ADP266" s="13"/>
      <c r="ADQ266" s="13"/>
      <c r="ADR266" s="13"/>
      <c r="ADS266" s="13"/>
      <c r="ADT266" s="13"/>
      <c r="ADU266" s="13"/>
      <c r="ADV266" s="13"/>
      <c r="ADW266" s="13"/>
      <c r="ADX266" s="13"/>
      <c r="ADY266" s="13"/>
      <c r="ADZ266" s="13"/>
      <c r="AEA266" s="13"/>
      <c r="AEB266" s="13"/>
      <c r="AEC266" s="13"/>
      <c r="AED266" s="13"/>
      <c r="AEE266" s="13"/>
      <c r="AEF266" s="13"/>
      <c r="AEG266" s="13"/>
      <c r="AEH266" s="13"/>
      <c r="AEI266" s="13"/>
      <c r="AEJ266" s="13"/>
      <c r="AEK266" s="13"/>
      <c r="AEL266" s="13"/>
      <c r="AEM266" s="13"/>
      <c r="AEN266" s="13"/>
      <c r="AEO266" s="13"/>
      <c r="AEP266" s="13"/>
      <c r="AEQ266" s="13"/>
      <c r="AER266" s="13"/>
      <c r="AES266" s="13"/>
      <c r="AET266" s="13"/>
      <c r="AEU266" s="13"/>
      <c r="AEV266" s="13"/>
      <c r="AEW266" s="13"/>
      <c r="AEX266" s="13"/>
      <c r="AEY266" s="13"/>
      <c r="AEZ266" s="13"/>
      <c r="AFA266" s="13"/>
      <c r="AFB266" s="13"/>
      <c r="AFC266" s="13"/>
      <c r="AFD266" s="13"/>
      <c r="AFE266" s="13"/>
      <c r="AFF266" s="13"/>
      <c r="AFG266" s="13"/>
      <c r="AFH266" s="13"/>
      <c r="AFI266" s="13"/>
      <c r="AFJ266" s="13"/>
      <c r="AFK266" s="13"/>
      <c r="AFL266" s="13"/>
      <c r="AFM266" s="13"/>
      <c r="AFN266" s="13"/>
      <c r="AFO266" s="13"/>
      <c r="AFP266" s="13"/>
      <c r="AFQ266" s="13"/>
      <c r="AFR266" s="13"/>
      <c r="AFS266" s="13"/>
      <c r="AFT266" s="13"/>
      <c r="AFU266" s="13"/>
      <c r="AFV266" s="13"/>
      <c r="AFW266" s="13"/>
      <c r="AFX266" s="13"/>
      <c r="AFY266" s="13"/>
      <c r="AFZ266" s="13"/>
      <c r="AGA266" s="13"/>
      <c r="AGB266" s="13"/>
      <c r="AGC266" s="13"/>
      <c r="AGD266" s="13"/>
      <c r="AGE266" s="13"/>
      <c r="AGF266" s="13"/>
      <c r="AGG266" s="13"/>
      <c r="AGH266" s="13"/>
      <c r="AGI266" s="13"/>
      <c r="AGJ266" s="13"/>
      <c r="AGK266" s="13"/>
      <c r="AGL266" s="13"/>
      <c r="AGM266" s="13"/>
      <c r="AGN266" s="13"/>
      <c r="AGO266" s="13"/>
      <c r="AGP266" s="13"/>
      <c r="AGQ266" s="13"/>
      <c r="AGR266" s="13"/>
      <c r="AGS266" s="13"/>
      <c r="AGT266" s="13"/>
      <c r="AGU266" s="13"/>
      <c r="AGV266" s="13"/>
      <c r="AGW266" s="13"/>
      <c r="AGX266" s="13"/>
      <c r="AGY266" s="13"/>
      <c r="AGZ266" s="13"/>
      <c r="AHA266" s="13"/>
      <c r="AHB266" s="13"/>
      <c r="AHC266" s="13"/>
      <c r="AHD266" s="13"/>
      <c r="AHE266" s="13"/>
      <c r="AHF266" s="13"/>
      <c r="AHG266" s="13"/>
      <c r="AHH266" s="13"/>
      <c r="AHI266" s="13"/>
      <c r="AHJ266" s="13"/>
      <c r="AHK266" s="13"/>
      <c r="AHL266" s="13"/>
      <c r="AHM266" s="13"/>
      <c r="AHN266" s="13"/>
      <c r="AHO266" s="13"/>
      <c r="AHP266" s="13"/>
      <c r="AHQ266" s="13"/>
      <c r="AHR266" s="13"/>
      <c r="AHS266" s="13"/>
      <c r="AHT266" s="13"/>
      <c r="AHU266" s="13"/>
      <c r="AHV266" s="13"/>
      <c r="AHW266" s="13"/>
      <c r="AHX266" s="13"/>
      <c r="AHY266" s="13"/>
      <c r="AHZ266" s="13"/>
      <c r="AIA266" s="13"/>
      <c r="AIB266" s="13"/>
      <c r="AIC266" s="13"/>
      <c r="AID266" s="13"/>
      <c r="AIE266" s="13"/>
      <c r="AIF266" s="13"/>
      <c r="AIG266" s="13"/>
      <c r="AIH266" s="13"/>
      <c r="AII266" s="13"/>
      <c r="AIJ266" s="13"/>
      <c r="AIK266" s="13"/>
      <c r="AIL266" s="13"/>
      <c r="AIM266" s="13"/>
      <c r="AIN266" s="13"/>
      <c r="AIO266" s="13"/>
      <c r="AIP266" s="13"/>
      <c r="AIQ266" s="13"/>
      <c r="AIR266" s="13"/>
      <c r="AIS266" s="13"/>
      <c r="AIT266" s="13"/>
      <c r="AIU266" s="13"/>
      <c r="AIV266" s="13"/>
      <c r="AIW266" s="13"/>
      <c r="AIX266" s="13"/>
      <c r="AIY266" s="13"/>
      <c r="AIZ266" s="13"/>
      <c r="AJA266" s="13"/>
      <c r="AJB266" s="13"/>
      <c r="AJC266" s="13"/>
      <c r="AJD266" s="13"/>
      <c r="AJE266" s="13"/>
      <c r="AJF266" s="13"/>
      <c r="AJG266" s="13"/>
      <c r="AJH266" s="13"/>
      <c r="AJI266" s="13"/>
      <c r="AJJ266" s="13"/>
      <c r="AJK266" s="13"/>
      <c r="AJL266" s="13"/>
      <c r="AJM266" s="13"/>
      <c r="AJN266" s="13"/>
      <c r="AJO266" s="13"/>
      <c r="AJP266" s="13"/>
      <c r="AJQ266" s="13"/>
      <c r="AJR266" s="13"/>
      <c r="AJS266" s="13"/>
      <c r="AJT266" s="13"/>
      <c r="AJU266" s="13"/>
      <c r="AJV266" s="13"/>
      <c r="AJW266" s="13"/>
      <c r="AJX266" s="13"/>
      <c r="AJY266" s="13"/>
      <c r="AJZ266" s="13"/>
      <c r="AKA266" s="13"/>
      <c r="AKB266" s="13"/>
      <c r="AKC266" s="13"/>
      <c r="AKD266" s="13"/>
      <c r="AKE266" s="13"/>
      <c r="AKF266" s="13"/>
      <c r="AKG266" s="13"/>
      <c r="AKH266" s="13"/>
      <c r="AKI266" s="13"/>
      <c r="AKJ266" s="13"/>
      <c r="AKK266" s="13"/>
      <c r="AKL266" s="13"/>
      <c r="AKM266" s="13"/>
      <c r="AKN266" s="13"/>
      <c r="AKO266" s="13"/>
      <c r="AKP266" s="13"/>
      <c r="AKQ266" s="13"/>
      <c r="AKR266" s="13"/>
      <c r="AKS266" s="13"/>
      <c r="AKT266" s="13"/>
      <c r="AKU266" s="13"/>
      <c r="AKV266" s="13"/>
      <c r="AKW266" s="13"/>
      <c r="AKX266" s="13"/>
      <c r="AKY266" s="13"/>
      <c r="AKZ266" s="13"/>
      <c r="ALA266" s="13"/>
      <c r="ALB266" s="13"/>
      <c r="ALC266" s="13"/>
      <c r="ALD266" s="13"/>
      <c r="ALE266" s="13"/>
      <c r="ALF266" s="13"/>
      <c r="ALG266" s="13"/>
      <c r="ALH266" s="13"/>
      <c r="ALI266" s="13"/>
      <c r="ALJ266" s="13"/>
      <c r="ALK266" s="13"/>
      <c r="ALL266" s="13"/>
      <c r="ALM266" s="13"/>
      <c r="ALN266" s="13"/>
    </row>
    <row r="267" spans="1:1002" ht="14.5" hidden="1" customHeight="1" x14ac:dyDescent="0.35">
      <c r="A267" s="6"/>
      <c r="B267" s="21"/>
      <c r="C267" s="30"/>
      <c r="D267" s="21"/>
      <c r="E267" s="21"/>
      <c r="F267" s="11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c r="FL267" s="13"/>
      <c r="FM267" s="13"/>
      <c r="FN267" s="13"/>
      <c r="FO267" s="13"/>
      <c r="FP267" s="13"/>
      <c r="FQ267" s="13"/>
      <c r="FR267" s="13"/>
      <c r="FS267" s="13"/>
      <c r="FT267" s="13"/>
      <c r="FU267" s="13"/>
      <c r="FV267" s="13"/>
      <c r="FW267" s="13"/>
      <c r="FX267" s="13"/>
      <c r="FY267" s="13"/>
      <c r="FZ267" s="13"/>
      <c r="GA267" s="13"/>
      <c r="GB267" s="13"/>
      <c r="GC267" s="13"/>
      <c r="GD267" s="13"/>
      <c r="GE267" s="13"/>
      <c r="GF267" s="13"/>
      <c r="GG267" s="13"/>
      <c r="GH267" s="13"/>
      <c r="GI267" s="13"/>
      <c r="GJ267" s="13"/>
      <c r="GK267" s="13"/>
      <c r="GL267" s="13"/>
      <c r="GM267" s="13"/>
      <c r="GN267" s="13"/>
      <c r="GO267" s="13"/>
      <c r="GP267" s="13"/>
      <c r="GQ267" s="13"/>
      <c r="GR267" s="13"/>
      <c r="GS267" s="13"/>
      <c r="GT267" s="13"/>
      <c r="GU267" s="13"/>
      <c r="GV267" s="13"/>
      <c r="GW267" s="13"/>
      <c r="GX267" s="13"/>
      <c r="GY267" s="13"/>
      <c r="GZ267" s="13"/>
      <c r="HA267" s="13"/>
      <c r="HB267" s="13"/>
      <c r="HC267" s="13"/>
      <c r="HD267" s="13"/>
      <c r="HE267" s="13"/>
      <c r="HF267" s="13"/>
      <c r="HG267" s="13"/>
      <c r="HH267" s="13"/>
      <c r="HI267" s="13"/>
      <c r="HJ267" s="13"/>
      <c r="HK267" s="13"/>
      <c r="HL267" s="13"/>
      <c r="HM267" s="13"/>
      <c r="HN267" s="13"/>
      <c r="HO267" s="13"/>
      <c r="HP267" s="13"/>
      <c r="HQ267" s="13"/>
      <c r="HR267" s="13"/>
      <c r="HS267" s="13"/>
      <c r="HT267" s="13"/>
      <c r="HU267" s="13"/>
      <c r="HV267" s="13"/>
      <c r="HW267" s="13"/>
      <c r="HX267" s="13"/>
      <c r="HY267" s="13"/>
      <c r="HZ267" s="13"/>
      <c r="IA267" s="13"/>
      <c r="IB267" s="13"/>
      <c r="IC267" s="13"/>
      <c r="ID267" s="13"/>
      <c r="IE267" s="13"/>
      <c r="IF267" s="13"/>
      <c r="IG267" s="13"/>
      <c r="IH267" s="13"/>
      <c r="II267" s="13"/>
      <c r="IJ267" s="13"/>
      <c r="IK267" s="13"/>
      <c r="IL267" s="13"/>
      <c r="IM267" s="13"/>
      <c r="IN267" s="13"/>
      <c r="IO267" s="13"/>
      <c r="IP267" s="13"/>
      <c r="IQ267" s="13"/>
      <c r="IR267" s="13"/>
      <c r="IS267" s="13"/>
      <c r="IT267" s="13"/>
      <c r="IU267" s="13"/>
      <c r="IV267" s="13"/>
      <c r="IW267" s="13"/>
      <c r="IX267" s="13"/>
      <c r="IY267" s="13"/>
      <c r="IZ267" s="13"/>
      <c r="JA267" s="13"/>
      <c r="JB267" s="13"/>
      <c r="JC267" s="13"/>
      <c r="JD267" s="13"/>
      <c r="JE267" s="13"/>
      <c r="JF267" s="13"/>
      <c r="JG267" s="13"/>
      <c r="JH267" s="13"/>
      <c r="JI267" s="13"/>
      <c r="JJ267" s="13"/>
      <c r="JK267" s="13"/>
      <c r="JL267" s="13"/>
      <c r="JM267" s="13"/>
      <c r="JN267" s="13"/>
      <c r="JO267" s="13"/>
      <c r="JP267" s="13"/>
      <c r="JQ267" s="13"/>
      <c r="JR267" s="13"/>
      <c r="JS267" s="13"/>
      <c r="JT267" s="13"/>
      <c r="JU267" s="13"/>
      <c r="JV267" s="13"/>
      <c r="JW267" s="13"/>
      <c r="JX267" s="13"/>
      <c r="JY267" s="13"/>
      <c r="JZ267" s="13"/>
      <c r="KA267" s="13"/>
      <c r="KB267" s="13"/>
      <c r="KC267" s="13"/>
      <c r="KD267" s="13"/>
      <c r="KE267" s="13"/>
      <c r="KF267" s="13"/>
      <c r="KG267" s="13"/>
      <c r="KH267" s="13"/>
      <c r="KI267" s="13"/>
      <c r="KJ267" s="13"/>
      <c r="KK267" s="13"/>
      <c r="KL267" s="13"/>
      <c r="KM267" s="13"/>
      <c r="KN267" s="13"/>
      <c r="KO267" s="13"/>
      <c r="KP267" s="13"/>
      <c r="KQ267" s="13"/>
      <c r="KR267" s="13"/>
      <c r="KS267" s="13"/>
      <c r="KT267" s="13"/>
      <c r="KU267" s="13"/>
      <c r="KV267" s="13"/>
      <c r="KW267" s="13"/>
      <c r="KX267" s="13"/>
      <c r="KY267" s="13"/>
      <c r="KZ267" s="13"/>
      <c r="LA267" s="13"/>
      <c r="LB267" s="13"/>
      <c r="LC267" s="13"/>
      <c r="LD267" s="13"/>
      <c r="LE267" s="13"/>
      <c r="LF267" s="13"/>
      <c r="LG267" s="13"/>
      <c r="LH267" s="13"/>
      <c r="LI267" s="13"/>
      <c r="LJ267" s="13"/>
      <c r="LK267" s="13"/>
      <c r="LL267" s="13"/>
      <c r="LM267" s="13"/>
      <c r="LN267" s="13"/>
      <c r="LO267" s="13"/>
      <c r="LP267" s="13"/>
      <c r="LQ267" s="13"/>
      <c r="LR267" s="13"/>
      <c r="LS267" s="13"/>
      <c r="LT267" s="13"/>
      <c r="LU267" s="13"/>
      <c r="LV267" s="13"/>
      <c r="LW267" s="13"/>
      <c r="LX267" s="13"/>
      <c r="LY267" s="13"/>
      <c r="LZ267" s="13"/>
      <c r="MA267" s="13"/>
      <c r="MB267" s="13"/>
      <c r="MC267" s="13"/>
      <c r="MD267" s="13"/>
      <c r="ME267" s="13"/>
      <c r="MF267" s="13"/>
      <c r="MG267" s="13"/>
      <c r="MH267" s="13"/>
      <c r="MI267" s="13"/>
      <c r="MJ267" s="13"/>
      <c r="MK267" s="13"/>
      <c r="ML267" s="13"/>
      <c r="MM267" s="13"/>
      <c r="MN267" s="13"/>
      <c r="MO267" s="13"/>
      <c r="MP267" s="13"/>
      <c r="MQ267" s="13"/>
      <c r="MR267" s="13"/>
      <c r="MS267" s="13"/>
      <c r="MT267" s="13"/>
      <c r="MU267" s="13"/>
      <c r="MV267" s="13"/>
      <c r="MW267" s="13"/>
      <c r="MX267" s="13"/>
      <c r="MY267" s="13"/>
      <c r="MZ267" s="13"/>
      <c r="NA267" s="13"/>
      <c r="NB267" s="13"/>
      <c r="NC267" s="13"/>
      <c r="ND267" s="13"/>
      <c r="NE267" s="13"/>
      <c r="NF267" s="13"/>
      <c r="NG267" s="13"/>
      <c r="NH267" s="13"/>
      <c r="NI267" s="13"/>
      <c r="NJ267" s="13"/>
      <c r="NK267" s="13"/>
      <c r="NL267" s="13"/>
      <c r="NM267" s="13"/>
      <c r="NN267" s="13"/>
      <c r="NO267" s="13"/>
      <c r="NP267" s="13"/>
      <c r="NQ267" s="13"/>
      <c r="NR267" s="13"/>
      <c r="NS267" s="13"/>
      <c r="NT267" s="13"/>
      <c r="NU267" s="13"/>
      <c r="NV267" s="13"/>
      <c r="NW267" s="13"/>
      <c r="NX267" s="13"/>
      <c r="NY267" s="13"/>
      <c r="NZ267" s="13"/>
      <c r="OA267" s="13"/>
      <c r="OB267" s="13"/>
      <c r="OC267" s="13"/>
      <c r="OD267" s="13"/>
      <c r="OE267" s="13"/>
      <c r="OF267" s="13"/>
      <c r="OG267" s="13"/>
      <c r="OH267" s="13"/>
      <c r="OI267" s="13"/>
      <c r="OJ267" s="13"/>
      <c r="OK267" s="13"/>
      <c r="OL267" s="13"/>
      <c r="OM267" s="13"/>
      <c r="ON267" s="13"/>
      <c r="OO267" s="13"/>
      <c r="OP267" s="13"/>
      <c r="OQ267" s="13"/>
      <c r="OR267" s="13"/>
      <c r="OS267" s="13"/>
      <c r="OT267" s="13"/>
      <c r="OU267" s="13"/>
      <c r="OV267" s="13"/>
      <c r="OW267" s="13"/>
      <c r="OX267" s="13"/>
      <c r="OY267" s="13"/>
      <c r="OZ267" s="13"/>
      <c r="PA267" s="13"/>
      <c r="PB267" s="13"/>
      <c r="PC267" s="13"/>
      <c r="PD267" s="13"/>
      <c r="PE267" s="13"/>
      <c r="PF267" s="13"/>
      <c r="PG267" s="13"/>
      <c r="PH267" s="13"/>
      <c r="PI267" s="13"/>
      <c r="PJ267" s="13"/>
      <c r="PK267" s="13"/>
      <c r="PL267" s="13"/>
      <c r="PM267" s="13"/>
      <c r="PN267" s="13"/>
      <c r="PO267" s="13"/>
      <c r="PP267" s="13"/>
      <c r="PQ267" s="13"/>
      <c r="PR267" s="13"/>
      <c r="PS267" s="13"/>
      <c r="PT267" s="13"/>
      <c r="PU267" s="13"/>
      <c r="PV267" s="13"/>
      <c r="PW267" s="13"/>
      <c r="PX267" s="13"/>
      <c r="PY267" s="13"/>
      <c r="PZ267" s="13"/>
      <c r="QA267" s="13"/>
      <c r="QB267" s="13"/>
      <c r="QC267" s="13"/>
      <c r="QD267" s="13"/>
      <c r="QE267" s="13"/>
      <c r="QF267" s="13"/>
      <c r="QG267" s="13"/>
      <c r="QH267" s="13"/>
      <c r="QI267" s="13"/>
      <c r="QJ267" s="13"/>
      <c r="QK267" s="13"/>
      <c r="QL267" s="13"/>
      <c r="QM267" s="13"/>
      <c r="QN267" s="13"/>
      <c r="QO267" s="13"/>
      <c r="QP267" s="13"/>
      <c r="QQ267" s="13"/>
      <c r="QR267" s="13"/>
      <c r="QS267" s="13"/>
      <c r="QT267" s="13"/>
      <c r="QU267" s="13"/>
      <c r="QV267" s="13"/>
      <c r="QW267" s="13"/>
      <c r="QX267" s="13"/>
      <c r="QY267" s="13"/>
      <c r="QZ267" s="13"/>
      <c r="RA267" s="13"/>
      <c r="RB267" s="13"/>
      <c r="RC267" s="13"/>
      <c r="RD267" s="13"/>
      <c r="RE267" s="13"/>
      <c r="RF267" s="13"/>
      <c r="RG267" s="13"/>
      <c r="RH267" s="13"/>
      <c r="RI267" s="13"/>
      <c r="RJ267" s="13"/>
      <c r="RK267" s="13"/>
      <c r="RL267" s="13"/>
      <c r="RM267" s="13"/>
      <c r="RN267" s="13"/>
      <c r="RO267" s="13"/>
      <c r="RP267" s="13"/>
      <c r="RQ267" s="13"/>
      <c r="RR267" s="13"/>
      <c r="RS267" s="13"/>
      <c r="RT267" s="13"/>
      <c r="RU267" s="13"/>
      <c r="RV267" s="13"/>
      <c r="RW267" s="13"/>
      <c r="RX267" s="13"/>
      <c r="RY267" s="13"/>
      <c r="RZ267" s="13"/>
      <c r="SA267" s="13"/>
      <c r="SB267" s="13"/>
      <c r="SC267" s="13"/>
      <c r="SD267" s="13"/>
      <c r="SE267" s="13"/>
      <c r="SF267" s="13"/>
      <c r="SG267" s="13"/>
      <c r="SH267" s="13"/>
      <c r="SI267" s="13"/>
      <c r="SJ267" s="13"/>
      <c r="SK267" s="13"/>
      <c r="SL267" s="13"/>
      <c r="SM267" s="13"/>
      <c r="SN267" s="13"/>
      <c r="SO267" s="13"/>
      <c r="SP267" s="13"/>
      <c r="SQ267" s="13"/>
      <c r="SR267" s="13"/>
      <c r="SS267" s="13"/>
      <c r="ST267" s="13"/>
      <c r="SU267" s="13"/>
      <c r="SV267" s="13"/>
      <c r="SW267" s="13"/>
      <c r="SX267" s="13"/>
      <c r="SY267" s="13"/>
      <c r="SZ267" s="13"/>
      <c r="TA267" s="13"/>
      <c r="TB267" s="13"/>
      <c r="TC267" s="13"/>
      <c r="TD267" s="13"/>
      <c r="TE267" s="13"/>
      <c r="TF267" s="13"/>
      <c r="TG267" s="13"/>
      <c r="TH267" s="13"/>
      <c r="TI267" s="13"/>
      <c r="TJ267" s="13"/>
      <c r="TK267" s="13"/>
      <c r="TL267" s="13"/>
      <c r="TM267" s="13"/>
      <c r="TN267" s="13"/>
      <c r="TO267" s="13"/>
      <c r="TP267" s="13"/>
      <c r="TQ267" s="13"/>
      <c r="TR267" s="13"/>
      <c r="TS267" s="13"/>
      <c r="TT267" s="13"/>
      <c r="TU267" s="13"/>
      <c r="TV267" s="13"/>
      <c r="TW267" s="13"/>
      <c r="TX267" s="13"/>
      <c r="TY267" s="13"/>
      <c r="TZ267" s="13"/>
      <c r="UA267" s="13"/>
      <c r="UB267" s="13"/>
      <c r="UC267" s="13"/>
      <c r="UD267" s="13"/>
      <c r="UE267" s="13"/>
      <c r="UF267" s="13"/>
      <c r="UG267" s="13"/>
      <c r="UH267" s="13"/>
      <c r="UI267" s="13"/>
      <c r="UJ267" s="13"/>
      <c r="UK267" s="13"/>
      <c r="UL267" s="13"/>
      <c r="UM267" s="13"/>
      <c r="UN267" s="13"/>
      <c r="UO267" s="13"/>
      <c r="UP267" s="13"/>
      <c r="UQ267" s="13"/>
      <c r="UR267" s="13"/>
      <c r="US267" s="13"/>
      <c r="UT267" s="13"/>
      <c r="UU267" s="13"/>
      <c r="UV267" s="13"/>
      <c r="UW267" s="13"/>
      <c r="UX267" s="13"/>
      <c r="UY267" s="13"/>
      <c r="UZ267" s="13"/>
      <c r="VA267" s="13"/>
      <c r="VB267" s="13"/>
      <c r="VC267" s="13"/>
      <c r="VD267" s="13"/>
      <c r="VE267" s="13"/>
      <c r="VF267" s="13"/>
      <c r="VG267" s="13"/>
      <c r="VH267" s="13"/>
      <c r="VI267" s="13"/>
      <c r="VJ267" s="13"/>
      <c r="VK267" s="13"/>
      <c r="VL267" s="13"/>
      <c r="VM267" s="13"/>
      <c r="VN267" s="13"/>
      <c r="VO267" s="13"/>
      <c r="VP267" s="13"/>
      <c r="VQ267" s="13"/>
      <c r="VR267" s="13"/>
      <c r="VS267" s="13"/>
      <c r="VT267" s="13"/>
      <c r="VU267" s="13"/>
      <c r="VV267" s="13"/>
      <c r="VW267" s="13"/>
      <c r="VX267" s="13"/>
      <c r="VY267" s="13"/>
      <c r="VZ267" s="13"/>
      <c r="WA267" s="13"/>
      <c r="WB267" s="13"/>
      <c r="WC267" s="13"/>
      <c r="WD267" s="13"/>
      <c r="WE267" s="13"/>
      <c r="WF267" s="13"/>
      <c r="WG267" s="13"/>
      <c r="WH267" s="13"/>
      <c r="WI267" s="13"/>
      <c r="WJ267" s="13"/>
      <c r="WK267" s="13"/>
      <c r="WL267" s="13"/>
      <c r="WM267" s="13"/>
      <c r="WN267" s="13"/>
      <c r="WO267" s="13"/>
      <c r="WP267" s="13"/>
      <c r="WQ267" s="13"/>
      <c r="WR267" s="13"/>
      <c r="WS267" s="13"/>
      <c r="WT267" s="13"/>
      <c r="WU267" s="13"/>
      <c r="WV267" s="13"/>
      <c r="WW267" s="13"/>
      <c r="WX267" s="13"/>
      <c r="WY267" s="13"/>
      <c r="WZ267" s="13"/>
      <c r="XA267" s="13"/>
      <c r="XB267" s="13"/>
      <c r="XC267" s="13"/>
      <c r="XD267" s="13"/>
      <c r="XE267" s="13"/>
      <c r="XF267" s="13"/>
      <c r="XG267" s="13"/>
      <c r="XH267" s="13"/>
      <c r="XI267" s="13"/>
      <c r="XJ267" s="13"/>
      <c r="XK267" s="13"/>
      <c r="XL267" s="13"/>
      <c r="XM267" s="13"/>
      <c r="XN267" s="13"/>
      <c r="XO267" s="13"/>
      <c r="XP267" s="13"/>
      <c r="XQ267" s="13"/>
      <c r="XR267" s="13"/>
      <c r="XS267" s="13"/>
      <c r="XT267" s="13"/>
      <c r="XU267" s="13"/>
      <c r="XV267" s="13"/>
      <c r="XW267" s="13"/>
      <c r="XX267" s="13"/>
      <c r="XY267" s="13"/>
      <c r="XZ267" s="13"/>
      <c r="YA267" s="13"/>
      <c r="YB267" s="13"/>
      <c r="YC267" s="13"/>
      <c r="YD267" s="13"/>
      <c r="YE267" s="13"/>
      <c r="YF267" s="13"/>
      <c r="YG267" s="13"/>
      <c r="YH267" s="13"/>
      <c r="YI267" s="13"/>
      <c r="YJ267" s="13"/>
      <c r="YK267" s="13"/>
      <c r="YL267" s="13"/>
      <c r="YM267" s="13"/>
      <c r="YN267" s="13"/>
      <c r="YO267" s="13"/>
      <c r="YP267" s="13"/>
      <c r="YQ267" s="13"/>
      <c r="YR267" s="13"/>
      <c r="YS267" s="13"/>
      <c r="YT267" s="13"/>
      <c r="YU267" s="13"/>
      <c r="YV267" s="13"/>
      <c r="YW267" s="13"/>
      <c r="YX267" s="13"/>
      <c r="YY267" s="13"/>
      <c r="YZ267" s="13"/>
      <c r="ZA267" s="13"/>
      <c r="ZB267" s="13"/>
      <c r="ZC267" s="13"/>
      <c r="ZD267" s="13"/>
      <c r="ZE267" s="13"/>
      <c r="ZF267" s="13"/>
      <c r="ZG267" s="13"/>
      <c r="ZH267" s="13"/>
      <c r="ZI267" s="13"/>
      <c r="ZJ267" s="13"/>
      <c r="ZK267" s="13"/>
      <c r="ZL267" s="13"/>
      <c r="ZM267" s="13"/>
      <c r="ZN267" s="13"/>
      <c r="ZO267" s="13"/>
      <c r="ZP267" s="13"/>
      <c r="ZQ267" s="13"/>
      <c r="ZR267" s="13"/>
      <c r="ZS267" s="13"/>
      <c r="ZT267" s="13"/>
      <c r="ZU267" s="13"/>
      <c r="ZV267" s="13"/>
      <c r="ZW267" s="13"/>
      <c r="ZX267" s="13"/>
      <c r="ZY267" s="13"/>
      <c r="ZZ267" s="13"/>
      <c r="AAA267" s="13"/>
      <c r="AAB267" s="13"/>
      <c r="AAC267" s="13"/>
      <c r="AAD267" s="13"/>
      <c r="AAE267" s="13"/>
      <c r="AAF267" s="13"/>
      <c r="AAG267" s="13"/>
      <c r="AAH267" s="13"/>
      <c r="AAI267" s="13"/>
      <c r="AAJ267" s="13"/>
      <c r="AAK267" s="13"/>
      <c r="AAL267" s="13"/>
      <c r="AAM267" s="13"/>
      <c r="AAN267" s="13"/>
      <c r="AAO267" s="13"/>
      <c r="AAP267" s="13"/>
      <c r="AAQ267" s="13"/>
      <c r="AAR267" s="13"/>
      <c r="AAS267" s="13"/>
      <c r="AAT267" s="13"/>
      <c r="AAU267" s="13"/>
      <c r="AAV267" s="13"/>
      <c r="AAW267" s="13"/>
      <c r="AAX267" s="13"/>
      <c r="AAY267" s="13"/>
      <c r="AAZ267" s="13"/>
      <c r="ABA267" s="13"/>
      <c r="ABB267" s="13"/>
      <c r="ABC267" s="13"/>
      <c r="ABD267" s="13"/>
      <c r="ABE267" s="13"/>
      <c r="ABF267" s="13"/>
      <c r="ABG267" s="13"/>
      <c r="ABH267" s="13"/>
      <c r="ABI267" s="13"/>
      <c r="ABJ267" s="13"/>
      <c r="ABK267" s="13"/>
      <c r="ABL267" s="13"/>
      <c r="ABM267" s="13"/>
      <c r="ABN267" s="13"/>
      <c r="ABO267" s="13"/>
      <c r="ABP267" s="13"/>
      <c r="ABQ267" s="13"/>
      <c r="ABR267" s="13"/>
      <c r="ABS267" s="13"/>
      <c r="ABT267" s="13"/>
      <c r="ABU267" s="13"/>
      <c r="ABV267" s="13"/>
      <c r="ABW267" s="13"/>
      <c r="ABX267" s="13"/>
      <c r="ABY267" s="13"/>
      <c r="ABZ267" s="13"/>
      <c r="ACA267" s="13"/>
      <c r="ACB267" s="13"/>
      <c r="ACC267" s="13"/>
      <c r="ACD267" s="13"/>
      <c r="ACE267" s="13"/>
      <c r="ACF267" s="13"/>
      <c r="ACG267" s="13"/>
      <c r="ACH267" s="13"/>
      <c r="ACI267" s="13"/>
      <c r="ACJ267" s="13"/>
      <c r="ACK267" s="13"/>
      <c r="ACL267" s="13"/>
      <c r="ACM267" s="13"/>
      <c r="ACN267" s="13"/>
      <c r="ACO267" s="13"/>
      <c r="ACP267" s="13"/>
      <c r="ACQ267" s="13"/>
      <c r="ACR267" s="13"/>
      <c r="ACS267" s="13"/>
      <c r="ACT267" s="13"/>
      <c r="ACU267" s="13"/>
      <c r="ACV267" s="13"/>
      <c r="ACW267" s="13"/>
      <c r="ACX267" s="13"/>
      <c r="ACY267" s="13"/>
      <c r="ACZ267" s="13"/>
      <c r="ADA267" s="13"/>
      <c r="ADB267" s="13"/>
      <c r="ADC267" s="13"/>
      <c r="ADD267" s="13"/>
      <c r="ADE267" s="13"/>
      <c r="ADF267" s="13"/>
      <c r="ADG267" s="13"/>
      <c r="ADH267" s="13"/>
      <c r="ADI267" s="13"/>
      <c r="ADJ267" s="13"/>
      <c r="ADK267" s="13"/>
      <c r="ADL267" s="13"/>
      <c r="ADM267" s="13"/>
      <c r="ADN267" s="13"/>
      <c r="ADO267" s="13"/>
      <c r="ADP267" s="13"/>
      <c r="ADQ267" s="13"/>
      <c r="ADR267" s="13"/>
      <c r="ADS267" s="13"/>
      <c r="ADT267" s="13"/>
      <c r="ADU267" s="13"/>
      <c r="ADV267" s="13"/>
      <c r="ADW267" s="13"/>
      <c r="ADX267" s="13"/>
      <c r="ADY267" s="13"/>
      <c r="ADZ267" s="13"/>
      <c r="AEA267" s="13"/>
      <c r="AEB267" s="13"/>
      <c r="AEC267" s="13"/>
      <c r="AED267" s="13"/>
      <c r="AEE267" s="13"/>
      <c r="AEF267" s="13"/>
      <c r="AEG267" s="13"/>
      <c r="AEH267" s="13"/>
      <c r="AEI267" s="13"/>
      <c r="AEJ267" s="13"/>
      <c r="AEK267" s="13"/>
      <c r="AEL267" s="13"/>
      <c r="AEM267" s="13"/>
      <c r="AEN267" s="13"/>
      <c r="AEO267" s="13"/>
      <c r="AEP267" s="13"/>
      <c r="AEQ267" s="13"/>
      <c r="AER267" s="13"/>
      <c r="AES267" s="13"/>
      <c r="AET267" s="13"/>
      <c r="AEU267" s="13"/>
      <c r="AEV267" s="13"/>
      <c r="AEW267" s="13"/>
      <c r="AEX267" s="13"/>
      <c r="AEY267" s="13"/>
      <c r="AEZ267" s="13"/>
      <c r="AFA267" s="13"/>
      <c r="AFB267" s="13"/>
      <c r="AFC267" s="13"/>
      <c r="AFD267" s="13"/>
      <c r="AFE267" s="13"/>
      <c r="AFF267" s="13"/>
      <c r="AFG267" s="13"/>
      <c r="AFH267" s="13"/>
      <c r="AFI267" s="13"/>
      <c r="AFJ267" s="13"/>
      <c r="AFK267" s="13"/>
      <c r="AFL267" s="13"/>
      <c r="AFM267" s="13"/>
      <c r="AFN267" s="13"/>
      <c r="AFO267" s="13"/>
      <c r="AFP267" s="13"/>
      <c r="AFQ267" s="13"/>
      <c r="AFR267" s="13"/>
      <c r="AFS267" s="13"/>
      <c r="AFT267" s="13"/>
      <c r="AFU267" s="13"/>
      <c r="AFV267" s="13"/>
      <c r="AFW267" s="13"/>
      <c r="AFX267" s="13"/>
      <c r="AFY267" s="13"/>
      <c r="AFZ267" s="13"/>
      <c r="AGA267" s="13"/>
      <c r="AGB267" s="13"/>
      <c r="AGC267" s="13"/>
      <c r="AGD267" s="13"/>
      <c r="AGE267" s="13"/>
      <c r="AGF267" s="13"/>
      <c r="AGG267" s="13"/>
      <c r="AGH267" s="13"/>
      <c r="AGI267" s="13"/>
      <c r="AGJ267" s="13"/>
      <c r="AGK267" s="13"/>
      <c r="AGL267" s="13"/>
      <c r="AGM267" s="13"/>
      <c r="AGN267" s="13"/>
      <c r="AGO267" s="13"/>
      <c r="AGP267" s="13"/>
      <c r="AGQ267" s="13"/>
      <c r="AGR267" s="13"/>
      <c r="AGS267" s="13"/>
      <c r="AGT267" s="13"/>
      <c r="AGU267" s="13"/>
      <c r="AGV267" s="13"/>
      <c r="AGW267" s="13"/>
      <c r="AGX267" s="13"/>
      <c r="AGY267" s="13"/>
      <c r="AGZ267" s="13"/>
      <c r="AHA267" s="13"/>
      <c r="AHB267" s="13"/>
      <c r="AHC267" s="13"/>
      <c r="AHD267" s="13"/>
      <c r="AHE267" s="13"/>
      <c r="AHF267" s="13"/>
      <c r="AHG267" s="13"/>
      <c r="AHH267" s="13"/>
      <c r="AHI267" s="13"/>
      <c r="AHJ267" s="13"/>
      <c r="AHK267" s="13"/>
      <c r="AHL267" s="13"/>
      <c r="AHM267" s="13"/>
      <c r="AHN267" s="13"/>
      <c r="AHO267" s="13"/>
      <c r="AHP267" s="13"/>
      <c r="AHQ267" s="13"/>
      <c r="AHR267" s="13"/>
      <c r="AHS267" s="13"/>
      <c r="AHT267" s="13"/>
      <c r="AHU267" s="13"/>
      <c r="AHV267" s="13"/>
      <c r="AHW267" s="13"/>
      <c r="AHX267" s="13"/>
      <c r="AHY267" s="13"/>
      <c r="AHZ267" s="13"/>
      <c r="AIA267" s="13"/>
      <c r="AIB267" s="13"/>
      <c r="AIC267" s="13"/>
      <c r="AID267" s="13"/>
      <c r="AIE267" s="13"/>
      <c r="AIF267" s="13"/>
      <c r="AIG267" s="13"/>
      <c r="AIH267" s="13"/>
      <c r="AII267" s="13"/>
      <c r="AIJ267" s="13"/>
      <c r="AIK267" s="13"/>
      <c r="AIL267" s="13"/>
      <c r="AIM267" s="13"/>
      <c r="AIN267" s="13"/>
      <c r="AIO267" s="13"/>
      <c r="AIP267" s="13"/>
      <c r="AIQ267" s="13"/>
      <c r="AIR267" s="13"/>
      <c r="AIS267" s="13"/>
      <c r="AIT267" s="13"/>
      <c r="AIU267" s="13"/>
      <c r="AIV267" s="13"/>
      <c r="AIW267" s="13"/>
      <c r="AIX267" s="13"/>
      <c r="AIY267" s="13"/>
      <c r="AIZ267" s="13"/>
      <c r="AJA267" s="13"/>
      <c r="AJB267" s="13"/>
      <c r="AJC267" s="13"/>
      <c r="AJD267" s="13"/>
      <c r="AJE267" s="13"/>
      <c r="AJF267" s="13"/>
      <c r="AJG267" s="13"/>
      <c r="AJH267" s="13"/>
      <c r="AJI267" s="13"/>
      <c r="AJJ267" s="13"/>
      <c r="AJK267" s="13"/>
      <c r="AJL267" s="13"/>
      <c r="AJM267" s="13"/>
      <c r="AJN267" s="13"/>
      <c r="AJO267" s="13"/>
      <c r="AJP267" s="13"/>
      <c r="AJQ267" s="13"/>
      <c r="AJR267" s="13"/>
      <c r="AJS267" s="13"/>
      <c r="AJT267" s="13"/>
      <c r="AJU267" s="13"/>
      <c r="AJV267" s="13"/>
      <c r="AJW267" s="13"/>
      <c r="AJX267" s="13"/>
      <c r="AJY267" s="13"/>
      <c r="AJZ267" s="13"/>
      <c r="AKA267" s="13"/>
      <c r="AKB267" s="13"/>
      <c r="AKC267" s="13"/>
      <c r="AKD267" s="13"/>
      <c r="AKE267" s="13"/>
      <c r="AKF267" s="13"/>
      <c r="AKG267" s="13"/>
      <c r="AKH267" s="13"/>
      <c r="AKI267" s="13"/>
      <c r="AKJ267" s="13"/>
      <c r="AKK267" s="13"/>
      <c r="AKL267" s="13"/>
      <c r="AKM267" s="13"/>
      <c r="AKN267" s="13"/>
      <c r="AKO267" s="13"/>
      <c r="AKP267" s="13"/>
      <c r="AKQ267" s="13"/>
      <c r="AKR267" s="13"/>
      <c r="AKS267" s="13"/>
      <c r="AKT267" s="13"/>
      <c r="AKU267" s="13"/>
      <c r="AKV267" s="13"/>
      <c r="AKW267" s="13"/>
      <c r="AKX267" s="13"/>
      <c r="AKY267" s="13"/>
      <c r="AKZ267" s="13"/>
      <c r="ALA267" s="13"/>
      <c r="ALB267" s="13"/>
      <c r="ALC267" s="13"/>
      <c r="ALD267" s="13"/>
      <c r="ALE267" s="13"/>
      <c r="ALF267" s="13"/>
      <c r="ALG267" s="13"/>
      <c r="ALH267" s="13"/>
      <c r="ALI267" s="13"/>
      <c r="ALJ267" s="13"/>
      <c r="ALK267" s="13"/>
      <c r="ALL267" s="13"/>
      <c r="ALM267" s="13"/>
      <c r="ALN267" s="13"/>
    </row>
    <row r="268" spans="1:1002" ht="14.5" hidden="1" customHeight="1" x14ac:dyDescent="0.35">
      <c r="A268" s="6"/>
      <c r="B268" s="21"/>
      <c r="C268" s="30"/>
      <c r="D268" s="21"/>
      <c r="E268" s="21"/>
      <c r="F268" s="11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c r="FK268" s="13"/>
      <c r="FL268" s="13"/>
      <c r="FM268" s="13"/>
      <c r="FN268" s="13"/>
      <c r="FO268" s="13"/>
      <c r="FP268" s="13"/>
      <c r="FQ268" s="13"/>
      <c r="FR268" s="13"/>
      <c r="FS268" s="13"/>
      <c r="FT268" s="13"/>
      <c r="FU268" s="13"/>
      <c r="FV268" s="13"/>
      <c r="FW268" s="13"/>
      <c r="FX268" s="13"/>
      <c r="FY268" s="13"/>
      <c r="FZ268" s="13"/>
      <c r="GA268" s="13"/>
      <c r="GB268" s="13"/>
      <c r="GC268" s="13"/>
      <c r="GD268" s="13"/>
      <c r="GE268" s="13"/>
      <c r="GF268" s="13"/>
      <c r="GG268" s="13"/>
      <c r="GH268" s="13"/>
      <c r="GI268" s="13"/>
      <c r="GJ268" s="13"/>
      <c r="GK268" s="13"/>
      <c r="GL268" s="13"/>
      <c r="GM268" s="13"/>
      <c r="GN268" s="13"/>
      <c r="GO268" s="13"/>
      <c r="GP268" s="13"/>
      <c r="GQ268" s="13"/>
      <c r="GR268" s="13"/>
      <c r="GS268" s="13"/>
      <c r="GT268" s="13"/>
      <c r="GU268" s="13"/>
      <c r="GV268" s="13"/>
      <c r="GW268" s="13"/>
      <c r="GX268" s="13"/>
      <c r="GY268" s="13"/>
      <c r="GZ268" s="13"/>
      <c r="HA268" s="13"/>
      <c r="HB268" s="13"/>
      <c r="HC268" s="13"/>
      <c r="HD268" s="13"/>
      <c r="HE268" s="13"/>
      <c r="HF268" s="13"/>
      <c r="HG268" s="13"/>
      <c r="HH268" s="13"/>
      <c r="HI268" s="13"/>
      <c r="HJ268" s="13"/>
      <c r="HK268" s="13"/>
      <c r="HL268" s="13"/>
      <c r="HM268" s="13"/>
      <c r="HN268" s="13"/>
      <c r="HO268" s="13"/>
      <c r="HP268" s="13"/>
      <c r="HQ268" s="13"/>
      <c r="HR268" s="13"/>
      <c r="HS268" s="13"/>
      <c r="HT268" s="13"/>
      <c r="HU268" s="13"/>
      <c r="HV268" s="13"/>
      <c r="HW268" s="13"/>
      <c r="HX268" s="13"/>
      <c r="HY268" s="13"/>
      <c r="HZ268" s="13"/>
      <c r="IA268" s="13"/>
      <c r="IB268" s="13"/>
      <c r="IC268" s="13"/>
      <c r="ID268" s="13"/>
      <c r="IE268" s="13"/>
      <c r="IF268" s="13"/>
      <c r="IG268" s="13"/>
      <c r="IH268" s="13"/>
      <c r="II268" s="13"/>
      <c r="IJ268" s="13"/>
      <c r="IK268" s="13"/>
      <c r="IL268" s="13"/>
      <c r="IM268" s="13"/>
      <c r="IN268" s="13"/>
      <c r="IO268" s="13"/>
      <c r="IP268" s="13"/>
      <c r="IQ268" s="13"/>
      <c r="IR268" s="13"/>
      <c r="IS268" s="13"/>
      <c r="IT268" s="13"/>
      <c r="IU268" s="13"/>
      <c r="IV268" s="13"/>
      <c r="IW268" s="13"/>
      <c r="IX268" s="13"/>
      <c r="IY268" s="13"/>
      <c r="IZ268" s="13"/>
      <c r="JA268" s="13"/>
      <c r="JB268" s="13"/>
      <c r="JC268" s="13"/>
      <c r="JD268" s="13"/>
      <c r="JE268" s="13"/>
      <c r="JF268" s="13"/>
      <c r="JG268" s="13"/>
      <c r="JH268" s="13"/>
      <c r="JI268" s="13"/>
      <c r="JJ268" s="13"/>
      <c r="JK268" s="13"/>
      <c r="JL268" s="13"/>
      <c r="JM268" s="13"/>
      <c r="JN268" s="13"/>
      <c r="JO268" s="13"/>
      <c r="JP268" s="13"/>
      <c r="JQ268" s="13"/>
      <c r="JR268" s="13"/>
      <c r="JS268" s="13"/>
      <c r="JT268" s="13"/>
      <c r="JU268" s="13"/>
      <c r="JV268" s="13"/>
      <c r="JW268" s="13"/>
      <c r="JX268" s="13"/>
      <c r="JY268" s="13"/>
      <c r="JZ268" s="13"/>
      <c r="KA268" s="13"/>
      <c r="KB268" s="13"/>
      <c r="KC268" s="13"/>
      <c r="KD268" s="13"/>
      <c r="KE268" s="13"/>
      <c r="KF268" s="13"/>
      <c r="KG268" s="13"/>
      <c r="KH268" s="13"/>
      <c r="KI268" s="13"/>
      <c r="KJ268" s="13"/>
      <c r="KK268" s="13"/>
      <c r="KL268" s="13"/>
      <c r="KM268" s="13"/>
      <c r="KN268" s="13"/>
      <c r="KO268" s="13"/>
      <c r="KP268" s="13"/>
      <c r="KQ268" s="13"/>
      <c r="KR268" s="13"/>
      <c r="KS268" s="13"/>
      <c r="KT268" s="13"/>
      <c r="KU268" s="13"/>
      <c r="KV268" s="13"/>
      <c r="KW268" s="13"/>
      <c r="KX268" s="13"/>
      <c r="KY268" s="13"/>
      <c r="KZ268" s="13"/>
      <c r="LA268" s="13"/>
      <c r="LB268" s="13"/>
      <c r="LC268" s="13"/>
      <c r="LD268" s="13"/>
      <c r="LE268" s="13"/>
      <c r="LF268" s="13"/>
      <c r="LG268" s="13"/>
      <c r="LH268" s="13"/>
      <c r="LI268" s="13"/>
      <c r="LJ268" s="13"/>
      <c r="LK268" s="13"/>
      <c r="LL268" s="13"/>
      <c r="LM268" s="13"/>
      <c r="LN268" s="13"/>
      <c r="LO268" s="13"/>
      <c r="LP268" s="13"/>
      <c r="LQ268" s="13"/>
      <c r="LR268" s="13"/>
      <c r="LS268" s="13"/>
      <c r="LT268" s="13"/>
      <c r="LU268" s="13"/>
      <c r="LV268" s="13"/>
      <c r="LW268" s="13"/>
      <c r="LX268" s="13"/>
      <c r="LY268" s="13"/>
      <c r="LZ268" s="13"/>
      <c r="MA268" s="13"/>
      <c r="MB268" s="13"/>
      <c r="MC268" s="13"/>
      <c r="MD268" s="13"/>
      <c r="ME268" s="13"/>
      <c r="MF268" s="13"/>
      <c r="MG268" s="13"/>
      <c r="MH268" s="13"/>
      <c r="MI268" s="13"/>
      <c r="MJ268" s="13"/>
      <c r="MK268" s="13"/>
      <c r="ML268" s="13"/>
      <c r="MM268" s="13"/>
      <c r="MN268" s="13"/>
      <c r="MO268" s="13"/>
      <c r="MP268" s="13"/>
      <c r="MQ268" s="13"/>
      <c r="MR268" s="13"/>
      <c r="MS268" s="13"/>
      <c r="MT268" s="13"/>
      <c r="MU268" s="13"/>
      <c r="MV268" s="13"/>
      <c r="MW268" s="13"/>
      <c r="MX268" s="13"/>
      <c r="MY268" s="13"/>
      <c r="MZ268" s="13"/>
      <c r="NA268" s="13"/>
      <c r="NB268" s="13"/>
      <c r="NC268" s="13"/>
      <c r="ND268" s="13"/>
      <c r="NE268" s="13"/>
      <c r="NF268" s="13"/>
      <c r="NG268" s="13"/>
      <c r="NH268" s="13"/>
      <c r="NI268" s="13"/>
      <c r="NJ268" s="13"/>
      <c r="NK268" s="13"/>
      <c r="NL268" s="13"/>
      <c r="NM268" s="13"/>
      <c r="NN268" s="13"/>
      <c r="NO268" s="13"/>
      <c r="NP268" s="13"/>
      <c r="NQ268" s="13"/>
      <c r="NR268" s="13"/>
      <c r="NS268" s="13"/>
      <c r="NT268" s="13"/>
      <c r="NU268" s="13"/>
      <c r="NV268" s="13"/>
      <c r="NW268" s="13"/>
      <c r="NX268" s="13"/>
      <c r="NY268" s="13"/>
      <c r="NZ268" s="13"/>
      <c r="OA268" s="13"/>
      <c r="OB268" s="13"/>
      <c r="OC268" s="13"/>
      <c r="OD268" s="13"/>
      <c r="OE268" s="13"/>
      <c r="OF268" s="13"/>
      <c r="OG268" s="13"/>
      <c r="OH268" s="13"/>
      <c r="OI268" s="13"/>
      <c r="OJ268" s="13"/>
      <c r="OK268" s="13"/>
      <c r="OL268" s="13"/>
      <c r="OM268" s="13"/>
      <c r="ON268" s="13"/>
      <c r="OO268" s="13"/>
      <c r="OP268" s="13"/>
      <c r="OQ268" s="13"/>
      <c r="OR268" s="13"/>
      <c r="OS268" s="13"/>
      <c r="OT268" s="13"/>
      <c r="OU268" s="13"/>
      <c r="OV268" s="13"/>
      <c r="OW268" s="13"/>
      <c r="OX268" s="13"/>
      <c r="OY268" s="13"/>
      <c r="OZ268" s="13"/>
      <c r="PA268" s="13"/>
      <c r="PB268" s="13"/>
      <c r="PC268" s="13"/>
      <c r="PD268" s="13"/>
      <c r="PE268" s="13"/>
      <c r="PF268" s="13"/>
      <c r="PG268" s="13"/>
      <c r="PH268" s="13"/>
      <c r="PI268" s="13"/>
      <c r="PJ268" s="13"/>
      <c r="PK268" s="13"/>
      <c r="PL268" s="13"/>
      <c r="PM268" s="13"/>
      <c r="PN268" s="13"/>
      <c r="PO268" s="13"/>
      <c r="PP268" s="13"/>
      <c r="PQ268" s="13"/>
      <c r="PR268" s="13"/>
      <c r="PS268" s="13"/>
      <c r="PT268" s="13"/>
      <c r="PU268" s="13"/>
      <c r="PV268" s="13"/>
      <c r="PW268" s="13"/>
      <c r="PX268" s="13"/>
      <c r="PY268" s="13"/>
      <c r="PZ268" s="13"/>
      <c r="QA268" s="13"/>
      <c r="QB268" s="13"/>
      <c r="QC268" s="13"/>
      <c r="QD268" s="13"/>
      <c r="QE268" s="13"/>
      <c r="QF268" s="13"/>
      <c r="QG268" s="13"/>
      <c r="QH268" s="13"/>
      <c r="QI268" s="13"/>
      <c r="QJ268" s="13"/>
      <c r="QK268" s="13"/>
      <c r="QL268" s="13"/>
      <c r="QM268" s="13"/>
      <c r="QN268" s="13"/>
      <c r="QO268" s="13"/>
      <c r="QP268" s="13"/>
      <c r="QQ268" s="13"/>
      <c r="QR268" s="13"/>
      <c r="QS268" s="13"/>
      <c r="QT268" s="13"/>
      <c r="QU268" s="13"/>
      <c r="QV268" s="13"/>
      <c r="QW268" s="13"/>
      <c r="QX268" s="13"/>
      <c r="QY268" s="13"/>
      <c r="QZ268" s="13"/>
      <c r="RA268" s="13"/>
      <c r="RB268" s="13"/>
      <c r="RC268" s="13"/>
      <c r="RD268" s="13"/>
      <c r="RE268" s="13"/>
      <c r="RF268" s="13"/>
      <c r="RG268" s="13"/>
      <c r="RH268" s="13"/>
      <c r="RI268" s="13"/>
      <c r="RJ268" s="13"/>
      <c r="RK268" s="13"/>
      <c r="RL268" s="13"/>
      <c r="RM268" s="13"/>
      <c r="RN268" s="13"/>
      <c r="RO268" s="13"/>
      <c r="RP268" s="13"/>
      <c r="RQ268" s="13"/>
      <c r="RR268" s="13"/>
      <c r="RS268" s="13"/>
      <c r="RT268" s="13"/>
      <c r="RU268" s="13"/>
      <c r="RV268" s="13"/>
      <c r="RW268" s="13"/>
      <c r="RX268" s="13"/>
      <c r="RY268" s="13"/>
      <c r="RZ268" s="13"/>
      <c r="SA268" s="13"/>
      <c r="SB268" s="13"/>
      <c r="SC268" s="13"/>
      <c r="SD268" s="13"/>
      <c r="SE268" s="13"/>
      <c r="SF268" s="13"/>
      <c r="SG268" s="13"/>
      <c r="SH268" s="13"/>
      <c r="SI268" s="13"/>
      <c r="SJ268" s="13"/>
      <c r="SK268" s="13"/>
      <c r="SL268" s="13"/>
      <c r="SM268" s="13"/>
      <c r="SN268" s="13"/>
      <c r="SO268" s="13"/>
      <c r="SP268" s="13"/>
      <c r="SQ268" s="13"/>
      <c r="SR268" s="13"/>
      <c r="SS268" s="13"/>
      <c r="ST268" s="13"/>
      <c r="SU268" s="13"/>
      <c r="SV268" s="13"/>
      <c r="SW268" s="13"/>
      <c r="SX268" s="13"/>
      <c r="SY268" s="13"/>
      <c r="SZ268" s="13"/>
      <c r="TA268" s="13"/>
      <c r="TB268" s="13"/>
      <c r="TC268" s="13"/>
      <c r="TD268" s="13"/>
      <c r="TE268" s="13"/>
      <c r="TF268" s="13"/>
      <c r="TG268" s="13"/>
      <c r="TH268" s="13"/>
      <c r="TI268" s="13"/>
      <c r="TJ268" s="13"/>
      <c r="TK268" s="13"/>
      <c r="TL268" s="13"/>
      <c r="TM268" s="13"/>
      <c r="TN268" s="13"/>
      <c r="TO268" s="13"/>
      <c r="TP268" s="13"/>
      <c r="TQ268" s="13"/>
      <c r="TR268" s="13"/>
      <c r="TS268" s="13"/>
      <c r="TT268" s="13"/>
      <c r="TU268" s="13"/>
      <c r="TV268" s="13"/>
      <c r="TW268" s="13"/>
      <c r="TX268" s="13"/>
      <c r="TY268" s="13"/>
      <c r="TZ268" s="13"/>
      <c r="UA268" s="13"/>
      <c r="UB268" s="13"/>
      <c r="UC268" s="13"/>
      <c r="UD268" s="13"/>
      <c r="UE268" s="13"/>
      <c r="UF268" s="13"/>
      <c r="UG268" s="13"/>
      <c r="UH268" s="13"/>
      <c r="UI268" s="13"/>
      <c r="UJ268" s="13"/>
      <c r="UK268" s="13"/>
      <c r="UL268" s="13"/>
      <c r="UM268" s="13"/>
      <c r="UN268" s="13"/>
      <c r="UO268" s="13"/>
      <c r="UP268" s="13"/>
      <c r="UQ268" s="13"/>
      <c r="UR268" s="13"/>
      <c r="US268" s="13"/>
      <c r="UT268" s="13"/>
      <c r="UU268" s="13"/>
      <c r="UV268" s="13"/>
      <c r="UW268" s="13"/>
      <c r="UX268" s="13"/>
      <c r="UY268" s="13"/>
      <c r="UZ268" s="13"/>
      <c r="VA268" s="13"/>
      <c r="VB268" s="13"/>
      <c r="VC268" s="13"/>
      <c r="VD268" s="13"/>
      <c r="VE268" s="13"/>
      <c r="VF268" s="13"/>
      <c r="VG268" s="13"/>
      <c r="VH268" s="13"/>
      <c r="VI268" s="13"/>
      <c r="VJ268" s="13"/>
      <c r="VK268" s="13"/>
      <c r="VL268" s="13"/>
      <c r="VM268" s="13"/>
      <c r="VN268" s="13"/>
      <c r="VO268" s="13"/>
      <c r="VP268" s="13"/>
      <c r="VQ268" s="13"/>
      <c r="VR268" s="13"/>
      <c r="VS268" s="13"/>
      <c r="VT268" s="13"/>
      <c r="VU268" s="13"/>
      <c r="VV268" s="13"/>
      <c r="VW268" s="13"/>
      <c r="VX268" s="13"/>
      <c r="VY268" s="13"/>
      <c r="VZ268" s="13"/>
      <c r="WA268" s="13"/>
      <c r="WB268" s="13"/>
      <c r="WC268" s="13"/>
      <c r="WD268" s="13"/>
      <c r="WE268" s="13"/>
      <c r="WF268" s="13"/>
      <c r="WG268" s="13"/>
      <c r="WH268" s="13"/>
      <c r="WI268" s="13"/>
      <c r="WJ268" s="13"/>
      <c r="WK268" s="13"/>
      <c r="WL268" s="13"/>
      <c r="WM268" s="13"/>
      <c r="WN268" s="13"/>
      <c r="WO268" s="13"/>
      <c r="WP268" s="13"/>
      <c r="WQ268" s="13"/>
      <c r="WR268" s="13"/>
      <c r="WS268" s="13"/>
      <c r="WT268" s="13"/>
      <c r="WU268" s="13"/>
      <c r="WV268" s="13"/>
      <c r="WW268" s="13"/>
      <c r="WX268" s="13"/>
      <c r="WY268" s="13"/>
      <c r="WZ268" s="13"/>
      <c r="XA268" s="13"/>
      <c r="XB268" s="13"/>
      <c r="XC268" s="13"/>
      <c r="XD268" s="13"/>
      <c r="XE268" s="13"/>
      <c r="XF268" s="13"/>
      <c r="XG268" s="13"/>
      <c r="XH268" s="13"/>
      <c r="XI268" s="13"/>
      <c r="XJ268" s="13"/>
      <c r="XK268" s="13"/>
      <c r="XL268" s="13"/>
      <c r="XM268" s="13"/>
      <c r="XN268" s="13"/>
      <c r="XO268" s="13"/>
      <c r="XP268" s="13"/>
      <c r="XQ268" s="13"/>
      <c r="XR268" s="13"/>
      <c r="XS268" s="13"/>
      <c r="XT268" s="13"/>
      <c r="XU268" s="13"/>
      <c r="XV268" s="13"/>
      <c r="XW268" s="13"/>
      <c r="XX268" s="13"/>
      <c r="XY268" s="13"/>
      <c r="XZ268" s="13"/>
      <c r="YA268" s="13"/>
      <c r="YB268" s="13"/>
      <c r="YC268" s="13"/>
      <c r="YD268" s="13"/>
      <c r="YE268" s="13"/>
      <c r="YF268" s="13"/>
      <c r="YG268" s="13"/>
      <c r="YH268" s="13"/>
      <c r="YI268" s="13"/>
      <c r="YJ268" s="13"/>
      <c r="YK268" s="13"/>
      <c r="YL268" s="13"/>
      <c r="YM268" s="13"/>
      <c r="YN268" s="13"/>
      <c r="YO268" s="13"/>
      <c r="YP268" s="13"/>
      <c r="YQ268" s="13"/>
      <c r="YR268" s="13"/>
      <c r="YS268" s="13"/>
      <c r="YT268" s="13"/>
      <c r="YU268" s="13"/>
      <c r="YV268" s="13"/>
      <c r="YW268" s="13"/>
      <c r="YX268" s="13"/>
      <c r="YY268" s="13"/>
      <c r="YZ268" s="13"/>
      <c r="ZA268" s="13"/>
      <c r="ZB268" s="13"/>
      <c r="ZC268" s="13"/>
      <c r="ZD268" s="13"/>
      <c r="ZE268" s="13"/>
      <c r="ZF268" s="13"/>
      <c r="ZG268" s="13"/>
      <c r="ZH268" s="13"/>
      <c r="ZI268" s="13"/>
      <c r="ZJ268" s="13"/>
      <c r="ZK268" s="13"/>
      <c r="ZL268" s="13"/>
      <c r="ZM268" s="13"/>
      <c r="ZN268" s="13"/>
      <c r="ZO268" s="13"/>
      <c r="ZP268" s="13"/>
      <c r="ZQ268" s="13"/>
      <c r="ZR268" s="13"/>
      <c r="ZS268" s="13"/>
      <c r="ZT268" s="13"/>
      <c r="ZU268" s="13"/>
      <c r="ZV268" s="13"/>
      <c r="ZW268" s="13"/>
      <c r="ZX268" s="13"/>
      <c r="ZY268" s="13"/>
      <c r="ZZ268" s="13"/>
      <c r="AAA268" s="13"/>
      <c r="AAB268" s="13"/>
      <c r="AAC268" s="13"/>
      <c r="AAD268" s="13"/>
      <c r="AAE268" s="13"/>
      <c r="AAF268" s="13"/>
      <c r="AAG268" s="13"/>
      <c r="AAH268" s="13"/>
      <c r="AAI268" s="13"/>
      <c r="AAJ268" s="13"/>
      <c r="AAK268" s="13"/>
      <c r="AAL268" s="13"/>
      <c r="AAM268" s="13"/>
      <c r="AAN268" s="13"/>
      <c r="AAO268" s="13"/>
      <c r="AAP268" s="13"/>
      <c r="AAQ268" s="13"/>
      <c r="AAR268" s="13"/>
      <c r="AAS268" s="13"/>
      <c r="AAT268" s="13"/>
      <c r="AAU268" s="13"/>
      <c r="AAV268" s="13"/>
      <c r="AAW268" s="13"/>
      <c r="AAX268" s="13"/>
      <c r="AAY268" s="13"/>
      <c r="AAZ268" s="13"/>
      <c r="ABA268" s="13"/>
      <c r="ABB268" s="13"/>
      <c r="ABC268" s="13"/>
      <c r="ABD268" s="13"/>
      <c r="ABE268" s="13"/>
      <c r="ABF268" s="13"/>
      <c r="ABG268" s="13"/>
      <c r="ABH268" s="13"/>
      <c r="ABI268" s="13"/>
      <c r="ABJ268" s="13"/>
      <c r="ABK268" s="13"/>
      <c r="ABL268" s="13"/>
      <c r="ABM268" s="13"/>
      <c r="ABN268" s="13"/>
      <c r="ABO268" s="13"/>
      <c r="ABP268" s="13"/>
      <c r="ABQ268" s="13"/>
      <c r="ABR268" s="13"/>
      <c r="ABS268" s="13"/>
      <c r="ABT268" s="13"/>
      <c r="ABU268" s="13"/>
      <c r="ABV268" s="13"/>
      <c r="ABW268" s="13"/>
      <c r="ABX268" s="13"/>
      <c r="ABY268" s="13"/>
      <c r="ABZ268" s="13"/>
      <c r="ACA268" s="13"/>
      <c r="ACB268" s="13"/>
      <c r="ACC268" s="13"/>
      <c r="ACD268" s="13"/>
      <c r="ACE268" s="13"/>
      <c r="ACF268" s="13"/>
      <c r="ACG268" s="13"/>
      <c r="ACH268" s="13"/>
      <c r="ACI268" s="13"/>
      <c r="ACJ268" s="13"/>
      <c r="ACK268" s="13"/>
      <c r="ACL268" s="13"/>
      <c r="ACM268" s="13"/>
      <c r="ACN268" s="13"/>
      <c r="ACO268" s="13"/>
      <c r="ACP268" s="13"/>
      <c r="ACQ268" s="13"/>
      <c r="ACR268" s="13"/>
      <c r="ACS268" s="13"/>
      <c r="ACT268" s="13"/>
      <c r="ACU268" s="13"/>
      <c r="ACV268" s="13"/>
      <c r="ACW268" s="13"/>
      <c r="ACX268" s="13"/>
      <c r="ACY268" s="13"/>
      <c r="ACZ268" s="13"/>
      <c r="ADA268" s="13"/>
      <c r="ADB268" s="13"/>
      <c r="ADC268" s="13"/>
      <c r="ADD268" s="13"/>
      <c r="ADE268" s="13"/>
      <c r="ADF268" s="13"/>
      <c r="ADG268" s="13"/>
      <c r="ADH268" s="13"/>
      <c r="ADI268" s="13"/>
      <c r="ADJ268" s="13"/>
      <c r="ADK268" s="13"/>
      <c r="ADL268" s="13"/>
      <c r="ADM268" s="13"/>
      <c r="ADN268" s="13"/>
      <c r="ADO268" s="13"/>
      <c r="ADP268" s="13"/>
      <c r="ADQ268" s="13"/>
      <c r="ADR268" s="13"/>
      <c r="ADS268" s="13"/>
      <c r="ADT268" s="13"/>
      <c r="ADU268" s="13"/>
      <c r="ADV268" s="13"/>
      <c r="ADW268" s="13"/>
      <c r="ADX268" s="13"/>
      <c r="ADY268" s="13"/>
      <c r="ADZ268" s="13"/>
      <c r="AEA268" s="13"/>
      <c r="AEB268" s="13"/>
      <c r="AEC268" s="13"/>
      <c r="AED268" s="13"/>
      <c r="AEE268" s="13"/>
      <c r="AEF268" s="13"/>
      <c r="AEG268" s="13"/>
      <c r="AEH268" s="13"/>
      <c r="AEI268" s="13"/>
      <c r="AEJ268" s="13"/>
      <c r="AEK268" s="13"/>
      <c r="AEL268" s="13"/>
      <c r="AEM268" s="13"/>
      <c r="AEN268" s="13"/>
      <c r="AEO268" s="13"/>
      <c r="AEP268" s="13"/>
      <c r="AEQ268" s="13"/>
      <c r="AER268" s="13"/>
      <c r="AES268" s="13"/>
      <c r="AET268" s="13"/>
      <c r="AEU268" s="13"/>
      <c r="AEV268" s="13"/>
      <c r="AEW268" s="13"/>
      <c r="AEX268" s="13"/>
      <c r="AEY268" s="13"/>
      <c r="AEZ268" s="13"/>
      <c r="AFA268" s="13"/>
      <c r="AFB268" s="13"/>
      <c r="AFC268" s="13"/>
      <c r="AFD268" s="13"/>
      <c r="AFE268" s="13"/>
      <c r="AFF268" s="13"/>
      <c r="AFG268" s="13"/>
      <c r="AFH268" s="13"/>
      <c r="AFI268" s="13"/>
      <c r="AFJ268" s="13"/>
      <c r="AFK268" s="13"/>
      <c r="AFL268" s="13"/>
      <c r="AFM268" s="13"/>
      <c r="AFN268" s="13"/>
      <c r="AFO268" s="13"/>
      <c r="AFP268" s="13"/>
      <c r="AFQ268" s="13"/>
      <c r="AFR268" s="13"/>
      <c r="AFS268" s="13"/>
      <c r="AFT268" s="13"/>
      <c r="AFU268" s="13"/>
      <c r="AFV268" s="13"/>
      <c r="AFW268" s="13"/>
      <c r="AFX268" s="13"/>
      <c r="AFY268" s="13"/>
      <c r="AFZ268" s="13"/>
      <c r="AGA268" s="13"/>
      <c r="AGB268" s="13"/>
      <c r="AGC268" s="13"/>
      <c r="AGD268" s="13"/>
      <c r="AGE268" s="13"/>
      <c r="AGF268" s="13"/>
      <c r="AGG268" s="13"/>
      <c r="AGH268" s="13"/>
      <c r="AGI268" s="13"/>
      <c r="AGJ268" s="13"/>
      <c r="AGK268" s="13"/>
      <c r="AGL268" s="13"/>
      <c r="AGM268" s="13"/>
      <c r="AGN268" s="13"/>
      <c r="AGO268" s="13"/>
      <c r="AGP268" s="13"/>
      <c r="AGQ268" s="13"/>
      <c r="AGR268" s="13"/>
      <c r="AGS268" s="13"/>
      <c r="AGT268" s="13"/>
      <c r="AGU268" s="13"/>
      <c r="AGV268" s="13"/>
      <c r="AGW268" s="13"/>
      <c r="AGX268" s="13"/>
      <c r="AGY268" s="13"/>
      <c r="AGZ268" s="13"/>
      <c r="AHA268" s="13"/>
      <c r="AHB268" s="13"/>
      <c r="AHC268" s="13"/>
      <c r="AHD268" s="13"/>
      <c r="AHE268" s="13"/>
      <c r="AHF268" s="13"/>
      <c r="AHG268" s="13"/>
      <c r="AHH268" s="13"/>
      <c r="AHI268" s="13"/>
      <c r="AHJ268" s="13"/>
      <c r="AHK268" s="13"/>
      <c r="AHL268" s="13"/>
      <c r="AHM268" s="13"/>
      <c r="AHN268" s="13"/>
      <c r="AHO268" s="13"/>
      <c r="AHP268" s="13"/>
      <c r="AHQ268" s="13"/>
      <c r="AHR268" s="13"/>
      <c r="AHS268" s="13"/>
      <c r="AHT268" s="13"/>
      <c r="AHU268" s="13"/>
      <c r="AHV268" s="13"/>
      <c r="AHW268" s="13"/>
      <c r="AHX268" s="13"/>
      <c r="AHY268" s="13"/>
      <c r="AHZ268" s="13"/>
      <c r="AIA268" s="13"/>
      <c r="AIB268" s="13"/>
      <c r="AIC268" s="13"/>
      <c r="AID268" s="13"/>
      <c r="AIE268" s="13"/>
      <c r="AIF268" s="13"/>
      <c r="AIG268" s="13"/>
      <c r="AIH268" s="13"/>
      <c r="AII268" s="13"/>
      <c r="AIJ268" s="13"/>
      <c r="AIK268" s="13"/>
      <c r="AIL268" s="13"/>
      <c r="AIM268" s="13"/>
      <c r="AIN268" s="13"/>
      <c r="AIO268" s="13"/>
      <c r="AIP268" s="13"/>
      <c r="AIQ268" s="13"/>
      <c r="AIR268" s="13"/>
      <c r="AIS268" s="13"/>
      <c r="AIT268" s="13"/>
      <c r="AIU268" s="13"/>
      <c r="AIV268" s="13"/>
      <c r="AIW268" s="13"/>
      <c r="AIX268" s="13"/>
      <c r="AIY268" s="13"/>
      <c r="AIZ268" s="13"/>
      <c r="AJA268" s="13"/>
      <c r="AJB268" s="13"/>
      <c r="AJC268" s="13"/>
      <c r="AJD268" s="13"/>
      <c r="AJE268" s="13"/>
      <c r="AJF268" s="13"/>
      <c r="AJG268" s="13"/>
      <c r="AJH268" s="13"/>
      <c r="AJI268" s="13"/>
      <c r="AJJ268" s="13"/>
      <c r="AJK268" s="13"/>
      <c r="AJL268" s="13"/>
      <c r="AJM268" s="13"/>
      <c r="AJN268" s="13"/>
      <c r="AJO268" s="13"/>
      <c r="AJP268" s="13"/>
      <c r="AJQ268" s="13"/>
      <c r="AJR268" s="13"/>
      <c r="AJS268" s="13"/>
      <c r="AJT268" s="13"/>
      <c r="AJU268" s="13"/>
      <c r="AJV268" s="13"/>
      <c r="AJW268" s="13"/>
      <c r="AJX268" s="13"/>
      <c r="AJY268" s="13"/>
      <c r="AJZ268" s="13"/>
      <c r="AKA268" s="13"/>
      <c r="AKB268" s="13"/>
      <c r="AKC268" s="13"/>
      <c r="AKD268" s="13"/>
      <c r="AKE268" s="13"/>
      <c r="AKF268" s="13"/>
      <c r="AKG268" s="13"/>
      <c r="AKH268" s="13"/>
      <c r="AKI268" s="13"/>
      <c r="AKJ268" s="13"/>
      <c r="AKK268" s="13"/>
      <c r="AKL268" s="13"/>
      <c r="AKM268" s="13"/>
      <c r="AKN268" s="13"/>
      <c r="AKO268" s="13"/>
      <c r="AKP268" s="13"/>
      <c r="AKQ268" s="13"/>
      <c r="AKR268" s="13"/>
      <c r="AKS268" s="13"/>
      <c r="AKT268" s="13"/>
      <c r="AKU268" s="13"/>
      <c r="AKV268" s="13"/>
      <c r="AKW268" s="13"/>
      <c r="AKX268" s="13"/>
      <c r="AKY268" s="13"/>
      <c r="AKZ268" s="13"/>
      <c r="ALA268" s="13"/>
      <c r="ALB268" s="13"/>
      <c r="ALC268" s="13"/>
      <c r="ALD268" s="13"/>
      <c r="ALE268" s="13"/>
      <c r="ALF268" s="13"/>
      <c r="ALG268" s="13"/>
      <c r="ALH268" s="13"/>
      <c r="ALI268" s="13"/>
      <c r="ALJ268" s="13"/>
      <c r="ALK268" s="13"/>
      <c r="ALL268" s="13"/>
      <c r="ALM268" s="13"/>
      <c r="ALN268" s="13"/>
    </row>
    <row r="269" spans="1:1002" ht="14.5" hidden="1" customHeight="1" x14ac:dyDescent="0.35">
      <c r="A269" s="6"/>
      <c r="B269" s="21"/>
      <c r="C269" s="30"/>
      <c r="D269" s="21"/>
      <c r="E269" s="21"/>
      <c r="F269" s="11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13"/>
      <c r="DZ269" s="13"/>
      <c r="EA269" s="13"/>
      <c r="EB269" s="13"/>
      <c r="EC269" s="13"/>
      <c r="ED269" s="13"/>
      <c r="EE269" s="13"/>
      <c r="EF269" s="13"/>
      <c r="EG269" s="13"/>
      <c r="EH269" s="13"/>
      <c r="EI269" s="13"/>
      <c r="EJ269" s="13"/>
      <c r="EK269" s="13"/>
      <c r="EL269" s="13"/>
      <c r="EM269" s="13"/>
      <c r="EN269" s="13"/>
      <c r="EO269" s="13"/>
      <c r="EP269" s="13"/>
      <c r="EQ269" s="13"/>
      <c r="ER269" s="13"/>
      <c r="ES269" s="13"/>
      <c r="ET269" s="13"/>
      <c r="EU269" s="13"/>
      <c r="EV269" s="13"/>
      <c r="EW269" s="13"/>
      <c r="EX269" s="13"/>
      <c r="EY269" s="13"/>
      <c r="EZ269" s="13"/>
      <c r="FA269" s="13"/>
      <c r="FB269" s="13"/>
      <c r="FC269" s="13"/>
      <c r="FD269" s="13"/>
      <c r="FE269" s="13"/>
      <c r="FF269" s="13"/>
      <c r="FG269" s="13"/>
      <c r="FH269" s="13"/>
      <c r="FI269" s="13"/>
      <c r="FJ269" s="13"/>
      <c r="FK269" s="13"/>
      <c r="FL269" s="13"/>
      <c r="FM269" s="13"/>
      <c r="FN269" s="13"/>
      <c r="FO269" s="13"/>
      <c r="FP269" s="13"/>
      <c r="FQ269" s="13"/>
      <c r="FR269" s="13"/>
      <c r="FS269" s="13"/>
      <c r="FT269" s="13"/>
      <c r="FU269" s="13"/>
      <c r="FV269" s="13"/>
      <c r="FW269" s="13"/>
      <c r="FX269" s="13"/>
      <c r="FY269" s="13"/>
      <c r="FZ269" s="13"/>
      <c r="GA269" s="13"/>
      <c r="GB269" s="13"/>
      <c r="GC269" s="13"/>
      <c r="GD269" s="13"/>
      <c r="GE269" s="13"/>
      <c r="GF269" s="13"/>
      <c r="GG269" s="13"/>
      <c r="GH269" s="13"/>
      <c r="GI269" s="13"/>
      <c r="GJ269" s="13"/>
      <c r="GK269" s="13"/>
      <c r="GL269" s="13"/>
      <c r="GM269" s="13"/>
      <c r="GN269" s="13"/>
      <c r="GO269" s="13"/>
      <c r="GP269" s="13"/>
      <c r="GQ269" s="13"/>
      <c r="GR269" s="13"/>
      <c r="GS269" s="13"/>
      <c r="GT269" s="13"/>
      <c r="GU269" s="13"/>
      <c r="GV269" s="13"/>
      <c r="GW269" s="13"/>
      <c r="GX269" s="13"/>
      <c r="GY269" s="13"/>
      <c r="GZ269" s="13"/>
      <c r="HA269" s="13"/>
      <c r="HB269" s="13"/>
      <c r="HC269" s="13"/>
      <c r="HD269" s="13"/>
      <c r="HE269" s="13"/>
      <c r="HF269" s="13"/>
      <c r="HG269" s="13"/>
      <c r="HH269" s="13"/>
      <c r="HI269" s="13"/>
      <c r="HJ269" s="13"/>
      <c r="HK269" s="13"/>
      <c r="HL269" s="13"/>
      <c r="HM269" s="13"/>
      <c r="HN269" s="13"/>
      <c r="HO269" s="13"/>
      <c r="HP269" s="13"/>
      <c r="HQ269" s="13"/>
      <c r="HR269" s="13"/>
      <c r="HS269" s="13"/>
      <c r="HT269" s="13"/>
      <c r="HU269" s="13"/>
      <c r="HV269" s="13"/>
      <c r="HW269" s="13"/>
      <c r="HX269" s="13"/>
      <c r="HY269" s="13"/>
      <c r="HZ269" s="13"/>
      <c r="IA269" s="13"/>
      <c r="IB269" s="13"/>
      <c r="IC269" s="13"/>
      <c r="ID269" s="13"/>
      <c r="IE269" s="13"/>
      <c r="IF269" s="13"/>
      <c r="IG269" s="13"/>
      <c r="IH269" s="13"/>
      <c r="II269" s="13"/>
      <c r="IJ269" s="13"/>
      <c r="IK269" s="13"/>
      <c r="IL269" s="13"/>
      <c r="IM269" s="13"/>
      <c r="IN269" s="13"/>
      <c r="IO269" s="13"/>
      <c r="IP269" s="13"/>
      <c r="IQ269" s="13"/>
      <c r="IR269" s="13"/>
      <c r="IS269" s="13"/>
      <c r="IT269" s="13"/>
      <c r="IU269" s="13"/>
      <c r="IV269" s="13"/>
      <c r="IW269" s="13"/>
      <c r="IX269" s="13"/>
      <c r="IY269" s="13"/>
      <c r="IZ269" s="13"/>
      <c r="JA269" s="13"/>
      <c r="JB269" s="13"/>
      <c r="JC269" s="13"/>
      <c r="JD269" s="13"/>
      <c r="JE269" s="13"/>
      <c r="JF269" s="13"/>
      <c r="JG269" s="13"/>
      <c r="JH269" s="13"/>
      <c r="JI269" s="13"/>
      <c r="JJ269" s="13"/>
      <c r="JK269" s="13"/>
      <c r="JL269" s="13"/>
      <c r="JM269" s="13"/>
      <c r="JN269" s="13"/>
      <c r="JO269" s="13"/>
      <c r="JP269" s="13"/>
      <c r="JQ269" s="13"/>
      <c r="JR269" s="13"/>
      <c r="JS269" s="13"/>
      <c r="JT269" s="13"/>
      <c r="JU269" s="13"/>
      <c r="JV269" s="13"/>
      <c r="JW269" s="13"/>
      <c r="JX269" s="13"/>
      <c r="JY269" s="13"/>
      <c r="JZ269" s="13"/>
      <c r="KA269" s="13"/>
      <c r="KB269" s="13"/>
      <c r="KC269" s="13"/>
      <c r="KD269" s="13"/>
      <c r="KE269" s="13"/>
      <c r="KF269" s="13"/>
      <c r="KG269" s="13"/>
      <c r="KH269" s="13"/>
      <c r="KI269" s="13"/>
      <c r="KJ269" s="13"/>
      <c r="KK269" s="13"/>
      <c r="KL269" s="13"/>
      <c r="KM269" s="13"/>
      <c r="KN269" s="13"/>
      <c r="KO269" s="13"/>
      <c r="KP269" s="13"/>
      <c r="KQ269" s="13"/>
      <c r="KR269" s="13"/>
      <c r="KS269" s="13"/>
      <c r="KT269" s="13"/>
      <c r="KU269" s="13"/>
      <c r="KV269" s="13"/>
      <c r="KW269" s="13"/>
      <c r="KX269" s="13"/>
      <c r="KY269" s="13"/>
      <c r="KZ269" s="13"/>
      <c r="LA269" s="13"/>
      <c r="LB269" s="13"/>
      <c r="LC269" s="13"/>
      <c r="LD269" s="13"/>
      <c r="LE269" s="13"/>
      <c r="LF269" s="13"/>
      <c r="LG269" s="13"/>
      <c r="LH269" s="13"/>
      <c r="LI269" s="13"/>
      <c r="LJ269" s="13"/>
      <c r="LK269" s="13"/>
      <c r="LL269" s="13"/>
      <c r="LM269" s="13"/>
      <c r="LN269" s="13"/>
      <c r="LO269" s="13"/>
      <c r="LP269" s="13"/>
      <c r="LQ269" s="13"/>
      <c r="LR269" s="13"/>
      <c r="LS269" s="13"/>
      <c r="LT269" s="13"/>
      <c r="LU269" s="13"/>
      <c r="LV269" s="13"/>
      <c r="LW269" s="13"/>
      <c r="LX269" s="13"/>
      <c r="LY269" s="13"/>
      <c r="LZ269" s="13"/>
      <c r="MA269" s="13"/>
      <c r="MB269" s="13"/>
      <c r="MC269" s="13"/>
      <c r="MD269" s="13"/>
      <c r="ME269" s="13"/>
      <c r="MF269" s="13"/>
      <c r="MG269" s="13"/>
      <c r="MH269" s="13"/>
      <c r="MI269" s="13"/>
      <c r="MJ269" s="13"/>
      <c r="MK269" s="13"/>
      <c r="ML269" s="13"/>
      <c r="MM269" s="13"/>
      <c r="MN269" s="13"/>
      <c r="MO269" s="13"/>
      <c r="MP269" s="13"/>
      <c r="MQ269" s="13"/>
      <c r="MR269" s="13"/>
      <c r="MS269" s="13"/>
      <c r="MT269" s="13"/>
      <c r="MU269" s="13"/>
      <c r="MV269" s="13"/>
      <c r="MW269" s="13"/>
      <c r="MX269" s="13"/>
      <c r="MY269" s="13"/>
      <c r="MZ269" s="13"/>
      <c r="NA269" s="13"/>
      <c r="NB269" s="13"/>
      <c r="NC269" s="13"/>
      <c r="ND269" s="13"/>
      <c r="NE269" s="13"/>
      <c r="NF269" s="13"/>
      <c r="NG269" s="13"/>
      <c r="NH269" s="13"/>
      <c r="NI269" s="13"/>
      <c r="NJ269" s="13"/>
      <c r="NK269" s="13"/>
      <c r="NL269" s="13"/>
      <c r="NM269" s="13"/>
      <c r="NN269" s="13"/>
      <c r="NO269" s="13"/>
      <c r="NP269" s="13"/>
      <c r="NQ269" s="13"/>
      <c r="NR269" s="13"/>
      <c r="NS269" s="13"/>
      <c r="NT269" s="13"/>
      <c r="NU269" s="13"/>
      <c r="NV269" s="13"/>
      <c r="NW269" s="13"/>
      <c r="NX269" s="13"/>
      <c r="NY269" s="13"/>
      <c r="NZ269" s="13"/>
      <c r="OA269" s="13"/>
      <c r="OB269" s="13"/>
      <c r="OC269" s="13"/>
      <c r="OD269" s="13"/>
      <c r="OE269" s="13"/>
      <c r="OF269" s="13"/>
      <c r="OG269" s="13"/>
      <c r="OH269" s="13"/>
      <c r="OI269" s="13"/>
      <c r="OJ269" s="13"/>
      <c r="OK269" s="13"/>
      <c r="OL269" s="13"/>
      <c r="OM269" s="13"/>
      <c r="ON269" s="13"/>
      <c r="OO269" s="13"/>
      <c r="OP269" s="13"/>
      <c r="OQ269" s="13"/>
      <c r="OR269" s="13"/>
      <c r="OS269" s="13"/>
      <c r="OT269" s="13"/>
      <c r="OU269" s="13"/>
      <c r="OV269" s="13"/>
      <c r="OW269" s="13"/>
      <c r="OX269" s="13"/>
      <c r="OY269" s="13"/>
      <c r="OZ269" s="13"/>
      <c r="PA269" s="13"/>
      <c r="PB269" s="13"/>
      <c r="PC269" s="13"/>
      <c r="PD269" s="13"/>
      <c r="PE269" s="13"/>
      <c r="PF269" s="13"/>
      <c r="PG269" s="13"/>
      <c r="PH269" s="13"/>
      <c r="PI269" s="13"/>
      <c r="PJ269" s="13"/>
      <c r="PK269" s="13"/>
      <c r="PL269" s="13"/>
      <c r="PM269" s="13"/>
      <c r="PN269" s="13"/>
      <c r="PO269" s="13"/>
      <c r="PP269" s="13"/>
      <c r="PQ269" s="13"/>
      <c r="PR269" s="13"/>
      <c r="PS269" s="13"/>
      <c r="PT269" s="13"/>
      <c r="PU269" s="13"/>
      <c r="PV269" s="13"/>
      <c r="PW269" s="13"/>
      <c r="PX269" s="13"/>
      <c r="PY269" s="13"/>
      <c r="PZ269" s="13"/>
      <c r="QA269" s="13"/>
      <c r="QB269" s="13"/>
      <c r="QC269" s="13"/>
      <c r="QD269" s="13"/>
      <c r="QE269" s="13"/>
      <c r="QF269" s="13"/>
      <c r="QG269" s="13"/>
      <c r="QH269" s="13"/>
      <c r="QI269" s="13"/>
      <c r="QJ269" s="13"/>
      <c r="QK269" s="13"/>
      <c r="QL269" s="13"/>
      <c r="QM269" s="13"/>
      <c r="QN269" s="13"/>
      <c r="QO269" s="13"/>
      <c r="QP269" s="13"/>
      <c r="QQ269" s="13"/>
      <c r="QR269" s="13"/>
      <c r="QS269" s="13"/>
      <c r="QT269" s="13"/>
      <c r="QU269" s="13"/>
      <c r="QV269" s="13"/>
      <c r="QW269" s="13"/>
      <c r="QX269" s="13"/>
      <c r="QY269" s="13"/>
      <c r="QZ269" s="13"/>
      <c r="RA269" s="13"/>
      <c r="RB269" s="13"/>
      <c r="RC269" s="13"/>
      <c r="RD269" s="13"/>
      <c r="RE269" s="13"/>
      <c r="RF269" s="13"/>
      <c r="RG269" s="13"/>
      <c r="RH269" s="13"/>
      <c r="RI269" s="13"/>
      <c r="RJ269" s="13"/>
      <c r="RK269" s="13"/>
      <c r="RL269" s="13"/>
      <c r="RM269" s="13"/>
      <c r="RN269" s="13"/>
      <c r="RO269" s="13"/>
      <c r="RP269" s="13"/>
      <c r="RQ269" s="13"/>
      <c r="RR269" s="13"/>
      <c r="RS269" s="13"/>
      <c r="RT269" s="13"/>
      <c r="RU269" s="13"/>
      <c r="RV269" s="13"/>
      <c r="RW269" s="13"/>
      <c r="RX269" s="13"/>
      <c r="RY269" s="13"/>
      <c r="RZ269" s="13"/>
      <c r="SA269" s="13"/>
      <c r="SB269" s="13"/>
      <c r="SC269" s="13"/>
      <c r="SD269" s="13"/>
      <c r="SE269" s="13"/>
      <c r="SF269" s="13"/>
      <c r="SG269" s="13"/>
      <c r="SH269" s="13"/>
      <c r="SI269" s="13"/>
      <c r="SJ269" s="13"/>
      <c r="SK269" s="13"/>
      <c r="SL269" s="13"/>
      <c r="SM269" s="13"/>
      <c r="SN269" s="13"/>
      <c r="SO269" s="13"/>
      <c r="SP269" s="13"/>
      <c r="SQ269" s="13"/>
      <c r="SR269" s="13"/>
      <c r="SS269" s="13"/>
      <c r="ST269" s="13"/>
      <c r="SU269" s="13"/>
      <c r="SV269" s="13"/>
      <c r="SW269" s="13"/>
      <c r="SX269" s="13"/>
      <c r="SY269" s="13"/>
      <c r="SZ269" s="13"/>
      <c r="TA269" s="13"/>
      <c r="TB269" s="13"/>
      <c r="TC269" s="13"/>
      <c r="TD269" s="13"/>
      <c r="TE269" s="13"/>
      <c r="TF269" s="13"/>
      <c r="TG269" s="13"/>
      <c r="TH269" s="13"/>
      <c r="TI269" s="13"/>
      <c r="TJ269" s="13"/>
      <c r="TK269" s="13"/>
      <c r="TL269" s="13"/>
      <c r="TM269" s="13"/>
      <c r="TN269" s="13"/>
      <c r="TO269" s="13"/>
      <c r="TP269" s="13"/>
      <c r="TQ269" s="13"/>
      <c r="TR269" s="13"/>
      <c r="TS269" s="13"/>
      <c r="TT269" s="13"/>
      <c r="TU269" s="13"/>
      <c r="TV269" s="13"/>
      <c r="TW269" s="13"/>
      <c r="TX269" s="13"/>
      <c r="TY269" s="13"/>
      <c r="TZ269" s="13"/>
      <c r="UA269" s="13"/>
      <c r="UB269" s="13"/>
      <c r="UC269" s="13"/>
      <c r="UD269" s="13"/>
      <c r="UE269" s="13"/>
      <c r="UF269" s="13"/>
      <c r="UG269" s="13"/>
      <c r="UH269" s="13"/>
      <c r="UI269" s="13"/>
      <c r="UJ269" s="13"/>
      <c r="UK269" s="13"/>
      <c r="UL269" s="13"/>
      <c r="UM269" s="13"/>
      <c r="UN269" s="13"/>
      <c r="UO269" s="13"/>
      <c r="UP269" s="13"/>
      <c r="UQ269" s="13"/>
      <c r="UR269" s="13"/>
      <c r="US269" s="13"/>
      <c r="UT269" s="13"/>
      <c r="UU269" s="13"/>
      <c r="UV269" s="13"/>
      <c r="UW269" s="13"/>
      <c r="UX269" s="13"/>
      <c r="UY269" s="13"/>
      <c r="UZ269" s="13"/>
      <c r="VA269" s="13"/>
      <c r="VB269" s="13"/>
      <c r="VC269" s="13"/>
      <c r="VD269" s="13"/>
      <c r="VE269" s="13"/>
      <c r="VF269" s="13"/>
      <c r="VG269" s="13"/>
      <c r="VH269" s="13"/>
      <c r="VI269" s="13"/>
      <c r="VJ269" s="13"/>
      <c r="VK269" s="13"/>
      <c r="VL269" s="13"/>
      <c r="VM269" s="13"/>
      <c r="VN269" s="13"/>
      <c r="VO269" s="13"/>
      <c r="VP269" s="13"/>
      <c r="VQ269" s="13"/>
      <c r="VR269" s="13"/>
      <c r="VS269" s="13"/>
      <c r="VT269" s="13"/>
      <c r="VU269" s="13"/>
      <c r="VV269" s="13"/>
      <c r="VW269" s="13"/>
      <c r="VX269" s="13"/>
      <c r="VY269" s="13"/>
      <c r="VZ269" s="13"/>
      <c r="WA269" s="13"/>
      <c r="WB269" s="13"/>
      <c r="WC269" s="13"/>
      <c r="WD269" s="13"/>
      <c r="WE269" s="13"/>
      <c r="WF269" s="13"/>
      <c r="WG269" s="13"/>
      <c r="WH269" s="13"/>
      <c r="WI269" s="13"/>
      <c r="WJ269" s="13"/>
      <c r="WK269" s="13"/>
      <c r="WL269" s="13"/>
      <c r="WM269" s="13"/>
      <c r="WN269" s="13"/>
      <c r="WO269" s="13"/>
      <c r="WP269" s="13"/>
      <c r="WQ269" s="13"/>
      <c r="WR269" s="13"/>
      <c r="WS269" s="13"/>
      <c r="WT269" s="13"/>
      <c r="WU269" s="13"/>
      <c r="WV269" s="13"/>
      <c r="WW269" s="13"/>
      <c r="WX269" s="13"/>
      <c r="WY269" s="13"/>
      <c r="WZ269" s="13"/>
      <c r="XA269" s="13"/>
      <c r="XB269" s="13"/>
      <c r="XC269" s="13"/>
      <c r="XD269" s="13"/>
      <c r="XE269" s="13"/>
      <c r="XF269" s="13"/>
      <c r="XG269" s="13"/>
      <c r="XH269" s="13"/>
      <c r="XI269" s="13"/>
      <c r="XJ269" s="13"/>
      <c r="XK269" s="13"/>
      <c r="XL269" s="13"/>
      <c r="XM269" s="13"/>
      <c r="XN269" s="13"/>
      <c r="XO269" s="13"/>
      <c r="XP269" s="13"/>
      <c r="XQ269" s="13"/>
      <c r="XR269" s="13"/>
      <c r="XS269" s="13"/>
      <c r="XT269" s="13"/>
      <c r="XU269" s="13"/>
      <c r="XV269" s="13"/>
      <c r="XW269" s="13"/>
      <c r="XX269" s="13"/>
      <c r="XY269" s="13"/>
      <c r="XZ269" s="13"/>
      <c r="YA269" s="13"/>
      <c r="YB269" s="13"/>
      <c r="YC269" s="13"/>
      <c r="YD269" s="13"/>
      <c r="YE269" s="13"/>
      <c r="YF269" s="13"/>
      <c r="YG269" s="13"/>
      <c r="YH269" s="13"/>
      <c r="YI269" s="13"/>
      <c r="YJ269" s="13"/>
      <c r="YK269" s="13"/>
      <c r="YL269" s="13"/>
      <c r="YM269" s="13"/>
      <c r="YN269" s="13"/>
      <c r="YO269" s="13"/>
      <c r="YP269" s="13"/>
      <c r="YQ269" s="13"/>
      <c r="YR269" s="13"/>
      <c r="YS269" s="13"/>
      <c r="YT269" s="13"/>
      <c r="YU269" s="13"/>
      <c r="YV269" s="13"/>
      <c r="YW269" s="13"/>
      <c r="YX269" s="13"/>
      <c r="YY269" s="13"/>
      <c r="YZ269" s="13"/>
      <c r="ZA269" s="13"/>
      <c r="ZB269" s="13"/>
      <c r="ZC269" s="13"/>
      <c r="ZD269" s="13"/>
      <c r="ZE269" s="13"/>
      <c r="ZF269" s="13"/>
      <c r="ZG269" s="13"/>
      <c r="ZH269" s="13"/>
      <c r="ZI269" s="13"/>
      <c r="ZJ269" s="13"/>
      <c r="ZK269" s="13"/>
      <c r="ZL269" s="13"/>
      <c r="ZM269" s="13"/>
      <c r="ZN269" s="13"/>
      <c r="ZO269" s="13"/>
      <c r="ZP269" s="13"/>
      <c r="ZQ269" s="13"/>
      <c r="ZR269" s="13"/>
      <c r="ZS269" s="13"/>
      <c r="ZT269" s="13"/>
      <c r="ZU269" s="13"/>
      <c r="ZV269" s="13"/>
      <c r="ZW269" s="13"/>
      <c r="ZX269" s="13"/>
      <c r="ZY269" s="13"/>
      <c r="ZZ269" s="13"/>
      <c r="AAA269" s="13"/>
      <c r="AAB269" s="13"/>
      <c r="AAC269" s="13"/>
      <c r="AAD269" s="13"/>
      <c r="AAE269" s="13"/>
      <c r="AAF269" s="13"/>
      <c r="AAG269" s="13"/>
      <c r="AAH269" s="13"/>
      <c r="AAI269" s="13"/>
      <c r="AAJ269" s="13"/>
      <c r="AAK269" s="13"/>
      <c r="AAL269" s="13"/>
      <c r="AAM269" s="13"/>
      <c r="AAN269" s="13"/>
      <c r="AAO269" s="13"/>
      <c r="AAP269" s="13"/>
      <c r="AAQ269" s="13"/>
      <c r="AAR269" s="13"/>
      <c r="AAS269" s="13"/>
      <c r="AAT269" s="13"/>
      <c r="AAU269" s="13"/>
      <c r="AAV269" s="13"/>
      <c r="AAW269" s="13"/>
      <c r="AAX269" s="13"/>
      <c r="AAY269" s="13"/>
      <c r="AAZ269" s="13"/>
      <c r="ABA269" s="13"/>
      <c r="ABB269" s="13"/>
      <c r="ABC269" s="13"/>
      <c r="ABD269" s="13"/>
      <c r="ABE269" s="13"/>
      <c r="ABF269" s="13"/>
      <c r="ABG269" s="13"/>
      <c r="ABH269" s="13"/>
      <c r="ABI269" s="13"/>
      <c r="ABJ269" s="13"/>
      <c r="ABK269" s="13"/>
      <c r="ABL269" s="13"/>
      <c r="ABM269" s="13"/>
      <c r="ABN269" s="13"/>
      <c r="ABO269" s="13"/>
      <c r="ABP269" s="13"/>
      <c r="ABQ269" s="13"/>
      <c r="ABR269" s="13"/>
      <c r="ABS269" s="13"/>
      <c r="ABT269" s="13"/>
      <c r="ABU269" s="13"/>
      <c r="ABV269" s="13"/>
      <c r="ABW269" s="13"/>
      <c r="ABX269" s="13"/>
      <c r="ABY269" s="13"/>
      <c r="ABZ269" s="13"/>
      <c r="ACA269" s="13"/>
      <c r="ACB269" s="13"/>
      <c r="ACC269" s="13"/>
      <c r="ACD269" s="13"/>
      <c r="ACE269" s="13"/>
      <c r="ACF269" s="13"/>
      <c r="ACG269" s="13"/>
      <c r="ACH269" s="13"/>
      <c r="ACI269" s="13"/>
      <c r="ACJ269" s="13"/>
      <c r="ACK269" s="13"/>
      <c r="ACL269" s="13"/>
      <c r="ACM269" s="13"/>
      <c r="ACN269" s="13"/>
      <c r="ACO269" s="13"/>
      <c r="ACP269" s="13"/>
      <c r="ACQ269" s="13"/>
      <c r="ACR269" s="13"/>
      <c r="ACS269" s="13"/>
      <c r="ACT269" s="13"/>
      <c r="ACU269" s="13"/>
      <c r="ACV269" s="13"/>
      <c r="ACW269" s="13"/>
      <c r="ACX269" s="13"/>
      <c r="ACY269" s="13"/>
      <c r="ACZ269" s="13"/>
      <c r="ADA269" s="13"/>
      <c r="ADB269" s="13"/>
      <c r="ADC269" s="13"/>
      <c r="ADD269" s="13"/>
      <c r="ADE269" s="13"/>
      <c r="ADF269" s="13"/>
      <c r="ADG269" s="13"/>
      <c r="ADH269" s="13"/>
      <c r="ADI269" s="13"/>
      <c r="ADJ269" s="13"/>
      <c r="ADK269" s="13"/>
      <c r="ADL269" s="13"/>
      <c r="ADM269" s="13"/>
      <c r="ADN269" s="13"/>
      <c r="ADO269" s="13"/>
      <c r="ADP269" s="13"/>
      <c r="ADQ269" s="13"/>
      <c r="ADR269" s="13"/>
      <c r="ADS269" s="13"/>
      <c r="ADT269" s="13"/>
      <c r="ADU269" s="13"/>
      <c r="ADV269" s="13"/>
      <c r="ADW269" s="13"/>
      <c r="ADX269" s="13"/>
      <c r="ADY269" s="13"/>
      <c r="ADZ269" s="13"/>
      <c r="AEA269" s="13"/>
      <c r="AEB269" s="13"/>
      <c r="AEC269" s="13"/>
      <c r="AED269" s="13"/>
      <c r="AEE269" s="13"/>
      <c r="AEF269" s="13"/>
      <c r="AEG269" s="13"/>
      <c r="AEH269" s="13"/>
      <c r="AEI269" s="13"/>
      <c r="AEJ269" s="13"/>
      <c r="AEK269" s="13"/>
      <c r="AEL269" s="13"/>
      <c r="AEM269" s="13"/>
      <c r="AEN269" s="13"/>
      <c r="AEO269" s="13"/>
      <c r="AEP269" s="13"/>
      <c r="AEQ269" s="13"/>
      <c r="AER269" s="13"/>
      <c r="AES269" s="13"/>
      <c r="AET269" s="13"/>
      <c r="AEU269" s="13"/>
      <c r="AEV269" s="13"/>
      <c r="AEW269" s="13"/>
      <c r="AEX269" s="13"/>
      <c r="AEY269" s="13"/>
      <c r="AEZ269" s="13"/>
      <c r="AFA269" s="13"/>
      <c r="AFB269" s="13"/>
      <c r="AFC269" s="13"/>
      <c r="AFD269" s="13"/>
      <c r="AFE269" s="13"/>
      <c r="AFF269" s="13"/>
      <c r="AFG269" s="13"/>
      <c r="AFH269" s="13"/>
      <c r="AFI269" s="13"/>
      <c r="AFJ269" s="13"/>
      <c r="AFK269" s="13"/>
      <c r="AFL269" s="13"/>
      <c r="AFM269" s="13"/>
      <c r="AFN269" s="13"/>
      <c r="AFO269" s="13"/>
      <c r="AFP269" s="13"/>
      <c r="AFQ269" s="13"/>
      <c r="AFR269" s="13"/>
      <c r="AFS269" s="13"/>
      <c r="AFT269" s="13"/>
      <c r="AFU269" s="13"/>
      <c r="AFV269" s="13"/>
      <c r="AFW269" s="13"/>
      <c r="AFX269" s="13"/>
      <c r="AFY269" s="13"/>
      <c r="AFZ269" s="13"/>
      <c r="AGA269" s="13"/>
      <c r="AGB269" s="13"/>
      <c r="AGC269" s="13"/>
      <c r="AGD269" s="13"/>
      <c r="AGE269" s="13"/>
      <c r="AGF269" s="13"/>
      <c r="AGG269" s="13"/>
      <c r="AGH269" s="13"/>
      <c r="AGI269" s="13"/>
      <c r="AGJ269" s="13"/>
      <c r="AGK269" s="13"/>
      <c r="AGL269" s="13"/>
      <c r="AGM269" s="13"/>
      <c r="AGN269" s="13"/>
      <c r="AGO269" s="13"/>
      <c r="AGP269" s="13"/>
      <c r="AGQ269" s="13"/>
      <c r="AGR269" s="13"/>
      <c r="AGS269" s="13"/>
      <c r="AGT269" s="13"/>
      <c r="AGU269" s="13"/>
      <c r="AGV269" s="13"/>
      <c r="AGW269" s="13"/>
      <c r="AGX269" s="13"/>
      <c r="AGY269" s="13"/>
      <c r="AGZ269" s="13"/>
      <c r="AHA269" s="13"/>
      <c r="AHB269" s="13"/>
      <c r="AHC269" s="13"/>
      <c r="AHD269" s="13"/>
      <c r="AHE269" s="13"/>
      <c r="AHF269" s="13"/>
      <c r="AHG269" s="13"/>
      <c r="AHH269" s="13"/>
      <c r="AHI269" s="13"/>
      <c r="AHJ269" s="13"/>
      <c r="AHK269" s="13"/>
      <c r="AHL269" s="13"/>
      <c r="AHM269" s="13"/>
      <c r="AHN269" s="13"/>
      <c r="AHO269" s="13"/>
      <c r="AHP269" s="13"/>
      <c r="AHQ269" s="13"/>
      <c r="AHR269" s="13"/>
      <c r="AHS269" s="13"/>
      <c r="AHT269" s="13"/>
      <c r="AHU269" s="13"/>
      <c r="AHV269" s="13"/>
      <c r="AHW269" s="13"/>
      <c r="AHX269" s="13"/>
      <c r="AHY269" s="13"/>
      <c r="AHZ269" s="13"/>
      <c r="AIA269" s="13"/>
      <c r="AIB269" s="13"/>
      <c r="AIC269" s="13"/>
      <c r="AID269" s="13"/>
      <c r="AIE269" s="13"/>
      <c r="AIF269" s="13"/>
      <c r="AIG269" s="13"/>
      <c r="AIH269" s="13"/>
      <c r="AII269" s="13"/>
      <c r="AIJ269" s="13"/>
      <c r="AIK269" s="13"/>
      <c r="AIL269" s="13"/>
      <c r="AIM269" s="13"/>
      <c r="AIN269" s="13"/>
      <c r="AIO269" s="13"/>
      <c r="AIP269" s="13"/>
      <c r="AIQ269" s="13"/>
      <c r="AIR269" s="13"/>
      <c r="AIS269" s="13"/>
      <c r="AIT269" s="13"/>
      <c r="AIU269" s="13"/>
      <c r="AIV269" s="13"/>
      <c r="AIW269" s="13"/>
      <c r="AIX269" s="13"/>
      <c r="AIY269" s="13"/>
      <c r="AIZ269" s="13"/>
      <c r="AJA269" s="13"/>
      <c r="AJB269" s="13"/>
      <c r="AJC269" s="13"/>
      <c r="AJD269" s="13"/>
      <c r="AJE269" s="13"/>
      <c r="AJF269" s="13"/>
      <c r="AJG269" s="13"/>
      <c r="AJH269" s="13"/>
      <c r="AJI269" s="13"/>
      <c r="AJJ269" s="13"/>
      <c r="AJK269" s="13"/>
      <c r="AJL269" s="13"/>
      <c r="AJM269" s="13"/>
      <c r="AJN269" s="13"/>
      <c r="AJO269" s="13"/>
      <c r="AJP269" s="13"/>
      <c r="AJQ269" s="13"/>
      <c r="AJR269" s="13"/>
      <c r="AJS269" s="13"/>
      <c r="AJT269" s="13"/>
      <c r="AJU269" s="13"/>
      <c r="AJV269" s="13"/>
      <c r="AJW269" s="13"/>
      <c r="AJX269" s="13"/>
      <c r="AJY269" s="13"/>
      <c r="AJZ269" s="13"/>
      <c r="AKA269" s="13"/>
      <c r="AKB269" s="13"/>
      <c r="AKC269" s="13"/>
      <c r="AKD269" s="13"/>
      <c r="AKE269" s="13"/>
      <c r="AKF269" s="13"/>
      <c r="AKG269" s="13"/>
      <c r="AKH269" s="13"/>
      <c r="AKI269" s="13"/>
      <c r="AKJ269" s="13"/>
      <c r="AKK269" s="13"/>
      <c r="AKL269" s="13"/>
      <c r="AKM269" s="13"/>
      <c r="AKN269" s="13"/>
      <c r="AKO269" s="13"/>
      <c r="AKP269" s="13"/>
      <c r="AKQ269" s="13"/>
      <c r="AKR269" s="13"/>
      <c r="AKS269" s="13"/>
      <c r="AKT269" s="13"/>
      <c r="AKU269" s="13"/>
      <c r="AKV269" s="13"/>
      <c r="AKW269" s="13"/>
      <c r="AKX269" s="13"/>
      <c r="AKY269" s="13"/>
      <c r="AKZ269" s="13"/>
      <c r="ALA269" s="13"/>
      <c r="ALB269" s="13"/>
      <c r="ALC269" s="13"/>
      <c r="ALD269" s="13"/>
      <c r="ALE269" s="13"/>
      <c r="ALF269" s="13"/>
      <c r="ALG269" s="13"/>
      <c r="ALH269" s="13"/>
      <c r="ALI269" s="13"/>
      <c r="ALJ269" s="13"/>
      <c r="ALK269" s="13"/>
      <c r="ALL269" s="13"/>
      <c r="ALM269" s="13"/>
      <c r="ALN269" s="13"/>
    </row>
    <row r="270" spans="1:1002" ht="14.5" hidden="1" customHeight="1" x14ac:dyDescent="0.35">
      <c r="A270" s="6"/>
      <c r="B270" s="21"/>
      <c r="C270" s="30"/>
      <c r="D270" s="21"/>
      <c r="E270" s="21"/>
      <c r="F270" s="11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13"/>
      <c r="DP270" s="13"/>
      <c r="DQ270" s="13"/>
      <c r="DR270" s="13"/>
      <c r="DS270" s="13"/>
      <c r="DT270" s="13"/>
      <c r="DU270" s="13"/>
      <c r="DV270" s="13"/>
      <c r="DW270" s="13"/>
      <c r="DX270" s="13"/>
      <c r="DY270" s="13"/>
      <c r="DZ270" s="13"/>
      <c r="EA270" s="13"/>
      <c r="EB270" s="13"/>
      <c r="EC270" s="13"/>
      <c r="ED270" s="13"/>
      <c r="EE270" s="13"/>
      <c r="EF270" s="13"/>
      <c r="EG270" s="13"/>
      <c r="EH270" s="13"/>
      <c r="EI270" s="13"/>
      <c r="EJ270" s="13"/>
      <c r="EK270" s="13"/>
      <c r="EL270" s="13"/>
      <c r="EM270" s="13"/>
      <c r="EN270" s="13"/>
      <c r="EO270" s="13"/>
      <c r="EP270" s="13"/>
      <c r="EQ270" s="13"/>
      <c r="ER270" s="13"/>
      <c r="ES270" s="13"/>
      <c r="ET270" s="13"/>
      <c r="EU270" s="13"/>
      <c r="EV270" s="13"/>
      <c r="EW270" s="13"/>
      <c r="EX270" s="13"/>
      <c r="EY270" s="13"/>
      <c r="EZ270" s="13"/>
      <c r="FA270" s="13"/>
      <c r="FB270" s="13"/>
      <c r="FC270" s="13"/>
      <c r="FD270" s="13"/>
      <c r="FE270" s="13"/>
      <c r="FF270" s="13"/>
      <c r="FG270" s="13"/>
      <c r="FH270" s="13"/>
      <c r="FI270" s="13"/>
      <c r="FJ270" s="13"/>
      <c r="FK270" s="13"/>
      <c r="FL270" s="13"/>
      <c r="FM270" s="13"/>
      <c r="FN270" s="13"/>
      <c r="FO270" s="13"/>
      <c r="FP270" s="13"/>
      <c r="FQ270" s="13"/>
      <c r="FR270" s="13"/>
      <c r="FS270" s="13"/>
      <c r="FT270" s="13"/>
      <c r="FU270" s="13"/>
      <c r="FV270" s="13"/>
      <c r="FW270" s="13"/>
      <c r="FX270" s="13"/>
      <c r="FY270" s="13"/>
      <c r="FZ270" s="13"/>
      <c r="GA270" s="13"/>
      <c r="GB270" s="13"/>
      <c r="GC270" s="13"/>
      <c r="GD270" s="13"/>
      <c r="GE270" s="13"/>
      <c r="GF270" s="13"/>
      <c r="GG270" s="13"/>
      <c r="GH270" s="13"/>
      <c r="GI270" s="13"/>
      <c r="GJ270" s="13"/>
      <c r="GK270" s="13"/>
      <c r="GL270" s="13"/>
      <c r="GM270" s="13"/>
      <c r="GN270" s="13"/>
      <c r="GO270" s="13"/>
      <c r="GP270" s="13"/>
      <c r="GQ270" s="13"/>
      <c r="GR270" s="13"/>
      <c r="GS270" s="13"/>
      <c r="GT270" s="13"/>
      <c r="GU270" s="13"/>
      <c r="GV270" s="13"/>
      <c r="GW270" s="13"/>
      <c r="GX270" s="13"/>
      <c r="GY270" s="13"/>
      <c r="GZ270" s="13"/>
      <c r="HA270" s="13"/>
      <c r="HB270" s="13"/>
      <c r="HC270" s="13"/>
      <c r="HD270" s="13"/>
      <c r="HE270" s="13"/>
      <c r="HF270" s="13"/>
      <c r="HG270" s="13"/>
      <c r="HH270" s="13"/>
      <c r="HI270" s="13"/>
      <c r="HJ270" s="13"/>
      <c r="HK270" s="13"/>
      <c r="HL270" s="13"/>
      <c r="HM270" s="13"/>
      <c r="HN270" s="13"/>
      <c r="HO270" s="13"/>
      <c r="HP270" s="13"/>
      <c r="HQ270" s="13"/>
      <c r="HR270" s="13"/>
      <c r="HS270" s="13"/>
      <c r="HT270" s="13"/>
      <c r="HU270" s="13"/>
      <c r="HV270" s="13"/>
      <c r="HW270" s="13"/>
      <c r="HX270" s="13"/>
      <c r="HY270" s="13"/>
      <c r="HZ270" s="13"/>
      <c r="IA270" s="13"/>
      <c r="IB270" s="13"/>
      <c r="IC270" s="13"/>
      <c r="ID270" s="13"/>
      <c r="IE270" s="13"/>
      <c r="IF270" s="13"/>
      <c r="IG270" s="13"/>
      <c r="IH270" s="13"/>
      <c r="II270" s="13"/>
      <c r="IJ270" s="13"/>
      <c r="IK270" s="13"/>
      <c r="IL270" s="13"/>
      <c r="IM270" s="13"/>
      <c r="IN270" s="13"/>
      <c r="IO270" s="13"/>
      <c r="IP270" s="13"/>
      <c r="IQ270" s="13"/>
      <c r="IR270" s="13"/>
      <c r="IS270" s="13"/>
      <c r="IT270" s="13"/>
      <c r="IU270" s="13"/>
      <c r="IV270" s="13"/>
      <c r="IW270" s="13"/>
      <c r="IX270" s="13"/>
      <c r="IY270" s="13"/>
      <c r="IZ270" s="13"/>
      <c r="JA270" s="13"/>
      <c r="JB270" s="13"/>
      <c r="JC270" s="13"/>
      <c r="JD270" s="13"/>
      <c r="JE270" s="13"/>
      <c r="JF270" s="13"/>
      <c r="JG270" s="13"/>
      <c r="JH270" s="13"/>
      <c r="JI270" s="13"/>
      <c r="JJ270" s="13"/>
      <c r="JK270" s="13"/>
      <c r="JL270" s="13"/>
      <c r="JM270" s="13"/>
      <c r="JN270" s="13"/>
      <c r="JO270" s="13"/>
      <c r="JP270" s="13"/>
      <c r="JQ270" s="13"/>
      <c r="JR270" s="13"/>
      <c r="JS270" s="13"/>
      <c r="JT270" s="13"/>
      <c r="JU270" s="13"/>
      <c r="JV270" s="13"/>
      <c r="JW270" s="13"/>
      <c r="JX270" s="13"/>
      <c r="JY270" s="13"/>
      <c r="JZ270" s="13"/>
      <c r="KA270" s="13"/>
      <c r="KB270" s="13"/>
      <c r="KC270" s="13"/>
      <c r="KD270" s="13"/>
      <c r="KE270" s="13"/>
      <c r="KF270" s="13"/>
      <c r="KG270" s="13"/>
      <c r="KH270" s="13"/>
      <c r="KI270" s="13"/>
      <c r="KJ270" s="13"/>
      <c r="KK270" s="13"/>
      <c r="KL270" s="13"/>
      <c r="KM270" s="13"/>
      <c r="KN270" s="13"/>
      <c r="KO270" s="13"/>
      <c r="KP270" s="13"/>
      <c r="KQ270" s="13"/>
      <c r="KR270" s="13"/>
      <c r="KS270" s="13"/>
      <c r="KT270" s="13"/>
      <c r="KU270" s="13"/>
      <c r="KV270" s="13"/>
      <c r="KW270" s="13"/>
      <c r="KX270" s="13"/>
      <c r="KY270" s="13"/>
      <c r="KZ270" s="13"/>
      <c r="LA270" s="13"/>
      <c r="LB270" s="13"/>
      <c r="LC270" s="13"/>
      <c r="LD270" s="13"/>
      <c r="LE270" s="13"/>
      <c r="LF270" s="13"/>
      <c r="LG270" s="13"/>
      <c r="LH270" s="13"/>
      <c r="LI270" s="13"/>
      <c r="LJ270" s="13"/>
      <c r="LK270" s="13"/>
      <c r="LL270" s="13"/>
      <c r="LM270" s="13"/>
      <c r="LN270" s="13"/>
      <c r="LO270" s="13"/>
      <c r="LP270" s="13"/>
      <c r="LQ270" s="13"/>
      <c r="LR270" s="13"/>
      <c r="LS270" s="13"/>
      <c r="LT270" s="13"/>
      <c r="LU270" s="13"/>
      <c r="LV270" s="13"/>
      <c r="LW270" s="13"/>
      <c r="LX270" s="13"/>
      <c r="LY270" s="13"/>
      <c r="LZ270" s="13"/>
      <c r="MA270" s="13"/>
      <c r="MB270" s="13"/>
      <c r="MC270" s="13"/>
      <c r="MD270" s="13"/>
      <c r="ME270" s="13"/>
      <c r="MF270" s="13"/>
      <c r="MG270" s="13"/>
      <c r="MH270" s="13"/>
      <c r="MI270" s="13"/>
      <c r="MJ270" s="13"/>
      <c r="MK270" s="13"/>
      <c r="ML270" s="13"/>
      <c r="MM270" s="13"/>
      <c r="MN270" s="13"/>
      <c r="MO270" s="13"/>
      <c r="MP270" s="13"/>
      <c r="MQ270" s="13"/>
      <c r="MR270" s="13"/>
      <c r="MS270" s="13"/>
      <c r="MT270" s="13"/>
      <c r="MU270" s="13"/>
      <c r="MV270" s="13"/>
      <c r="MW270" s="13"/>
      <c r="MX270" s="13"/>
      <c r="MY270" s="13"/>
      <c r="MZ270" s="13"/>
      <c r="NA270" s="13"/>
      <c r="NB270" s="13"/>
      <c r="NC270" s="13"/>
      <c r="ND270" s="13"/>
      <c r="NE270" s="13"/>
      <c r="NF270" s="13"/>
      <c r="NG270" s="13"/>
      <c r="NH270" s="13"/>
      <c r="NI270" s="13"/>
      <c r="NJ270" s="13"/>
      <c r="NK270" s="13"/>
      <c r="NL270" s="13"/>
      <c r="NM270" s="13"/>
      <c r="NN270" s="13"/>
      <c r="NO270" s="13"/>
      <c r="NP270" s="13"/>
      <c r="NQ270" s="13"/>
      <c r="NR270" s="13"/>
      <c r="NS270" s="13"/>
      <c r="NT270" s="13"/>
      <c r="NU270" s="13"/>
      <c r="NV270" s="13"/>
      <c r="NW270" s="13"/>
      <c r="NX270" s="13"/>
      <c r="NY270" s="13"/>
      <c r="NZ270" s="13"/>
      <c r="OA270" s="13"/>
      <c r="OB270" s="13"/>
      <c r="OC270" s="13"/>
      <c r="OD270" s="13"/>
      <c r="OE270" s="13"/>
      <c r="OF270" s="13"/>
      <c r="OG270" s="13"/>
      <c r="OH270" s="13"/>
      <c r="OI270" s="13"/>
      <c r="OJ270" s="13"/>
      <c r="OK270" s="13"/>
      <c r="OL270" s="13"/>
      <c r="OM270" s="13"/>
      <c r="ON270" s="13"/>
      <c r="OO270" s="13"/>
      <c r="OP270" s="13"/>
      <c r="OQ270" s="13"/>
      <c r="OR270" s="13"/>
      <c r="OS270" s="13"/>
      <c r="OT270" s="13"/>
      <c r="OU270" s="13"/>
      <c r="OV270" s="13"/>
      <c r="OW270" s="13"/>
      <c r="OX270" s="13"/>
      <c r="OY270" s="13"/>
      <c r="OZ270" s="13"/>
      <c r="PA270" s="13"/>
      <c r="PB270" s="13"/>
      <c r="PC270" s="13"/>
      <c r="PD270" s="13"/>
      <c r="PE270" s="13"/>
      <c r="PF270" s="13"/>
      <c r="PG270" s="13"/>
      <c r="PH270" s="13"/>
      <c r="PI270" s="13"/>
      <c r="PJ270" s="13"/>
      <c r="PK270" s="13"/>
      <c r="PL270" s="13"/>
      <c r="PM270" s="13"/>
      <c r="PN270" s="13"/>
      <c r="PO270" s="13"/>
      <c r="PP270" s="13"/>
      <c r="PQ270" s="13"/>
      <c r="PR270" s="13"/>
      <c r="PS270" s="13"/>
      <c r="PT270" s="13"/>
      <c r="PU270" s="13"/>
      <c r="PV270" s="13"/>
      <c r="PW270" s="13"/>
      <c r="PX270" s="13"/>
      <c r="PY270" s="13"/>
      <c r="PZ270" s="13"/>
      <c r="QA270" s="13"/>
      <c r="QB270" s="13"/>
      <c r="QC270" s="13"/>
      <c r="QD270" s="13"/>
      <c r="QE270" s="13"/>
      <c r="QF270" s="13"/>
      <c r="QG270" s="13"/>
      <c r="QH270" s="13"/>
      <c r="QI270" s="13"/>
      <c r="QJ270" s="13"/>
      <c r="QK270" s="13"/>
      <c r="QL270" s="13"/>
      <c r="QM270" s="13"/>
      <c r="QN270" s="13"/>
      <c r="QO270" s="13"/>
      <c r="QP270" s="13"/>
      <c r="QQ270" s="13"/>
      <c r="QR270" s="13"/>
      <c r="QS270" s="13"/>
      <c r="QT270" s="13"/>
      <c r="QU270" s="13"/>
      <c r="QV270" s="13"/>
      <c r="QW270" s="13"/>
      <c r="QX270" s="13"/>
      <c r="QY270" s="13"/>
      <c r="QZ270" s="13"/>
      <c r="RA270" s="13"/>
      <c r="RB270" s="13"/>
      <c r="RC270" s="13"/>
      <c r="RD270" s="13"/>
      <c r="RE270" s="13"/>
      <c r="RF270" s="13"/>
      <c r="RG270" s="13"/>
      <c r="RH270" s="13"/>
      <c r="RI270" s="13"/>
      <c r="RJ270" s="13"/>
      <c r="RK270" s="13"/>
      <c r="RL270" s="13"/>
      <c r="RM270" s="13"/>
      <c r="RN270" s="13"/>
      <c r="RO270" s="13"/>
      <c r="RP270" s="13"/>
      <c r="RQ270" s="13"/>
      <c r="RR270" s="13"/>
      <c r="RS270" s="13"/>
      <c r="RT270" s="13"/>
      <c r="RU270" s="13"/>
      <c r="RV270" s="13"/>
      <c r="RW270" s="13"/>
      <c r="RX270" s="13"/>
      <c r="RY270" s="13"/>
      <c r="RZ270" s="13"/>
      <c r="SA270" s="13"/>
      <c r="SB270" s="13"/>
      <c r="SC270" s="13"/>
      <c r="SD270" s="13"/>
      <c r="SE270" s="13"/>
      <c r="SF270" s="13"/>
      <c r="SG270" s="13"/>
      <c r="SH270" s="13"/>
      <c r="SI270" s="13"/>
      <c r="SJ270" s="13"/>
      <c r="SK270" s="13"/>
      <c r="SL270" s="13"/>
      <c r="SM270" s="13"/>
      <c r="SN270" s="13"/>
      <c r="SO270" s="13"/>
      <c r="SP270" s="13"/>
      <c r="SQ270" s="13"/>
      <c r="SR270" s="13"/>
      <c r="SS270" s="13"/>
      <c r="ST270" s="13"/>
      <c r="SU270" s="13"/>
      <c r="SV270" s="13"/>
      <c r="SW270" s="13"/>
      <c r="SX270" s="13"/>
      <c r="SY270" s="13"/>
      <c r="SZ270" s="13"/>
      <c r="TA270" s="13"/>
      <c r="TB270" s="13"/>
      <c r="TC270" s="13"/>
      <c r="TD270" s="13"/>
      <c r="TE270" s="13"/>
      <c r="TF270" s="13"/>
      <c r="TG270" s="13"/>
      <c r="TH270" s="13"/>
      <c r="TI270" s="13"/>
      <c r="TJ270" s="13"/>
      <c r="TK270" s="13"/>
      <c r="TL270" s="13"/>
      <c r="TM270" s="13"/>
      <c r="TN270" s="13"/>
      <c r="TO270" s="13"/>
      <c r="TP270" s="13"/>
      <c r="TQ270" s="13"/>
      <c r="TR270" s="13"/>
      <c r="TS270" s="13"/>
      <c r="TT270" s="13"/>
      <c r="TU270" s="13"/>
      <c r="TV270" s="13"/>
      <c r="TW270" s="13"/>
      <c r="TX270" s="13"/>
      <c r="TY270" s="13"/>
      <c r="TZ270" s="13"/>
      <c r="UA270" s="13"/>
      <c r="UB270" s="13"/>
      <c r="UC270" s="13"/>
      <c r="UD270" s="13"/>
      <c r="UE270" s="13"/>
      <c r="UF270" s="13"/>
      <c r="UG270" s="13"/>
      <c r="UH270" s="13"/>
      <c r="UI270" s="13"/>
      <c r="UJ270" s="13"/>
      <c r="UK270" s="13"/>
      <c r="UL270" s="13"/>
      <c r="UM270" s="13"/>
      <c r="UN270" s="13"/>
      <c r="UO270" s="13"/>
      <c r="UP270" s="13"/>
      <c r="UQ270" s="13"/>
      <c r="UR270" s="13"/>
      <c r="US270" s="13"/>
      <c r="UT270" s="13"/>
      <c r="UU270" s="13"/>
      <c r="UV270" s="13"/>
      <c r="UW270" s="13"/>
      <c r="UX270" s="13"/>
      <c r="UY270" s="13"/>
      <c r="UZ270" s="13"/>
      <c r="VA270" s="13"/>
      <c r="VB270" s="13"/>
      <c r="VC270" s="13"/>
      <c r="VD270" s="13"/>
      <c r="VE270" s="13"/>
      <c r="VF270" s="13"/>
      <c r="VG270" s="13"/>
      <c r="VH270" s="13"/>
      <c r="VI270" s="13"/>
      <c r="VJ270" s="13"/>
      <c r="VK270" s="13"/>
      <c r="VL270" s="13"/>
      <c r="VM270" s="13"/>
      <c r="VN270" s="13"/>
      <c r="VO270" s="13"/>
      <c r="VP270" s="13"/>
      <c r="VQ270" s="13"/>
      <c r="VR270" s="13"/>
      <c r="VS270" s="13"/>
      <c r="VT270" s="13"/>
      <c r="VU270" s="13"/>
      <c r="VV270" s="13"/>
      <c r="VW270" s="13"/>
      <c r="VX270" s="13"/>
      <c r="VY270" s="13"/>
      <c r="VZ270" s="13"/>
      <c r="WA270" s="13"/>
      <c r="WB270" s="13"/>
      <c r="WC270" s="13"/>
      <c r="WD270" s="13"/>
      <c r="WE270" s="13"/>
      <c r="WF270" s="13"/>
      <c r="WG270" s="13"/>
      <c r="WH270" s="13"/>
      <c r="WI270" s="13"/>
      <c r="WJ270" s="13"/>
      <c r="WK270" s="13"/>
      <c r="WL270" s="13"/>
      <c r="WM270" s="13"/>
      <c r="WN270" s="13"/>
      <c r="WO270" s="13"/>
      <c r="WP270" s="13"/>
      <c r="WQ270" s="13"/>
      <c r="WR270" s="13"/>
      <c r="WS270" s="13"/>
      <c r="WT270" s="13"/>
      <c r="WU270" s="13"/>
      <c r="WV270" s="13"/>
      <c r="WW270" s="13"/>
      <c r="WX270" s="13"/>
      <c r="WY270" s="13"/>
      <c r="WZ270" s="13"/>
      <c r="XA270" s="13"/>
      <c r="XB270" s="13"/>
      <c r="XC270" s="13"/>
      <c r="XD270" s="13"/>
      <c r="XE270" s="13"/>
      <c r="XF270" s="13"/>
      <c r="XG270" s="13"/>
      <c r="XH270" s="13"/>
      <c r="XI270" s="13"/>
      <c r="XJ270" s="13"/>
      <c r="XK270" s="13"/>
      <c r="XL270" s="13"/>
      <c r="XM270" s="13"/>
      <c r="XN270" s="13"/>
      <c r="XO270" s="13"/>
      <c r="XP270" s="13"/>
      <c r="XQ270" s="13"/>
      <c r="XR270" s="13"/>
      <c r="XS270" s="13"/>
      <c r="XT270" s="13"/>
      <c r="XU270" s="13"/>
      <c r="XV270" s="13"/>
      <c r="XW270" s="13"/>
      <c r="XX270" s="13"/>
      <c r="XY270" s="13"/>
      <c r="XZ270" s="13"/>
      <c r="YA270" s="13"/>
      <c r="YB270" s="13"/>
      <c r="YC270" s="13"/>
      <c r="YD270" s="13"/>
      <c r="YE270" s="13"/>
      <c r="YF270" s="13"/>
      <c r="YG270" s="13"/>
      <c r="YH270" s="13"/>
      <c r="YI270" s="13"/>
      <c r="YJ270" s="13"/>
      <c r="YK270" s="13"/>
      <c r="YL270" s="13"/>
      <c r="YM270" s="13"/>
      <c r="YN270" s="13"/>
      <c r="YO270" s="13"/>
      <c r="YP270" s="13"/>
      <c r="YQ270" s="13"/>
      <c r="YR270" s="13"/>
      <c r="YS270" s="13"/>
      <c r="YT270" s="13"/>
      <c r="YU270" s="13"/>
      <c r="YV270" s="13"/>
      <c r="YW270" s="13"/>
      <c r="YX270" s="13"/>
      <c r="YY270" s="13"/>
      <c r="YZ270" s="13"/>
      <c r="ZA270" s="13"/>
      <c r="ZB270" s="13"/>
      <c r="ZC270" s="13"/>
      <c r="ZD270" s="13"/>
      <c r="ZE270" s="13"/>
      <c r="ZF270" s="13"/>
      <c r="ZG270" s="13"/>
      <c r="ZH270" s="13"/>
      <c r="ZI270" s="13"/>
      <c r="ZJ270" s="13"/>
      <c r="ZK270" s="13"/>
      <c r="ZL270" s="13"/>
      <c r="ZM270" s="13"/>
      <c r="ZN270" s="13"/>
      <c r="ZO270" s="13"/>
      <c r="ZP270" s="13"/>
      <c r="ZQ270" s="13"/>
      <c r="ZR270" s="13"/>
      <c r="ZS270" s="13"/>
      <c r="ZT270" s="13"/>
      <c r="ZU270" s="13"/>
      <c r="ZV270" s="13"/>
      <c r="ZW270" s="13"/>
      <c r="ZX270" s="13"/>
      <c r="ZY270" s="13"/>
      <c r="ZZ270" s="13"/>
      <c r="AAA270" s="13"/>
      <c r="AAB270" s="13"/>
      <c r="AAC270" s="13"/>
      <c r="AAD270" s="13"/>
      <c r="AAE270" s="13"/>
      <c r="AAF270" s="13"/>
      <c r="AAG270" s="13"/>
      <c r="AAH270" s="13"/>
      <c r="AAI270" s="13"/>
      <c r="AAJ270" s="13"/>
      <c r="AAK270" s="13"/>
      <c r="AAL270" s="13"/>
      <c r="AAM270" s="13"/>
      <c r="AAN270" s="13"/>
      <c r="AAO270" s="13"/>
      <c r="AAP270" s="13"/>
      <c r="AAQ270" s="13"/>
      <c r="AAR270" s="13"/>
      <c r="AAS270" s="13"/>
      <c r="AAT270" s="13"/>
      <c r="AAU270" s="13"/>
      <c r="AAV270" s="13"/>
      <c r="AAW270" s="13"/>
      <c r="AAX270" s="13"/>
      <c r="AAY270" s="13"/>
      <c r="AAZ270" s="13"/>
      <c r="ABA270" s="13"/>
      <c r="ABB270" s="13"/>
      <c r="ABC270" s="13"/>
      <c r="ABD270" s="13"/>
      <c r="ABE270" s="13"/>
      <c r="ABF270" s="13"/>
      <c r="ABG270" s="13"/>
      <c r="ABH270" s="13"/>
      <c r="ABI270" s="13"/>
      <c r="ABJ270" s="13"/>
      <c r="ABK270" s="13"/>
      <c r="ABL270" s="13"/>
      <c r="ABM270" s="13"/>
      <c r="ABN270" s="13"/>
      <c r="ABO270" s="13"/>
      <c r="ABP270" s="13"/>
      <c r="ABQ270" s="13"/>
      <c r="ABR270" s="13"/>
      <c r="ABS270" s="13"/>
      <c r="ABT270" s="13"/>
      <c r="ABU270" s="13"/>
      <c r="ABV270" s="13"/>
      <c r="ABW270" s="13"/>
      <c r="ABX270" s="13"/>
      <c r="ABY270" s="13"/>
      <c r="ABZ270" s="13"/>
      <c r="ACA270" s="13"/>
      <c r="ACB270" s="13"/>
      <c r="ACC270" s="13"/>
      <c r="ACD270" s="13"/>
      <c r="ACE270" s="13"/>
      <c r="ACF270" s="13"/>
      <c r="ACG270" s="13"/>
      <c r="ACH270" s="13"/>
      <c r="ACI270" s="13"/>
      <c r="ACJ270" s="13"/>
      <c r="ACK270" s="13"/>
      <c r="ACL270" s="13"/>
      <c r="ACM270" s="13"/>
      <c r="ACN270" s="13"/>
      <c r="ACO270" s="13"/>
      <c r="ACP270" s="13"/>
      <c r="ACQ270" s="13"/>
      <c r="ACR270" s="13"/>
      <c r="ACS270" s="13"/>
      <c r="ACT270" s="13"/>
      <c r="ACU270" s="13"/>
      <c r="ACV270" s="13"/>
      <c r="ACW270" s="13"/>
      <c r="ACX270" s="13"/>
      <c r="ACY270" s="13"/>
      <c r="ACZ270" s="13"/>
      <c r="ADA270" s="13"/>
      <c r="ADB270" s="13"/>
      <c r="ADC270" s="13"/>
      <c r="ADD270" s="13"/>
      <c r="ADE270" s="13"/>
      <c r="ADF270" s="13"/>
      <c r="ADG270" s="13"/>
      <c r="ADH270" s="13"/>
      <c r="ADI270" s="13"/>
      <c r="ADJ270" s="13"/>
      <c r="ADK270" s="13"/>
      <c r="ADL270" s="13"/>
      <c r="ADM270" s="13"/>
      <c r="ADN270" s="13"/>
      <c r="ADO270" s="13"/>
      <c r="ADP270" s="13"/>
      <c r="ADQ270" s="13"/>
      <c r="ADR270" s="13"/>
      <c r="ADS270" s="13"/>
      <c r="ADT270" s="13"/>
      <c r="ADU270" s="13"/>
      <c r="ADV270" s="13"/>
      <c r="ADW270" s="13"/>
      <c r="ADX270" s="13"/>
      <c r="ADY270" s="13"/>
      <c r="ADZ270" s="13"/>
      <c r="AEA270" s="13"/>
      <c r="AEB270" s="13"/>
      <c r="AEC270" s="13"/>
      <c r="AED270" s="13"/>
      <c r="AEE270" s="13"/>
      <c r="AEF270" s="13"/>
      <c r="AEG270" s="13"/>
      <c r="AEH270" s="13"/>
      <c r="AEI270" s="13"/>
      <c r="AEJ270" s="13"/>
      <c r="AEK270" s="13"/>
      <c r="AEL270" s="13"/>
      <c r="AEM270" s="13"/>
      <c r="AEN270" s="13"/>
      <c r="AEO270" s="13"/>
      <c r="AEP270" s="13"/>
      <c r="AEQ270" s="13"/>
      <c r="AER270" s="13"/>
      <c r="AES270" s="13"/>
      <c r="AET270" s="13"/>
      <c r="AEU270" s="13"/>
      <c r="AEV270" s="13"/>
      <c r="AEW270" s="13"/>
      <c r="AEX270" s="13"/>
      <c r="AEY270" s="13"/>
      <c r="AEZ270" s="13"/>
      <c r="AFA270" s="13"/>
      <c r="AFB270" s="13"/>
      <c r="AFC270" s="13"/>
      <c r="AFD270" s="13"/>
      <c r="AFE270" s="13"/>
      <c r="AFF270" s="13"/>
      <c r="AFG270" s="13"/>
      <c r="AFH270" s="13"/>
      <c r="AFI270" s="13"/>
      <c r="AFJ270" s="13"/>
      <c r="AFK270" s="13"/>
      <c r="AFL270" s="13"/>
      <c r="AFM270" s="13"/>
      <c r="AFN270" s="13"/>
      <c r="AFO270" s="13"/>
      <c r="AFP270" s="13"/>
      <c r="AFQ270" s="13"/>
      <c r="AFR270" s="13"/>
      <c r="AFS270" s="13"/>
      <c r="AFT270" s="13"/>
      <c r="AFU270" s="13"/>
      <c r="AFV270" s="13"/>
      <c r="AFW270" s="13"/>
      <c r="AFX270" s="13"/>
      <c r="AFY270" s="13"/>
      <c r="AFZ270" s="13"/>
      <c r="AGA270" s="13"/>
      <c r="AGB270" s="13"/>
      <c r="AGC270" s="13"/>
      <c r="AGD270" s="13"/>
      <c r="AGE270" s="13"/>
      <c r="AGF270" s="13"/>
      <c r="AGG270" s="13"/>
      <c r="AGH270" s="13"/>
      <c r="AGI270" s="13"/>
      <c r="AGJ270" s="13"/>
      <c r="AGK270" s="13"/>
      <c r="AGL270" s="13"/>
      <c r="AGM270" s="13"/>
      <c r="AGN270" s="13"/>
      <c r="AGO270" s="13"/>
      <c r="AGP270" s="13"/>
      <c r="AGQ270" s="13"/>
      <c r="AGR270" s="13"/>
      <c r="AGS270" s="13"/>
      <c r="AGT270" s="13"/>
      <c r="AGU270" s="13"/>
      <c r="AGV270" s="13"/>
      <c r="AGW270" s="13"/>
      <c r="AGX270" s="13"/>
      <c r="AGY270" s="13"/>
      <c r="AGZ270" s="13"/>
      <c r="AHA270" s="13"/>
      <c r="AHB270" s="13"/>
      <c r="AHC270" s="13"/>
      <c r="AHD270" s="13"/>
      <c r="AHE270" s="13"/>
      <c r="AHF270" s="13"/>
      <c r="AHG270" s="13"/>
      <c r="AHH270" s="13"/>
      <c r="AHI270" s="13"/>
      <c r="AHJ270" s="13"/>
      <c r="AHK270" s="13"/>
      <c r="AHL270" s="13"/>
      <c r="AHM270" s="13"/>
      <c r="AHN270" s="13"/>
      <c r="AHO270" s="13"/>
      <c r="AHP270" s="13"/>
      <c r="AHQ270" s="13"/>
      <c r="AHR270" s="13"/>
      <c r="AHS270" s="13"/>
      <c r="AHT270" s="13"/>
      <c r="AHU270" s="13"/>
      <c r="AHV270" s="13"/>
      <c r="AHW270" s="13"/>
      <c r="AHX270" s="13"/>
      <c r="AHY270" s="13"/>
      <c r="AHZ270" s="13"/>
      <c r="AIA270" s="13"/>
      <c r="AIB270" s="13"/>
      <c r="AIC270" s="13"/>
      <c r="AID270" s="13"/>
      <c r="AIE270" s="13"/>
      <c r="AIF270" s="13"/>
      <c r="AIG270" s="13"/>
      <c r="AIH270" s="13"/>
      <c r="AII270" s="13"/>
      <c r="AIJ270" s="13"/>
      <c r="AIK270" s="13"/>
      <c r="AIL270" s="13"/>
      <c r="AIM270" s="13"/>
      <c r="AIN270" s="13"/>
      <c r="AIO270" s="13"/>
      <c r="AIP270" s="13"/>
      <c r="AIQ270" s="13"/>
      <c r="AIR270" s="13"/>
      <c r="AIS270" s="13"/>
      <c r="AIT270" s="13"/>
      <c r="AIU270" s="13"/>
      <c r="AIV270" s="13"/>
      <c r="AIW270" s="13"/>
      <c r="AIX270" s="13"/>
      <c r="AIY270" s="13"/>
      <c r="AIZ270" s="13"/>
      <c r="AJA270" s="13"/>
      <c r="AJB270" s="13"/>
      <c r="AJC270" s="13"/>
      <c r="AJD270" s="13"/>
      <c r="AJE270" s="13"/>
      <c r="AJF270" s="13"/>
      <c r="AJG270" s="13"/>
      <c r="AJH270" s="13"/>
      <c r="AJI270" s="13"/>
      <c r="AJJ270" s="13"/>
      <c r="AJK270" s="13"/>
      <c r="AJL270" s="13"/>
      <c r="AJM270" s="13"/>
      <c r="AJN270" s="13"/>
      <c r="AJO270" s="13"/>
      <c r="AJP270" s="13"/>
      <c r="AJQ270" s="13"/>
      <c r="AJR270" s="13"/>
      <c r="AJS270" s="13"/>
      <c r="AJT270" s="13"/>
      <c r="AJU270" s="13"/>
      <c r="AJV270" s="13"/>
      <c r="AJW270" s="13"/>
      <c r="AJX270" s="13"/>
      <c r="AJY270" s="13"/>
      <c r="AJZ270" s="13"/>
      <c r="AKA270" s="13"/>
      <c r="AKB270" s="13"/>
      <c r="AKC270" s="13"/>
      <c r="AKD270" s="13"/>
      <c r="AKE270" s="13"/>
      <c r="AKF270" s="13"/>
      <c r="AKG270" s="13"/>
      <c r="AKH270" s="13"/>
      <c r="AKI270" s="13"/>
      <c r="AKJ270" s="13"/>
      <c r="AKK270" s="13"/>
      <c r="AKL270" s="13"/>
      <c r="AKM270" s="13"/>
      <c r="AKN270" s="13"/>
      <c r="AKO270" s="13"/>
      <c r="AKP270" s="13"/>
      <c r="AKQ270" s="13"/>
      <c r="AKR270" s="13"/>
      <c r="AKS270" s="13"/>
      <c r="AKT270" s="13"/>
      <c r="AKU270" s="13"/>
      <c r="AKV270" s="13"/>
      <c r="AKW270" s="13"/>
      <c r="AKX270" s="13"/>
      <c r="AKY270" s="13"/>
      <c r="AKZ270" s="13"/>
      <c r="ALA270" s="13"/>
      <c r="ALB270" s="13"/>
      <c r="ALC270" s="13"/>
      <c r="ALD270" s="13"/>
      <c r="ALE270" s="13"/>
      <c r="ALF270" s="13"/>
      <c r="ALG270" s="13"/>
      <c r="ALH270" s="13"/>
      <c r="ALI270" s="13"/>
      <c r="ALJ270" s="13"/>
      <c r="ALK270" s="13"/>
      <c r="ALL270" s="13"/>
      <c r="ALM270" s="13"/>
      <c r="ALN270" s="13"/>
    </row>
    <row r="271" spans="1:1002" ht="14.5" hidden="1" customHeight="1" x14ac:dyDescent="0.35">
      <c r="A271" s="6"/>
      <c r="B271" s="21"/>
      <c r="C271" s="30"/>
      <c r="D271" s="21"/>
      <c r="E271" s="21"/>
      <c r="F271" s="11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c r="DO271" s="13"/>
      <c r="DP271" s="13"/>
      <c r="DQ271" s="13"/>
      <c r="DR271" s="13"/>
      <c r="DS271" s="13"/>
      <c r="DT271" s="13"/>
      <c r="DU271" s="13"/>
      <c r="DV271" s="13"/>
      <c r="DW271" s="13"/>
      <c r="DX271" s="13"/>
      <c r="DY271" s="13"/>
      <c r="DZ271" s="13"/>
      <c r="EA271" s="13"/>
      <c r="EB271" s="13"/>
      <c r="EC271" s="13"/>
      <c r="ED271" s="13"/>
      <c r="EE271" s="13"/>
      <c r="EF271" s="13"/>
      <c r="EG271" s="13"/>
      <c r="EH271" s="13"/>
      <c r="EI271" s="13"/>
      <c r="EJ271" s="13"/>
      <c r="EK271" s="13"/>
      <c r="EL271" s="13"/>
      <c r="EM271" s="13"/>
      <c r="EN271" s="13"/>
      <c r="EO271" s="13"/>
      <c r="EP271" s="13"/>
      <c r="EQ271" s="13"/>
      <c r="ER271" s="13"/>
      <c r="ES271" s="13"/>
      <c r="ET271" s="13"/>
      <c r="EU271" s="13"/>
      <c r="EV271" s="13"/>
      <c r="EW271" s="13"/>
      <c r="EX271" s="13"/>
      <c r="EY271" s="13"/>
      <c r="EZ271" s="13"/>
      <c r="FA271" s="13"/>
      <c r="FB271" s="13"/>
      <c r="FC271" s="13"/>
      <c r="FD271" s="13"/>
      <c r="FE271" s="13"/>
      <c r="FF271" s="13"/>
      <c r="FG271" s="13"/>
      <c r="FH271" s="13"/>
      <c r="FI271" s="13"/>
      <c r="FJ271" s="13"/>
      <c r="FK271" s="13"/>
      <c r="FL271" s="13"/>
      <c r="FM271" s="13"/>
      <c r="FN271" s="13"/>
      <c r="FO271" s="13"/>
      <c r="FP271" s="13"/>
      <c r="FQ271" s="13"/>
      <c r="FR271" s="13"/>
      <c r="FS271" s="13"/>
      <c r="FT271" s="13"/>
      <c r="FU271" s="13"/>
      <c r="FV271" s="13"/>
      <c r="FW271" s="13"/>
      <c r="FX271" s="13"/>
      <c r="FY271" s="13"/>
      <c r="FZ271" s="13"/>
      <c r="GA271" s="13"/>
      <c r="GB271" s="13"/>
      <c r="GC271" s="13"/>
      <c r="GD271" s="13"/>
      <c r="GE271" s="13"/>
      <c r="GF271" s="13"/>
      <c r="GG271" s="13"/>
      <c r="GH271" s="13"/>
      <c r="GI271" s="13"/>
      <c r="GJ271" s="13"/>
      <c r="GK271" s="13"/>
      <c r="GL271" s="13"/>
      <c r="GM271" s="13"/>
      <c r="GN271" s="13"/>
      <c r="GO271" s="13"/>
      <c r="GP271" s="13"/>
      <c r="GQ271" s="13"/>
      <c r="GR271" s="13"/>
      <c r="GS271" s="13"/>
      <c r="GT271" s="13"/>
      <c r="GU271" s="13"/>
      <c r="GV271" s="13"/>
      <c r="GW271" s="13"/>
      <c r="GX271" s="13"/>
      <c r="GY271" s="13"/>
      <c r="GZ271" s="13"/>
      <c r="HA271" s="13"/>
      <c r="HB271" s="13"/>
      <c r="HC271" s="13"/>
      <c r="HD271" s="13"/>
      <c r="HE271" s="13"/>
      <c r="HF271" s="13"/>
      <c r="HG271" s="13"/>
      <c r="HH271" s="13"/>
      <c r="HI271" s="13"/>
      <c r="HJ271" s="13"/>
      <c r="HK271" s="13"/>
      <c r="HL271" s="13"/>
      <c r="HM271" s="13"/>
      <c r="HN271" s="13"/>
      <c r="HO271" s="13"/>
      <c r="HP271" s="13"/>
      <c r="HQ271" s="13"/>
      <c r="HR271" s="13"/>
      <c r="HS271" s="13"/>
      <c r="HT271" s="13"/>
      <c r="HU271" s="13"/>
      <c r="HV271" s="13"/>
      <c r="HW271" s="13"/>
      <c r="HX271" s="13"/>
      <c r="HY271" s="13"/>
      <c r="HZ271" s="13"/>
      <c r="IA271" s="13"/>
      <c r="IB271" s="13"/>
      <c r="IC271" s="13"/>
      <c r="ID271" s="13"/>
      <c r="IE271" s="13"/>
      <c r="IF271" s="13"/>
      <c r="IG271" s="13"/>
      <c r="IH271" s="13"/>
      <c r="II271" s="13"/>
      <c r="IJ271" s="13"/>
      <c r="IK271" s="13"/>
      <c r="IL271" s="13"/>
      <c r="IM271" s="13"/>
      <c r="IN271" s="13"/>
      <c r="IO271" s="13"/>
      <c r="IP271" s="13"/>
      <c r="IQ271" s="13"/>
      <c r="IR271" s="13"/>
      <c r="IS271" s="13"/>
      <c r="IT271" s="13"/>
      <c r="IU271" s="13"/>
      <c r="IV271" s="13"/>
      <c r="IW271" s="13"/>
      <c r="IX271" s="13"/>
      <c r="IY271" s="13"/>
      <c r="IZ271" s="13"/>
      <c r="JA271" s="13"/>
      <c r="JB271" s="13"/>
      <c r="JC271" s="13"/>
      <c r="JD271" s="13"/>
      <c r="JE271" s="13"/>
      <c r="JF271" s="13"/>
      <c r="JG271" s="13"/>
      <c r="JH271" s="13"/>
      <c r="JI271" s="13"/>
      <c r="JJ271" s="13"/>
      <c r="JK271" s="13"/>
      <c r="JL271" s="13"/>
      <c r="JM271" s="13"/>
      <c r="JN271" s="13"/>
      <c r="JO271" s="13"/>
      <c r="JP271" s="13"/>
      <c r="JQ271" s="13"/>
      <c r="JR271" s="13"/>
      <c r="JS271" s="13"/>
      <c r="JT271" s="13"/>
      <c r="JU271" s="13"/>
      <c r="JV271" s="13"/>
      <c r="JW271" s="13"/>
      <c r="JX271" s="13"/>
      <c r="JY271" s="13"/>
      <c r="JZ271" s="13"/>
      <c r="KA271" s="13"/>
      <c r="KB271" s="13"/>
      <c r="KC271" s="13"/>
      <c r="KD271" s="13"/>
      <c r="KE271" s="13"/>
      <c r="KF271" s="13"/>
      <c r="KG271" s="13"/>
      <c r="KH271" s="13"/>
      <c r="KI271" s="13"/>
      <c r="KJ271" s="13"/>
      <c r="KK271" s="13"/>
      <c r="KL271" s="13"/>
      <c r="KM271" s="13"/>
      <c r="KN271" s="13"/>
      <c r="KO271" s="13"/>
      <c r="KP271" s="13"/>
      <c r="KQ271" s="13"/>
      <c r="KR271" s="13"/>
      <c r="KS271" s="13"/>
      <c r="KT271" s="13"/>
      <c r="KU271" s="13"/>
      <c r="KV271" s="13"/>
      <c r="KW271" s="13"/>
      <c r="KX271" s="13"/>
      <c r="KY271" s="13"/>
      <c r="KZ271" s="13"/>
      <c r="LA271" s="13"/>
      <c r="LB271" s="13"/>
      <c r="LC271" s="13"/>
      <c r="LD271" s="13"/>
      <c r="LE271" s="13"/>
      <c r="LF271" s="13"/>
      <c r="LG271" s="13"/>
      <c r="LH271" s="13"/>
      <c r="LI271" s="13"/>
      <c r="LJ271" s="13"/>
      <c r="LK271" s="13"/>
      <c r="LL271" s="13"/>
      <c r="LM271" s="13"/>
      <c r="LN271" s="13"/>
      <c r="LO271" s="13"/>
      <c r="LP271" s="13"/>
      <c r="LQ271" s="13"/>
      <c r="LR271" s="13"/>
      <c r="LS271" s="13"/>
      <c r="LT271" s="13"/>
      <c r="LU271" s="13"/>
      <c r="LV271" s="13"/>
      <c r="LW271" s="13"/>
      <c r="LX271" s="13"/>
      <c r="LY271" s="13"/>
      <c r="LZ271" s="13"/>
      <c r="MA271" s="13"/>
      <c r="MB271" s="13"/>
      <c r="MC271" s="13"/>
      <c r="MD271" s="13"/>
      <c r="ME271" s="13"/>
      <c r="MF271" s="13"/>
      <c r="MG271" s="13"/>
      <c r="MH271" s="13"/>
      <c r="MI271" s="13"/>
      <c r="MJ271" s="13"/>
      <c r="MK271" s="13"/>
      <c r="ML271" s="13"/>
      <c r="MM271" s="13"/>
      <c r="MN271" s="13"/>
      <c r="MO271" s="13"/>
      <c r="MP271" s="13"/>
      <c r="MQ271" s="13"/>
      <c r="MR271" s="13"/>
      <c r="MS271" s="13"/>
      <c r="MT271" s="13"/>
      <c r="MU271" s="13"/>
      <c r="MV271" s="13"/>
      <c r="MW271" s="13"/>
      <c r="MX271" s="13"/>
      <c r="MY271" s="13"/>
      <c r="MZ271" s="13"/>
      <c r="NA271" s="13"/>
      <c r="NB271" s="13"/>
      <c r="NC271" s="13"/>
      <c r="ND271" s="13"/>
      <c r="NE271" s="13"/>
      <c r="NF271" s="13"/>
      <c r="NG271" s="13"/>
      <c r="NH271" s="13"/>
      <c r="NI271" s="13"/>
      <c r="NJ271" s="13"/>
      <c r="NK271" s="13"/>
      <c r="NL271" s="13"/>
      <c r="NM271" s="13"/>
      <c r="NN271" s="13"/>
      <c r="NO271" s="13"/>
      <c r="NP271" s="13"/>
      <c r="NQ271" s="13"/>
      <c r="NR271" s="13"/>
      <c r="NS271" s="13"/>
      <c r="NT271" s="13"/>
      <c r="NU271" s="13"/>
      <c r="NV271" s="13"/>
      <c r="NW271" s="13"/>
      <c r="NX271" s="13"/>
      <c r="NY271" s="13"/>
      <c r="NZ271" s="13"/>
      <c r="OA271" s="13"/>
      <c r="OB271" s="13"/>
      <c r="OC271" s="13"/>
      <c r="OD271" s="13"/>
      <c r="OE271" s="13"/>
      <c r="OF271" s="13"/>
      <c r="OG271" s="13"/>
      <c r="OH271" s="13"/>
      <c r="OI271" s="13"/>
      <c r="OJ271" s="13"/>
      <c r="OK271" s="13"/>
      <c r="OL271" s="13"/>
      <c r="OM271" s="13"/>
      <c r="ON271" s="13"/>
      <c r="OO271" s="13"/>
      <c r="OP271" s="13"/>
      <c r="OQ271" s="13"/>
      <c r="OR271" s="13"/>
      <c r="OS271" s="13"/>
      <c r="OT271" s="13"/>
      <c r="OU271" s="13"/>
      <c r="OV271" s="13"/>
      <c r="OW271" s="13"/>
      <c r="OX271" s="13"/>
      <c r="OY271" s="13"/>
      <c r="OZ271" s="13"/>
      <c r="PA271" s="13"/>
      <c r="PB271" s="13"/>
      <c r="PC271" s="13"/>
      <c r="PD271" s="13"/>
      <c r="PE271" s="13"/>
      <c r="PF271" s="13"/>
      <c r="PG271" s="13"/>
      <c r="PH271" s="13"/>
      <c r="PI271" s="13"/>
      <c r="PJ271" s="13"/>
      <c r="PK271" s="13"/>
      <c r="PL271" s="13"/>
      <c r="PM271" s="13"/>
      <c r="PN271" s="13"/>
      <c r="PO271" s="13"/>
      <c r="PP271" s="13"/>
      <c r="PQ271" s="13"/>
      <c r="PR271" s="13"/>
      <c r="PS271" s="13"/>
      <c r="PT271" s="13"/>
      <c r="PU271" s="13"/>
      <c r="PV271" s="13"/>
      <c r="PW271" s="13"/>
      <c r="PX271" s="13"/>
      <c r="PY271" s="13"/>
      <c r="PZ271" s="13"/>
      <c r="QA271" s="13"/>
      <c r="QB271" s="13"/>
      <c r="QC271" s="13"/>
      <c r="QD271" s="13"/>
      <c r="QE271" s="13"/>
      <c r="QF271" s="13"/>
      <c r="QG271" s="13"/>
      <c r="QH271" s="13"/>
      <c r="QI271" s="13"/>
      <c r="QJ271" s="13"/>
      <c r="QK271" s="13"/>
      <c r="QL271" s="13"/>
      <c r="QM271" s="13"/>
      <c r="QN271" s="13"/>
      <c r="QO271" s="13"/>
      <c r="QP271" s="13"/>
      <c r="QQ271" s="13"/>
      <c r="QR271" s="13"/>
      <c r="QS271" s="13"/>
      <c r="QT271" s="13"/>
      <c r="QU271" s="13"/>
      <c r="QV271" s="13"/>
      <c r="QW271" s="13"/>
      <c r="QX271" s="13"/>
      <c r="QY271" s="13"/>
      <c r="QZ271" s="13"/>
      <c r="RA271" s="13"/>
      <c r="RB271" s="13"/>
      <c r="RC271" s="13"/>
      <c r="RD271" s="13"/>
      <c r="RE271" s="13"/>
      <c r="RF271" s="13"/>
      <c r="RG271" s="13"/>
      <c r="RH271" s="13"/>
      <c r="RI271" s="13"/>
      <c r="RJ271" s="13"/>
      <c r="RK271" s="13"/>
      <c r="RL271" s="13"/>
      <c r="RM271" s="13"/>
      <c r="RN271" s="13"/>
      <c r="RO271" s="13"/>
      <c r="RP271" s="13"/>
      <c r="RQ271" s="13"/>
      <c r="RR271" s="13"/>
      <c r="RS271" s="13"/>
      <c r="RT271" s="13"/>
      <c r="RU271" s="13"/>
      <c r="RV271" s="13"/>
      <c r="RW271" s="13"/>
      <c r="RX271" s="13"/>
      <c r="RY271" s="13"/>
      <c r="RZ271" s="13"/>
      <c r="SA271" s="13"/>
      <c r="SB271" s="13"/>
      <c r="SC271" s="13"/>
      <c r="SD271" s="13"/>
      <c r="SE271" s="13"/>
      <c r="SF271" s="13"/>
      <c r="SG271" s="13"/>
      <c r="SH271" s="13"/>
      <c r="SI271" s="13"/>
      <c r="SJ271" s="13"/>
      <c r="SK271" s="13"/>
      <c r="SL271" s="13"/>
      <c r="SM271" s="13"/>
      <c r="SN271" s="13"/>
      <c r="SO271" s="13"/>
      <c r="SP271" s="13"/>
      <c r="SQ271" s="13"/>
      <c r="SR271" s="13"/>
      <c r="SS271" s="13"/>
      <c r="ST271" s="13"/>
      <c r="SU271" s="13"/>
      <c r="SV271" s="13"/>
      <c r="SW271" s="13"/>
      <c r="SX271" s="13"/>
      <c r="SY271" s="13"/>
      <c r="SZ271" s="13"/>
      <c r="TA271" s="13"/>
      <c r="TB271" s="13"/>
      <c r="TC271" s="13"/>
      <c r="TD271" s="13"/>
      <c r="TE271" s="13"/>
      <c r="TF271" s="13"/>
      <c r="TG271" s="13"/>
      <c r="TH271" s="13"/>
      <c r="TI271" s="13"/>
      <c r="TJ271" s="13"/>
      <c r="TK271" s="13"/>
      <c r="TL271" s="13"/>
      <c r="TM271" s="13"/>
      <c r="TN271" s="13"/>
      <c r="TO271" s="13"/>
      <c r="TP271" s="13"/>
      <c r="TQ271" s="13"/>
      <c r="TR271" s="13"/>
      <c r="TS271" s="13"/>
      <c r="TT271" s="13"/>
      <c r="TU271" s="13"/>
      <c r="TV271" s="13"/>
      <c r="TW271" s="13"/>
      <c r="TX271" s="13"/>
      <c r="TY271" s="13"/>
      <c r="TZ271" s="13"/>
      <c r="UA271" s="13"/>
      <c r="UB271" s="13"/>
      <c r="UC271" s="13"/>
      <c r="UD271" s="13"/>
      <c r="UE271" s="13"/>
      <c r="UF271" s="13"/>
      <c r="UG271" s="13"/>
      <c r="UH271" s="13"/>
      <c r="UI271" s="13"/>
      <c r="UJ271" s="13"/>
      <c r="UK271" s="13"/>
      <c r="UL271" s="13"/>
      <c r="UM271" s="13"/>
      <c r="UN271" s="13"/>
      <c r="UO271" s="13"/>
      <c r="UP271" s="13"/>
      <c r="UQ271" s="13"/>
      <c r="UR271" s="13"/>
      <c r="US271" s="13"/>
      <c r="UT271" s="13"/>
      <c r="UU271" s="13"/>
      <c r="UV271" s="13"/>
      <c r="UW271" s="13"/>
      <c r="UX271" s="13"/>
      <c r="UY271" s="13"/>
      <c r="UZ271" s="13"/>
      <c r="VA271" s="13"/>
      <c r="VB271" s="13"/>
      <c r="VC271" s="13"/>
      <c r="VD271" s="13"/>
      <c r="VE271" s="13"/>
      <c r="VF271" s="13"/>
      <c r="VG271" s="13"/>
      <c r="VH271" s="13"/>
      <c r="VI271" s="13"/>
      <c r="VJ271" s="13"/>
      <c r="VK271" s="13"/>
      <c r="VL271" s="13"/>
      <c r="VM271" s="13"/>
      <c r="VN271" s="13"/>
      <c r="VO271" s="13"/>
      <c r="VP271" s="13"/>
      <c r="VQ271" s="13"/>
      <c r="VR271" s="13"/>
      <c r="VS271" s="13"/>
      <c r="VT271" s="13"/>
      <c r="VU271" s="13"/>
      <c r="VV271" s="13"/>
      <c r="VW271" s="13"/>
      <c r="VX271" s="13"/>
      <c r="VY271" s="13"/>
      <c r="VZ271" s="13"/>
      <c r="WA271" s="13"/>
      <c r="WB271" s="13"/>
      <c r="WC271" s="13"/>
      <c r="WD271" s="13"/>
      <c r="WE271" s="13"/>
      <c r="WF271" s="13"/>
      <c r="WG271" s="13"/>
      <c r="WH271" s="13"/>
      <c r="WI271" s="13"/>
      <c r="WJ271" s="13"/>
      <c r="WK271" s="13"/>
      <c r="WL271" s="13"/>
      <c r="WM271" s="13"/>
      <c r="WN271" s="13"/>
      <c r="WO271" s="13"/>
      <c r="WP271" s="13"/>
      <c r="WQ271" s="13"/>
      <c r="WR271" s="13"/>
      <c r="WS271" s="13"/>
      <c r="WT271" s="13"/>
      <c r="WU271" s="13"/>
      <c r="WV271" s="13"/>
      <c r="WW271" s="13"/>
      <c r="WX271" s="13"/>
      <c r="WY271" s="13"/>
      <c r="WZ271" s="13"/>
      <c r="XA271" s="13"/>
      <c r="XB271" s="13"/>
      <c r="XC271" s="13"/>
      <c r="XD271" s="13"/>
      <c r="XE271" s="13"/>
      <c r="XF271" s="13"/>
      <c r="XG271" s="13"/>
      <c r="XH271" s="13"/>
      <c r="XI271" s="13"/>
      <c r="XJ271" s="13"/>
      <c r="XK271" s="13"/>
      <c r="XL271" s="13"/>
      <c r="XM271" s="13"/>
      <c r="XN271" s="13"/>
      <c r="XO271" s="13"/>
      <c r="XP271" s="13"/>
      <c r="XQ271" s="13"/>
      <c r="XR271" s="13"/>
      <c r="XS271" s="13"/>
      <c r="XT271" s="13"/>
      <c r="XU271" s="13"/>
      <c r="XV271" s="13"/>
      <c r="XW271" s="13"/>
      <c r="XX271" s="13"/>
      <c r="XY271" s="13"/>
      <c r="XZ271" s="13"/>
      <c r="YA271" s="13"/>
      <c r="YB271" s="13"/>
      <c r="YC271" s="13"/>
      <c r="YD271" s="13"/>
      <c r="YE271" s="13"/>
      <c r="YF271" s="13"/>
      <c r="YG271" s="13"/>
      <c r="YH271" s="13"/>
      <c r="YI271" s="13"/>
      <c r="YJ271" s="13"/>
      <c r="YK271" s="13"/>
      <c r="YL271" s="13"/>
      <c r="YM271" s="13"/>
      <c r="YN271" s="13"/>
      <c r="YO271" s="13"/>
      <c r="YP271" s="13"/>
      <c r="YQ271" s="13"/>
      <c r="YR271" s="13"/>
      <c r="YS271" s="13"/>
      <c r="YT271" s="13"/>
      <c r="YU271" s="13"/>
      <c r="YV271" s="13"/>
      <c r="YW271" s="13"/>
      <c r="YX271" s="13"/>
      <c r="YY271" s="13"/>
      <c r="YZ271" s="13"/>
      <c r="ZA271" s="13"/>
      <c r="ZB271" s="13"/>
      <c r="ZC271" s="13"/>
      <c r="ZD271" s="13"/>
      <c r="ZE271" s="13"/>
      <c r="ZF271" s="13"/>
      <c r="ZG271" s="13"/>
      <c r="ZH271" s="13"/>
      <c r="ZI271" s="13"/>
      <c r="ZJ271" s="13"/>
      <c r="ZK271" s="13"/>
      <c r="ZL271" s="13"/>
      <c r="ZM271" s="13"/>
      <c r="ZN271" s="13"/>
      <c r="ZO271" s="13"/>
      <c r="ZP271" s="13"/>
      <c r="ZQ271" s="13"/>
      <c r="ZR271" s="13"/>
      <c r="ZS271" s="13"/>
      <c r="ZT271" s="13"/>
      <c r="ZU271" s="13"/>
      <c r="ZV271" s="13"/>
      <c r="ZW271" s="13"/>
      <c r="ZX271" s="13"/>
      <c r="ZY271" s="13"/>
      <c r="ZZ271" s="13"/>
      <c r="AAA271" s="13"/>
      <c r="AAB271" s="13"/>
      <c r="AAC271" s="13"/>
      <c r="AAD271" s="13"/>
      <c r="AAE271" s="13"/>
      <c r="AAF271" s="13"/>
      <c r="AAG271" s="13"/>
      <c r="AAH271" s="13"/>
      <c r="AAI271" s="13"/>
      <c r="AAJ271" s="13"/>
      <c r="AAK271" s="13"/>
      <c r="AAL271" s="13"/>
      <c r="AAM271" s="13"/>
      <c r="AAN271" s="13"/>
      <c r="AAO271" s="13"/>
      <c r="AAP271" s="13"/>
      <c r="AAQ271" s="13"/>
      <c r="AAR271" s="13"/>
      <c r="AAS271" s="13"/>
      <c r="AAT271" s="13"/>
      <c r="AAU271" s="13"/>
      <c r="AAV271" s="13"/>
      <c r="AAW271" s="13"/>
      <c r="AAX271" s="13"/>
      <c r="AAY271" s="13"/>
      <c r="AAZ271" s="13"/>
      <c r="ABA271" s="13"/>
      <c r="ABB271" s="13"/>
      <c r="ABC271" s="13"/>
      <c r="ABD271" s="13"/>
      <c r="ABE271" s="13"/>
      <c r="ABF271" s="13"/>
      <c r="ABG271" s="13"/>
      <c r="ABH271" s="13"/>
      <c r="ABI271" s="13"/>
      <c r="ABJ271" s="13"/>
      <c r="ABK271" s="13"/>
      <c r="ABL271" s="13"/>
      <c r="ABM271" s="13"/>
      <c r="ABN271" s="13"/>
      <c r="ABO271" s="13"/>
      <c r="ABP271" s="13"/>
      <c r="ABQ271" s="13"/>
      <c r="ABR271" s="13"/>
      <c r="ABS271" s="13"/>
      <c r="ABT271" s="13"/>
      <c r="ABU271" s="13"/>
      <c r="ABV271" s="13"/>
      <c r="ABW271" s="13"/>
      <c r="ABX271" s="13"/>
      <c r="ABY271" s="13"/>
      <c r="ABZ271" s="13"/>
      <c r="ACA271" s="13"/>
      <c r="ACB271" s="13"/>
      <c r="ACC271" s="13"/>
      <c r="ACD271" s="13"/>
      <c r="ACE271" s="13"/>
      <c r="ACF271" s="13"/>
      <c r="ACG271" s="13"/>
      <c r="ACH271" s="13"/>
      <c r="ACI271" s="13"/>
      <c r="ACJ271" s="13"/>
      <c r="ACK271" s="13"/>
      <c r="ACL271" s="13"/>
      <c r="ACM271" s="13"/>
      <c r="ACN271" s="13"/>
      <c r="ACO271" s="13"/>
      <c r="ACP271" s="13"/>
      <c r="ACQ271" s="13"/>
      <c r="ACR271" s="13"/>
      <c r="ACS271" s="13"/>
      <c r="ACT271" s="13"/>
      <c r="ACU271" s="13"/>
      <c r="ACV271" s="13"/>
      <c r="ACW271" s="13"/>
      <c r="ACX271" s="13"/>
      <c r="ACY271" s="13"/>
      <c r="ACZ271" s="13"/>
      <c r="ADA271" s="13"/>
      <c r="ADB271" s="13"/>
      <c r="ADC271" s="13"/>
      <c r="ADD271" s="13"/>
      <c r="ADE271" s="13"/>
      <c r="ADF271" s="13"/>
      <c r="ADG271" s="13"/>
      <c r="ADH271" s="13"/>
      <c r="ADI271" s="13"/>
      <c r="ADJ271" s="13"/>
      <c r="ADK271" s="13"/>
      <c r="ADL271" s="13"/>
      <c r="ADM271" s="13"/>
      <c r="ADN271" s="13"/>
      <c r="ADO271" s="13"/>
      <c r="ADP271" s="13"/>
      <c r="ADQ271" s="13"/>
      <c r="ADR271" s="13"/>
      <c r="ADS271" s="13"/>
      <c r="ADT271" s="13"/>
      <c r="ADU271" s="13"/>
      <c r="ADV271" s="13"/>
      <c r="ADW271" s="13"/>
      <c r="ADX271" s="13"/>
      <c r="ADY271" s="13"/>
      <c r="ADZ271" s="13"/>
      <c r="AEA271" s="13"/>
      <c r="AEB271" s="13"/>
      <c r="AEC271" s="13"/>
      <c r="AED271" s="13"/>
      <c r="AEE271" s="13"/>
      <c r="AEF271" s="13"/>
      <c r="AEG271" s="13"/>
      <c r="AEH271" s="13"/>
      <c r="AEI271" s="13"/>
      <c r="AEJ271" s="13"/>
      <c r="AEK271" s="13"/>
      <c r="AEL271" s="13"/>
      <c r="AEM271" s="13"/>
      <c r="AEN271" s="13"/>
      <c r="AEO271" s="13"/>
      <c r="AEP271" s="13"/>
      <c r="AEQ271" s="13"/>
      <c r="AER271" s="13"/>
      <c r="AES271" s="13"/>
      <c r="AET271" s="13"/>
      <c r="AEU271" s="13"/>
      <c r="AEV271" s="13"/>
      <c r="AEW271" s="13"/>
      <c r="AEX271" s="13"/>
      <c r="AEY271" s="13"/>
      <c r="AEZ271" s="13"/>
      <c r="AFA271" s="13"/>
      <c r="AFB271" s="13"/>
      <c r="AFC271" s="13"/>
      <c r="AFD271" s="13"/>
      <c r="AFE271" s="13"/>
      <c r="AFF271" s="13"/>
      <c r="AFG271" s="13"/>
      <c r="AFH271" s="13"/>
      <c r="AFI271" s="13"/>
      <c r="AFJ271" s="13"/>
      <c r="AFK271" s="13"/>
      <c r="AFL271" s="13"/>
      <c r="AFM271" s="13"/>
      <c r="AFN271" s="13"/>
      <c r="AFO271" s="13"/>
      <c r="AFP271" s="13"/>
      <c r="AFQ271" s="13"/>
      <c r="AFR271" s="13"/>
      <c r="AFS271" s="13"/>
      <c r="AFT271" s="13"/>
      <c r="AFU271" s="13"/>
      <c r="AFV271" s="13"/>
      <c r="AFW271" s="13"/>
      <c r="AFX271" s="13"/>
      <c r="AFY271" s="13"/>
      <c r="AFZ271" s="13"/>
      <c r="AGA271" s="13"/>
      <c r="AGB271" s="13"/>
      <c r="AGC271" s="13"/>
      <c r="AGD271" s="13"/>
      <c r="AGE271" s="13"/>
      <c r="AGF271" s="13"/>
      <c r="AGG271" s="13"/>
      <c r="AGH271" s="13"/>
      <c r="AGI271" s="13"/>
      <c r="AGJ271" s="13"/>
      <c r="AGK271" s="13"/>
      <c r="AGL271" s="13"/>
      <c r="AGM271" s="13"/>
      <c r="AGN271" s="13"/>
      <c r="AGO271" s="13"/>
      <c r="AGP271" s="13"/>
      <c r="AGQ271" s="13"/>
      <c r="AGR271" s="13"/>
      <c r="AGS271" s="13"/>
      <c r="AGT271" s="13"/>
      <c r="AGU271" s="13"/>
      <c r="AGV271" s="13"/>
      <c r="AGW271" s="13"/>
      <c r="AGX271" s="13"/>
      <c r="AGY271" s="13"/>
      <c r="AGZ271" s="13"/>
      <c r="AHA271" s="13"/>
      <c r="AHB271" s="13"/>
      <c r="AHC271" s="13"/>
      <c r="AHD271" s="13"/>
      <c r="AHE271" s="13"/>
      <c r="AHF271" s="13"/>
      <c r="AHG271" s="13"/>
      <c r="AHH271" s="13"/>
      <c r="AHI271" s="13"/>
      <c r="AHJ271" s="13"/>
      <c r="AHK271" s="13"/>
      <c r="AHL271" s="13"/>
      <c r="AHM271" s="13"/>
      <c r="AHN271" s="13"/>
      <c r="AHO271" s="13"/>
      <c r="AHP271" s="13"/>
      <c r="AHQ271" s="13"/>
      <c r="AHR271" s="13"/>
      <c r="AHS271" s="13"/>
      <c r="AHT271" s="13"/>
      <c r="AHU271" s="13"/>
      <c r="AHV271" s="13"/>
      <c r="AHW271" s="13"/>
      <c r="AHX271" s="13"/>
      <c r="AHY271" s="13"/>
      <c r="AHZ271" s="13"/>
      <c r="AIA271" s="13"/>
      <c r="AIB271" s="13"/>
      <c r="AIC271" s="13"/>
      <c r="AID271" s="13"/>
      <c r="AIE271" s="13"/>
      <c r="AIF271" s="13"/>
      <c r="AIG271" s="13"/>
      <c r="AIH271" s="13"/>
      <c r="AII271" s="13"/>
      <c r="AIJ271" s="13"/>
      <c r="AIK271" s="13"/>
      <c r="AIL271" s="13"/>
      <c r="AIM271" s="13"/>
      <c r="AIN271" s="13"/>
      <c r="AIO271" s="13"/>
      <c r="AIP271" s="13"/>
      <c r="AIQ271" s="13"/>
      <c r="AIR271" s="13"/>
      <c r="AIS271" s="13"/>
      <c r="AIT271" s="13"/>
      <c r="AIU271" s="13"/>
      <c r="AIV271" s="13"/>
      <c r="AIW271" s="13"/>
      <c r="AIX271" s="13"/>
      <c r="AIY271" s="13"/>
      <c r="AIZ271" s="13"/>
      <c r="AJA271" s="13"/>
      <c r="AJB271" s="13"/>
      <c r="AJC271" s="13"/>
      <c r="AJD271" s="13"/>
      <c r="AJE271" s="13"/>
      <c r="AJF271" s="13"/>
      <c r="AJG271" s="13"/>
      <c r="AJH271" s="13"/>
      <c r="AJI271" s="13"/>
      <c r="AJJ271" s="13"/>
      <c r="AJK271" s="13"/>
      <c r="AJL271" s="13"/>
      <c r="AJM271" s="13"/>
      <c r="AJN271" s="13"/>
      <c r="AJO271" s="13"/>
      <c r="AJP271" s="13"/>
      <c r="AJQ271" s="13"/>
      <c r="AJR271" s="13"/>
      <c r="AJS271" s="13"/>
      <c r="AJT271" s="13"/>
      <c r="AJU271" s="13"/>
      <c r="AJV271" s="13"/>
      <c r="AJW271" s="13"/>
      <c r="AJX271" s="13"/>
      <c r="AJY271" s="13"/>
      <c r="AJZ271" s="13"/>
      <c r="AKA271" s="13"/>
      <c r="AKB271" s="13"/>
      <c r="AKC271" s="13"/>
      <c r="AKD271" s="13"/>
      <c r="AKE271" s="13"/>
      <c r="AKF271" s="13"/>
      <c r="AKG271" s="13"/>
      <c r="AKH271" s="13"/>
      <c r="AKI271" s="13"/>
      <c r="AKJ271" s="13"/>
      <c r="AKK271" s="13"/>
      <c r="AKL271" s="13"/>
      <c r="AKM271" s="13"/>
      <c r="AKN271" s="13"/>
      <c r="AKO271" s="13"/>
      <c r="AKP271" s="13"/>
      <c r="AKQ271" s="13"/>
      <c r="AKR271" s="13"/>
      <c r="AKS271" s="13"/>
      <c r="AKT271" s="13"/>
      <c r="AKU271" s="13"/>
      <c r="AKV271" s="13"/>
      <c r="AKW271" s="13"/>
      <c r="AKX271" s="13"/>
      <c r="AKY271" s="13"/>
      <c r="AKZ271" s="13"/>
      <c r="ALA271" s="13"/>
      <c r="ALB271" s="13"/>
      <c r="ALC271" s="13"/>
      <c r="ALD271" s="13"/>
      <c r="ALE271" s="13"/>
      <c r="ALF271" s="13"/>
      <c r="ALG271" s="13"/>
      <c r="ALH271" s="13"/>
      <c r="ALI271" s="13"/>
      <c r="ALJ271" s="13"/>
      <c r="ALK271" s="13"/>
      <c r="ALL271" s="13"/>
      <c r="ALM271" s="13"/>
      <c r="ALN271" s="13"/>
    </row>
    <row r="272" spans="1:1002" ht="14.5" hidden="1" customHeight="1" x14ac:dyDescent="0.35">
      <c r="A272" s="6"/>
      <c r="B272" s="21"/>
      <c r="C272" s="30"/>
      <c r="D272" s="21"/>
      <c r="E272" s="21"/>
      <c r="F272" s="11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13"/>
      <c r="DP272" s="13"/>
      <c r="DQ272" s="13"/>
      <c r="DR272" s="13"/>
      <c r="DS272" s="13"/>
      <c r="DT272" s="13"/>
      <c r="DU272" s="13"/>
      <c r="DV272" s="13"/>
      <c r="DW272" s="13"/>
      <c r="DX272" s="13"/>
      <c r="DY272" s="13"/>
      <c r="DZ272" s="13"/>
      <c r="EA272" s="13"/>
      <c r="EB272" s="13"/>
      <c r="EC272" s="13"/>
      <c r="ED272" s="13"/>
      <c r="EE272" s="13"/>
      <c r="EF272" s="13"/>
      <c r="EG272" s="13"/>
      <c r="EH272" s="13"/>
      <c r="EI272" s="13"/>
      <c r="EJ272" s="13"/>
      <c r="EK272" s="13"/>
      <c r="EL272" s="13"/>
      <c r="EM272" s="13"/>
      <c r="EN272" s="13"/>
      <c r="EO272" s="13"/>
      <c r="EP272" s="13"/>
      <c r="EQ272" s="13"/>
      <c r="ER272" s="13"/>
      <c r="ES272" s="13"/>
      <c r="ET272" s="13"/>
      <c r="EU272" s="13"/>
      <c r="EV272" s="13"/>
      <c r="EW272" s="13"/>
      <c r="EX272" s="13"/>
      <c r="EY272" s="13"/>
      <c r="EZ272" s="13"/>
      <c r="FA272" s="13"/>
      <c r="FB272" s="13"/>
      <c r="FC272" s="13"/>
      <c r="FD272" s="13"/>
      <c r="FE272" s="13"/>
      <c r="FF272" s="13"/>
      <c r="FG272" s="13"/>
      <c r="FH272" s="13"/>
      <c r="FI272" s="13"/>
      <c r="FJ272" s="13"/>
      <c r="FK272" s="13"/>
      <c r="FL272" s="13"/>
      <c r="FM272" s="13"/>
      <c r="FN272" s="13"/>
      <c r="FO272" s="13"/>
      <c r="FP272" s="13"/>
      <c r="FQ272" s="13"/>
      <c r="FR272" s="13"/>
      <c r="FS272" s="13"/>
      <c r="FT272" s="13"/>
      <c r="FU272" s="13"/>
      <c r="FV272" s="13"/>
      <c r="FW272" s="13"/>
      <c r="FX272" s="13"/>
      <c r="FY272" s="13"/>
      <c r="FZ272" s="13"/>
      <c r="GA272" s="13"/>
      <c r="GB272" s="13"/>
      <c r="GC272" s="13"/>
      <c r="GD272" s="13"/>
      <c r="GE272" s="13"/>
      <c r="GF272" s="13"/>
      <c r="GG272" s="13"/>
      <c r="GH272" s="13"/>
      <c r="GI272" s="13"/>
      <c r="GJ272" s="13"/>
      <c r="GK272" s="13"/>
      <c r="GL272" s="13"/>
      <c r="GM272" s="13"/>
      <c r="GN272" s="13"/>
      <c r="GO272" s="13"/>
      <c r="GP272" s="13"/>
      <c r="GQ272" s="13"/>
      <c r="GR272" s="13"/>
      <c r="GS272" s="13"/>
      <c r="GT272" s="13"/>
      <c r="GU272" s="13"/>
      <c r="GV272" s="13"/>
      <c r="GW272" s="13"/>
      <c r="GX272" s="13"/>
      <c r="GY272" s="13"/>
      <c r="GZ272" s="13"/>
      <c r="HA272" s="13"/>
      <c r="HB272" s="13"/>
      <c r="HC272" s="13"/>
      <c r="HD272" s="13"/>
      <c r="HE272" s="13"/>
      <c r="HF272" s="13"/>
      <c r="HG272" s="13"/>
      <c r="HH272" s="13"/>
      <c r="HI272" s="13"/>
      <c r="HJ272" s="13"/>
      <c r="HK272" s="13"/>
      <c r="HL272" s="13"/>
      <c r="HM272" s="13"/>
      <c r="HN272" s="13"/>
      <c r="HO272" s="13"/>
      <c r="HP272" s="13"/>
      <c r="HQ272" s="13"/>
      <c r="HR272" s="13"/>
      <c r="HS272" s="13"/>
      <c r="HT272" s="13"/>
      <c r="HU272" s="13"/>
      <c r="HV272" s="13"/>
      <c r="HW272" s="13"/>
      <c r="HX272" s="13"/>
      <c r="HY272" s="13"/>
      <c r="HZ272" s="13"/>
      <c r="IA272" s="13"/>
      <c r="IB272" s="13"/>
      <c r="IC272" s="13"/>
      <c r="ID272" s="13"/>
      <c r="IE272" s="13"/>
      <c r="IF272" s="13"/>
      <c r="IG272" s="13"/>
      <c r="IH272" s="13"/>
      <c r="II272" s="13"/>
      <c r="IJ272" s="13"/>
      <c r="IK272" s="13"/>
      <c r="IL272" s="13"/>
      <c r="IM272" s="13"/>
      <c r="IN272" s="13"/>
      <c r="IO272" s="13"/>
      <c r="IP272" s="13"/>
      <c r="IQ272" s="13"/>
      <c r="IR272" s="13"/>
      <c r="IS272" s="13"/>
      <c r="IT272" s="13"/>
      <c r="IU272" s="13"/>
      <c r="IV272" s="13"/>
      <c r="IW272" s="13"/>
      <c r="IX272" s="13"/>
      <c r="IY272" s="13"/>
      <c r="IZ272" s="13"/>
      <c r="JA272" s="13"/>
      <c r="JB272" s="13"/>
      <c r="JC272" s="13"/>
      <c r="JD272" s="13"/>
      <c r="JE272" s="13"/>
      <c r="JF272" s="13"/>
      <c r="JG272" s="13"/>
      <c r="JH272" s="13"/>
      <c r="JI272" s="13"/>
      <c r="JJ272" s="13"/>
      <c r="JK272" s="13"/>
      <c r="JL272" s="13"/>
      <c r="JM272" s="13"/>
      <c r="JN272" s="13"/>
      <c r="JO272" s="13"/>
      <c r="JP272" s="13"/>
      <c r="JQ272" s="13"/>
      <c r="JR272" s="13"/>
      <c r="JS272" s="13"/>
      <c r="JT272" s="13"/>
      <c r="JU272" s="13"/>
      <c r="JV272" s="13"/>
      <c r="JW272" s="13"/>
      <c r="JX272" s="13"/>
      <c r="JY272" s="13"/>
      <c r="JZ272" s="13"/>
      <c r="KA272" s="13"/>
      <c r="KB272" s="13"/>
      <c r="KC272" s="13"/>
      <c r="KD272" s="13"/>
      <c r="KE272" s="13"/>
      <c r="KF272" s="13"/>
      <c r="KG272" s="13"/>
      <c r="KH272" s="13"/>
      <c r="KI272" s="13"/>
      <c r="KJ272" s="13"/>
      <c r="KK272" s="13"/>
      <c r="KL272" s="13"/>
      <c r="KM272" s="13"/>
      <c r="KN272" s="13"/>
      <c r="KO272" s="13"/>
      <c r="KP272" s="13"/>
      <c r="KQ272" s="13"/>
      <c r="KR272" s="13"/>
      <c r="KS272" s="13"/>
      <c r="KT272" s="13"/>
      <c r="KU272" s="13"/>
      <c r="KV272" s="13"/>
      <c r="KW272" s="13"/>
      <c r="KX272" s="13"/>
      <c r="KY272" s="13"/>
      <c r="KZ272" s="13"/>
      <c r="LA272" s="13"/>
      <c r="LB272" s="13"/>
      <c r="LC272" s="13"/>
      <c r="LD272" s="13"/>
      <c r="LE272" s="13"/>
      <c r="LF272" s="13"/>
      <c r="LG272" s="13"/>
      <c r="LH272" s="13"/>
      <c r="LI272" s="13"/>
      <c r="LJ272" s="13"/>
      <c r="LK272" s="13"/>
      <c r="LL272" s="13"/>
      <c r="LM272" s="13"/>
      <c r="LN272" s="13"/>
      <c r="LO272" s="13"/>
      <c r="LP272" s="13"/>
      <c r="LQ272" s="13"/>
      <c r="LR272" s="13"/>
      <c r="LS272" s="13"/>
      <c r="LT272" s="13"/>
      <c r="LU272" s="13"/>
      <c r="LV272" s="13"/>
      <c r="LW272" s="13"/>
      <c r="LX272" s="13"/>
      <c r="LY272" s="13"/>
      <c r="LZ272" s="13"/>
      <c r="MA272" s="13"/>
      <c r="MB272" s="13"/>
      <c r="MC272" s="13"/>
      <c r="MD272" s="13"/>
      <c r="ME272" s="13"/>
      <c r="MF272" s="13"/>
      <c r="MG272" s="13"/>
      <c r="MH272" s="13"/>
      <c r="MI272" s="13"/>
      <c r="MJ272" s="13"/>
      <c r="MK272" s="13"/>
      <c r="ML272" s="13"/>
      <c r="MM272" s="13"/>
      <c r="MN272" s="13"/>
      <c r="MO272" s="13"/>
      <c r="MP272" s="13"/>
      <c r="MQ272" s="13"/>
      <c r="MR272" s="13"/>
      <c r="MS272" s="13"/>
      <c r="MT272" s="13"/>
      <c r="MU272" s="13"/>
      <c r="MV272" s="13"/>
      <c r="MW272" s="13"/>
      <c r="MX272" s="13"/>
      <c r="MY272" s="13"/>
      <c r="MZ272" s="13"/>
      <c r="NA272" s="13"/>
      <c r="NB272" s="13"/>
      <c r="NC272" s="13"/>
      <c r="ND272" s="13"/>
      <c r="NE272" s="13"/>
      <c r="NF272" s="13"/>
      <c r="NG272" s="13"/>
      <c r="NH272" s="13"/>
      <c r="NI272" s="13"/>
      <c r="NJ272" s="13"/>
      <c r="NK272" s="13"/>
      <c r="NL272" s="13"/>
      <c r="NM272" s="13"/>
      <c r="NN272" s="13"/>
      <c r="NO272" s="13"/>
      <c r="NP272" s="13"/>
      <c r="NQ272" s="13"/>
      <c r="NR272" s="13"/>
      <c r="NS272" s="13"/>
      <c r="NT272" s="13"/>
      <c r="NU272" s="13"/>
      <c r="NV272" s="13"/>
      <c r="NW272" s="13"/>
      <c r="NX272" s="13"/>
      <c r="NY272" s="13"/>
      <c r="NZ272" s="13"/>
      <c r="OA272" s="13"/>
      <c r="OB272" s="13"/>
      <c r="OC272" s="13"/>
      <c r="OD272" s="13"/>
      <c r="OE272" s="13"/>
      <c r="OF272" s="13"/>
      <c r="OG272" s="13"/>
      <c r="OH272" s="13"/>
      <c r="OI272" s="13"/>
      <c r="OJ272" s="13"/>
      <c r="OK272" s="13"/>
      <c r="OL272" s="13"/>
      <c r="OM272" s="13"/>
      <c r="ON272" s="13"/>
      <c r="OO272" s="13"/>
      <c r="OP272" s="13"/>
      <c r="OQ272" s="13"/>
      <c r="OR272" s="13"/>
      <c r="OS272" s="13"/>
      <c r="OT272" s="13"/>
      <c r="OU272" s="13"/>
      <c r="OV272" s="13"/>
      <c r="OW272" s="13"/>
      <c r="OX272" s="13"/>
      <c r="OY272" s="13"/>
      <c r="OZ272" s="13"/>
      <c r="PA272" s="13"/>
      <c r="PB272" s="13"/>
      <c r="PC272" s="13"/>
      <c r="PD272" s="13"/>
      <c r="PE272" s="13"/>
      <c r="PF272" s="13"/>
      <c r="PG272" s="13"/>
      <c r="PH272" s="13"/>
      <c r="PI272" s="13"/>
      <c r="PJ272" s="13"/>
      <c r="PK272" s="13"/>
      <c r="PL272" s="13"/>
      <c r="PM272" s="13"/>
      <c r="PN272" s="13"/>
      <c r="PO272" s="13"/>
      <c r="PP272" s="13"/>
      <c r="PQ272" s="13"/>
      <c r="PR272" s="13"/>
      <c r="PS272" s="13"/>
      <c r="PT272" s="13"/>
      <c r="PU272" s="13"/>
      <c r="PV272" s="13"/>
      <c r="PW272" s="13"/>
      <c r="PX272" s="13"/>
      <c r="PY272" s="13"/>
      <c r="PZ272" s="13"/>
      <c r="QA272" s="13"/>
      <c r="QB272" s="13"/>
      <c r="QC272" s="13"/>
      <c r="QD272" s="13"/>
      <c r="QE272" s="13"/>
      <c r="QF272" s="13"/>
      <c r="QG272" s="13"/>
      <c r="QH272" s="13"/>
      <c r="QI272" s="13"/>
      <c r="QJ272" s="13"/>
      <c r="QK272" s="13"/>
      <c r="QL272" s="13"/>
      <c r="QM272" s="13"/>
      <c r="QN272" s="13"/>
      <c r="QO272" s="13"/>
      <c r="QP272" s="13"/>
      <c r="QQ272" s="13"/>
      <c r="QR272" s="13"/>
      <c r="QS272" s="13"/>
      <c r="QT272" s="13"/>
      <c r="QU272" s="13"/>
      <c r="QV272" s="13"/>
      <c r="QW272" s="13"/>
      <c r="QX272" s="13"/>
      <c r="QY272" s="13"/>
      <c r="QZ272" s="13"/>
      <c r="RA272" s="13"/>
      <c r="RB272" s="13"/>
      <c r="RC272" s="13"/>
      <c r="RD272" s="13"/>
      <c r="RE272" s="13"/>
      <c r="RF272" s="13"/>
      <c r="RG272" s="13"/>
      <c r="RH272" s="13"/>
      <c r="RI272" s="13"/>
      <c r="RJ272" s="13"/>
      <c r="RK272" s="13"/>
      <c r="RL272" s="13"/>
      <c r="RM272" s="13"/>
      <c r="RN272" s="13"/>
      <c r="RO272" s="13"/>
      <c r="RP272" s="13"/>
      <c r="RQ272" s="13"/>
      <c r="RR272" s="13"/>
      <c r="RS272" s="13"/>
      <c r="RT272" s="13"/>
      <c r="RU272" s="13"/>
      <c r="RV272" s="13"/>
      <c r="RW272" s="13"/>
      <c r="RX272" s="13"/>
      <c r="RY272" s="13"/>
      <c r="RZ272" s="13"/>
      <c r="SA272" s="13"/>
      <c r="SB272" s="13"/>
      <c r="SC272" s="13"/>
      <c r="SD272" s="13"/>
      <c r="SE272" s="13"/>
      <c r="SF272" s="13"/>
      <c r="SG272" s="13"/>
      <c r="SH272" s="13"/>
      <c r="SI272" s="13"/>
      <c r="SJ272" s="13"/>
      <c r="SK272" s="13"/>
      <c r="SL272" s="13"/>
      <c r="SM272" s="13"/>
      <c r="SN272" s="13"/>
      <c r="SO272" s="13"/>
      <c r="SP272" s="13"/>
      <c r="SQ272" s="13"/>
      <c r="SR272" s="13"/>
      <c r="SS272" s="13"/>
      <c r="ST272" s="13"/>
      <c r="SU272" s="13"/>
      <c r="SV272" s="13"/>
      <c r="SW272" s="13"/>
      <c r="SX272" s="13"/>
      <c r="SY272" s="13"/>
      <c r="SZ272" s="13"/>
      <c r="TA272" s="13"/>
      <c r="TB272" s="13"/>
      <c r="TC272" s="13"/>
      <c r="TD272" s="13"/>
      <c r="TE272" s="13"/>
      <c r="TF272" s="13"/>
      <c r="TG272" s="13"/>
      <c r="TH272" s="13"/>
      <c r="TI272" s="13"/>
      <c r="TJ272" s="13"/>
      <c r="TK272" s="13"/>
      <c r="TL272" s="13"/>
      <c r="TM272" s="13"/>
      <c r="TN272" s="13"/>
      <c r="TO272" s="13"/>
      <c r="TP272" s="13"/>
      <c r="TQ272" s="13"/>
      <c r="TR272" s="13"/>
      <c r="TS272" s="13"/>
      <c r="TT272" s="13"/>
      <c r="TU272" s="13"/>
      <c r="TV272" s="13"/>
      <c r="TW272" s="13"/>
      <c r="TX272" s="13"/>
      <c r="TY272" s="13"/>
      <c r="TZ272" s="13"/>
      <c r="UA272" s="13"/>
      <c r="UB272" s="13"/>
      <c r="UC272" s="13"/>
      <c r="UD272" s="13"/>
      <c r="UE272" s="13"/>
      <c r="UF272" s="13"/>
      <c r="UG272" s="13"/>
      <c r="UH272" s="13"/>
      <c r="UI272" s="13"/>
      <c r="UJ272" s="13"/>
      <c r="UK272" s="13"/>
      <c r="UL272" s="13"/>
      <c r="UM272" s="13"/>
      <c r="UN272" s="13"/>
      <c r="UO272" s="13"/>
      <c r="UP272" s="13"/>
      <c r="UQ272" s="13"/>
      <c r="UR272" s="13"/>
      <c r="US272" s="13"/>
      <c r="UT272" s="13"/>
      <c r="UU272" s="13"/>
      <c r="UV272" s="13"/>
      <c r="UW272" s="13"/>
      <c r="UX272" s="13"/>
      <c r="UY272" s="13"/>
      <c r="UZ272" s="13"/>
      <c r="VA272" s="13"/>
      <c r="VB272" s="13"/>
      <c r="VC272" s="13"/>
      <c r="VD272" s="13"/>
      <c r="VE272" s="13"/>
      <c r="VF272" s="13"/>
      <c r="VG272" s="13"/>
      <c r="VH272" s="13"/>
      <c r="VI272" s="13"/>
      <c r="VJ272" s="13"/>
      <c r="VK272" s="13"/>
      <c r="VL272" s="13"/>
      <c r="VM272" s="13"/>
      <c r="VN272" s="13"/>
      <c r="VO272" s="13"/>
      <c r="VP272" s="13"/>
      <c r="VQ272" s="13"/>
      <c r="VR272" s="13"/>
      <c r="VS272" s="13"/>
      <c r="VT272" s="13"/>
      <c r="VU272" s="13"/>
      <c r="VV272" s="13"/>
      <c r="VW272" s="13"/>
      <c r="VX272" s="13"/>
      <c r="VY272" s="13"/>
      <c r="VZ272" s="13"/>
      <c r="WA272" s="13"/>
      <c r="WB272" s="13"/>
      <c r="WC272" s="13"/>
      <c r="WD272" s="13"/>
      <c r="WE272" s="13"/>
      <c r="WF272" s="13"/>
      <c r="WG272" s="13"/>
      <c r="WH272" s="13"/>
      <c r="WI272" s="13"/>
      <c r="WJ272" s="13"/>
      <c r="WK272" s="13"/>
      <c r="WL272" s="13"/>
      <c r="WM272" s="13"/>
      <c r="WN272" s="13"/>
      <c r="WO272" s="13"/>
      <c r="WP272" s="13"/>
      <c r="WQ272" s="13"/>
      <c r="WR272" s="13"/>
      <c r="WS272" s="13"/>
      <c r="WT272" s="13"/>
      <c r="WU272" s="13"/>
      <c r="WV272" s="13"/>
      <c r="WW272" s="13"/>
      <c r="WX272" s="13"/>
      <c r="WY272" s="13"/>
      <c r="WZ272" s="13"/>
      <c r="XA272" s="13"/>
      <c r="XB272" s="13"/>
      <c r="XC272" s="13"/>
      <c r="XD272" s="13"/>
      <c r="XE272" s="13"/>
      <c r="XF272" s="13"/>
      <c r="XG272" s="13"/>
      <c r="XH272" s="13"/>
      <c r="XI272" s="13"/>
      <c r="XJ272" s="13"/>
      <c r="XK272" s="13"/>
      <c r="XL272" s="13"/>
      <c r="XM272" s="13"/>
      <c r="XN272" s="13"/>
      <c r="XO272" s="13"/>
      <c r="XP272" s="13"/>
      <c r="XQ272" s="13"/>
      <c r="XR272" s="13"/>
      <c r="XS272" s="13"/>
      <c r="XT272" s="13"/>
      <c r="XU272" s="13"/>
      <c r="XV272" s="13"/>
      <c r="XW272" s="13"/>
      <c r="XX272" s="13"/>
      <c r="XY272" s="13"/>
      <c r="XZ272" s="13"/>
      <c r="YA272" s="13"/>
      <c r="YB272" s="13"/>
      <c r="YC272" s="13"/>
      <c r="YD272" s="13"/>
      <c r="YE272" s="13"/>
      <c r="YF272" s="13"/>
      <c r="YG272" s="13"/>
      <c r="YH272" s="13"/>
      <c r="YI272" s="13"/>
      <c r="YJ272" s="13"/>
      <c r="YK272" s="13"/>
      <c r="YL272" s="13"/>
      <c r="YM272" s="13"/>
      <c r="YN272" s="13"/>
      <c r="YO272" s="13"/>
      <c r="YP272" s="13"/>
      <c r="YQ272" s="13"/>
      <c r="YR272" s="13"/>
      <c r="YS272" s="13"/>
      <c r="YT272" s="13"/>
      <c r="YU272" s="13"/>
      <c r="YV272" s="13"/>
      <c r="YW272" s="13"/>
      <c r="YX272" s="13"/>
      <c r="YY272" s="13"/>
      <c r="YZ272" s="13"/>
      <c r="ZA272" s="13"/>
      <c r="ZB272" s="13"/>
      <c r="ZC272" s="13"/>
      <c r="ZD272" s="13"/>
      <c r="ZE272" s="13"/>
      <c r="ZF272" s="13"/>
      <c r="ZG272" s="13"/>
      <c r="ZH272" s="13"/>
      <c r="ZI272" s="13"/>
      <c r="ZJ272" s="13"/>
      <c r="ZK272" s="13"/>
      <c r="ZL272" s="13"/>
      <c r="ZM272" s="13"/>
      <c r="ZN272" s="13"/>
      <c r="ZO272" s="13"/>
      <c r="ZP272" s="13"/>
      <c r="ZQ272" s="13"/>
      <c r="ZR272" s="13"/>
      <c r="ZS272" s="13"/>
      <c r="ZT272" s="13"/>
      <c r="ZU272" s="13"/>
      <c r="ZV272" s="13"/>
      <c r="ZW272" s="13"/>
      <c r="ZX272" s="13"/>
      <c r="ZY272" s="13"/>
      <c r="ZZ272" s="13"/>
      <c r="AAA272" s="13"/>
      <c r="AAB272" s="13"/>
      <c r="AAC272" s="13"/>
      <c r="AAD272" s="13"/>
      <c r="AAE272" s="13"/>
      <c r="AAF272" s="13"/>
      <c r="AAG272" s="13"/>
      <c r="AAH272" s="13"/>
      <c r="AAI272" s="13"/>
      <c r="AAJ272" s="13"/>
      <c r="AAK272" s="13"/>
      <c r="AAL272" s="13"/>
      <c r="AAM272" s="13"/>
      <c r="AAN272" s="13"/>
      <c r="AAO272" s="13"/>
      <c r="AAP272" s="13"/>
      <c r="AAQ272" s="13"/>
      <c r="AAR272" s="13"/>
      <c r="AAS272" s="13"/>
      <c r="AAT272" s="13"/>
      <c r="AAU272" s="13"/>
      <c r="AAV272" s="13"/>
      <c r="AAW272" s="13"/>
      <c r="AAX272" s="13"/>
      <c r="AAY272" s="13"/>
      <c r="AAZ272" s="13"/>
      <c r="ABA272" s="13"/>
      <c r="ABB272" s="13"/>
      <c r="ABC272" s="13"/>
      <c r="ABD272" s="13"/>
      <c r="ABE272" s="13"/>
      <c r="ABF272" s="13"/>
      <c r="ABG272" s="13"/>
      <c r="ABH272" s="13"/>
      <c r="ABI272" s="13"/>
      <c r="ABJ272" s="13"/>
      <c r="ABK272" s="13"/>
      <c r="ABL272" s="13"/>
      <c r="ABM272" s="13"/>
      <c r="ABN272" s="13"/>
      <c r="ABO272" s="13"/>
      <c r="ABP272" s="13"/>
      <c r="ABQ272" s="13"/>
      <c r="ABR272" s="13"/>
      <c r="ABS272" s="13"/>
      <c r="ABT272" s="13"/>
      <c r="ABU272" s="13"/>
      <c r="ABV272" s="13"/>
      <c r="ABW272" s="13"/>
      <c r="ABX272" s="13"/>
      <c r="ABY272" s="13"/>
      <c r="ABZ272" s="13"/>
      <c r="ACA272" s="13"/>
      <c r="ACB272" s="13"/>
      <c r="ACC272" s="13"/>
      <c r="ACD272" s="13"/>
      <c r="ACE272" s="13"/>
      <c r="ACF272" s="13"/>
      <c r="ACG272" s="13"/>
      <c r="ACH272" s="13"/>
      <c r="ACI272" s="13"/>
      <c r="ACJ272" s="13"/>
      <c r="ACK272" s="13"/>
      <c r="ACL272" s="13"/>
      <c r="ACM272" s="13"/>
      <c r="ACN272" s="13"/>
      <c r="ACO272" s="13"/>
      <c r="ACP272" s="13"/>
      <c r="ACQ272" s="13"/>
      <c r="ACR272" s="13"/>
      <c r="ACS272" s="13"/>
      <c r="ACT272" s="13"/>
      <c r="ACU272" s="13"/>
      <c r="ACV272" s="13"/>
      <c r="ACW272" s="13"/>
      <c r="ACX272" s="13"/>
      <c r="ACY272" s="13"/>
      <c r="ACZ272" s="13"/>
      <c r="ADA272" s="13"/>
      <c r="ADB272" s="13"/>
      <c r="ADC272" s="13"/>
      <c r="ADD272" s="13"/>
      <c r="ADE272" s="13"/>
      <c r="ADF272" s="13"/>
      <c r="ADG272" s="13"/>
      <c r="ADH272" s="13"/>
      <c r="ADI272" s="13"/>
      <c r="ADJ272" s="13"/>
      <c r="ADK272" s="13"/>
      <c r="ADL272" s="13"/>
      <c r="ADM272" s="13"/>
      <c r="ADN272" s="13"/>
      <c r="ADO272" s="13"/>
      <c r="ADP272" s="13"/>
      <c r="ADQ272" s="13"/>
      <c r="ADR272" s="13"/>
      <c r="ADS272" s="13"/>
      <c r="ADT272" s="13"/>
      <c r="ADU272" s="13"/>
      <c r="ADV272" s="13"/>
      <c r="ADW272" s="13"/>
      <c r="ADX272" s="13"/>
      <c r="ADY272" s="13"/>
      <c r="ADZ272" s="13"/>
      <c r="AEA272" s="13"/>
      <c r="AEB272" s="13"/>
      <c r="AEC272" s="13"/>
      <c r="AED272" s="13"/>
      <c r="AEE272" s="13"/>
      <c r="AEF272" s="13"/>
      <c r="AEG272" s="13"/>
      <c r="AEH272" s="13"/>
      <c r="AEI272" s="13"/>
      <c r="AEJ272" s="13"/>
      <c r="AEK272" s="13"/>
      <c r="AEL272" s="13"/>
      <c r="AEM272" s="13"/>
      <c r="AEN272" s="13"/>
      <c r="AEO272" s="13"/>
      <c r="AEP272" s="13"/>
      <c r="AEQ272" s="13"/>
      <c r="AER272" s="13"/>
      <c r="AES272" s="13"/>
      <c r="AET272" s="13"/>
      <c r="AEU272" s="13"/>
      <c r="AEV272" s="13"/>
      <c r="AEW272" s="13"/>
      <c r="AEX272" s="13"/>
      <c r="AEY272" s="13"/>
      <c r="AEZ272" s="13"/>
      <c r="AFA272" s="13"/>
      <c r="AFB272" s="13"/>
      <c r="AFC272" s="13"/>
      <c r="AFD272" s="13"/>
      <c r="AFE272" s="13"/>
      <c r="AFF272" s="13"/>
      <c r="AFG272" s="13"/>
      <c r="AFH272" s="13"/>
      <c r="AFI272" s="13"/>
      <c r="AFJ272" s="13"/>
      <c r="AFK272" s="13"/>
      <c r="AFL272" s="13"/>
      <c r="AFM272" s="13"/>
      <c r="AFN272" s="13"/>
      <c r="AFO272" s="13"/>
      <c r="AFP272" s="13"/>
      <c r="AFQ272" s="13"/>
      <c r="AFR272" s="13"/>
      <c r="AFS272" s="13"/>
      <c r="AFT272" s="13"/>
      <c r="AFU272" s="13"/>
      <c r="AFV272" s="13"/>
      <c r="AFW272" s="13"/>
      <c r="AFX272" s="13"/>
      <c r="AFY272" s="13"/>
      <c r="AFZ272" s="13"/>
      <c r="AGA272" s="13"/>
      <c r="AGB272" s="13"/>
      <c r="AGC272" s="13"/>
      <c r="AGD272" s="13"/>
      <c r="AGE272" s="13"/>
      <c r="AGF272" s="13"/>
      <c r="AGG272" s="13"/>
      <c r="AGH272" s="13"/>
      <c r="AGI272" s="13"/>
      <c r="AGJ272" s="13"/>
      <c r="AGK272" s="13"/>
      <c r="AGL272" s="13"/>
      <c r="AGM272" s="13"/>
      <c r="AGN272" s="13"/>
      <c r="AGO272" s="13"/>
      <c r="AGP272" s="13"/>
      <c r="AGQ272" s="13"/>
      <c r="AGR272" s="13"/>
      <c r="AGS272" s="13"/>
      <c r="AGT272" s="13"/>
      <c r="AGU272" s="13"/>
      <c r="AGV272" s="13"/>
      <c r="AGW272" s="13"/>
      <c r="AGX272" s="13"/>
      <c r="AGY272" s="13"/>
      <c r="AGZ272" s="13"/>
      <c r="AHA272" s="13"/>
      <c r="AHB272" s="13"/>
      <c r="AHC272" s="13"/>
      <c r="AHD272" s="13"/>
      <c r="AHE272" s="13"/>
      <c r="AHF272" s="13"/>
      <c r="AHG272" s="13"/>
      <c r="AHH272" s="13"/>
      <c r="AHI272" s="13"/>
      <c r="AHJ272" s="13"/>
      <c r="AHK272" s="13"/>
      <c r="AHL272" s="13"/>
      <c r="AHM272" s="13"/>
      <c r="AHN272" s="13"/>
      <c r="AHO272" s="13"/>
      <c r="AHP272" s="13"/>
      <c r="AHQ272" s="13"/>
      <c r="AHR272" s="13"/>
      <c r="AHS272" s="13"/>
      <c r="AHT272" s="13"/>
      <c r="AHU272" s="13"/>
      <c r="AHV272" s="13"/>
      <c r="AHW272" s="13"/>
      <c r="AHX272" s="13"/>
      <c r="AHY272" s="13"/>
      <c r="AHZ272" s="13"/>
      <c r="AIA272" s="13"/>
      <c r="AIB272" s="13"/>
      <c r="AIC272" s="13"/>
      <c r="AID272" s="13"/>
      <c r="AIE272" s="13"/>
      <c r="AIF272" s="13"/>
      <c r="AIG272" s="13"/>
      <c r="AIH272" s="13"/>
      <c r="AII272" s="13"/>
      <c r="AIJ272" s="13"/>
      <c r="AIK272" s="13"/>
      <c r="AIL272" s="13"/>
      <c r="AIM272" s="13"/>
      <c r="AIN272" s="13"/>
      <c r="AIO272" s="13"/>
      <c r="AIP272" s="13"/>
      <c r="AIQ272" s="13"/>
      <c r="AIR272" s="13"/>
      <c r="AIS272" s="13"/>
      <c r="AIT272" s="13"/>
      <c r="AIU272" s="13"/>
      <c r="AIV272" s="13"/>
      <c r="AIW272" s="13"/>
      <c r="AIX272" s="13"/>
      <c r="AIY272" s="13"/>
      <c r="AIZ272" s="13"/>
      <c r="AJA272" s="13"/>
      <c r="AJB272" s="13"/>
      <c r="AJC272" s="13"/>
      <c r="AJD272" s="13"/>
      <c r="AJE272" s="13"/>
      <c r="AJF272" s="13"/>
      <c r="AJG272" s="13"/>
      <c r="AJH272" s="13"/>
      <c r="AJI272" s="13"/>
      <c r="AJJ272" s="13"/>
      <c r="AJK272" s="13"/>
      <c r="AJL272" s="13"/>
      <c r="AJM272" s="13"/>
      <c r="AJN272" s="13"/>
      <c r="AJO272" s="13"/>
      <c r="AJP272" s="13"/>
      <c r="AJQ272" s="13"/>
      <c r="AJR272" s="13"/>
      <c r="AJS272" s="13"/>
      <c r="AJT272" s="13"/>
      <c r="AJU272" s="13"/>
      <c r="AJV272" s="13"/>
      <c r="AJW272" s="13"/>
      <c r="AJX272" s="13"/>
      <c r="AJY272" s="13"/>
      <c r="AJZ272" s="13"/>
      <c r="AKA272" s="13"/>
      <c r="AKB272" s="13"/>
      <c r="AKC272" s="13"/>
      <c r="AKD272" s="13"/>
      <c r="AKE272" s="13"/>
      <c r="AKF272" s="13"/>
      <c r="AKG272" s="13"/>
      <c r="AKH272" s="13"/>
      <c r="AKI272" s="13"/>
      <c r="AKJ272" s="13"/>
      <c r="AKK272" s="13"/>
      <c r="AKL272" s="13"/>
      <c r="AKM272" s="13"/>
      <c r="AKN272" s="13"/>
      <c r="AKO272" s="13"/>
      <c r="AKP272" s="13"/>
      <c r="AKQ272" s="13"/>
      <c r="AKR272" s="13"/>
      <c r="AKS272" s="13"/>
      <c r="AKT272" s="13"/>
      <c r="AKU272" s="13"/>
      <c r="AKV272" s="13"/>
      <c r="AKW272" s="13"/>
      <c r="AKX272" s="13"/>
      <c r="AKY272" s="13"/>
      <c r="AKZ272" s="13"/>
      <c r="ALA272" s="13"/>
      <c r="ALB272" s="13"/>
      <c r="ALC272" s="13"/>
      <c r="ALD272" s="13"/>
      <c r="ALE272" s="13"/>
      <c r="ALF272" s="13"/>
      <c r="ALG272" s="13"/>
      <c r="ALH272" s="13"/>
      <c r="ALI272" s="13"/>
      <c r="ALJ272" s="13"/>
      <c r="ALK272" s="13"/>
      <c r="ALL272" s="13"/>
      <c r="ALM272" s="13"/>
      <c r="ALN272" s="13"/>
    </row>
    <row r="273" spans="1:1002" ht="14.5" hidden="1" customHeight="1" x14ac:dyDescent="0.35">
      <c r="A273" s="6"/>
      <c r="B273" s="21"/>
      <c r="C273" s="30"/>
      <c r="D273" s="21"/>
      <c r="E273" s="21"/>
      <c r="F273" s="11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13"/>
      <c r="DZ273" s="13"/>
      <c r="EA273" s="13"/>
      <c r="EB273" s="13"/>
      <c r="EC273" s="13"/>
      <c r="ED273" s="13"/>
      <c r="EE273" s="13"/>
      <c r="EF273" s="13"/>
      <c r="EG273" s="13"/>
      <c r="EH273" s="13"/>
      <c r="EI273" s="13"/>
      <c r="EJ273" s="13"/>
      <c r="EK273" s="13"/>
      <c r="EL273" s="13"/>
      <c r="EM273" s="13"/>
      <c r="EN273" s="13"/>
      <c r="EO273" s="13"/>
      <c r="EP273" s="13"/>
      <c r="EQ273" s="13"/>
      <c r="ER273" s="13"/>
      <c r="ES273" s="13"/>
      <c r="ET273" s="13"/>
      <c r="EU273" s="13"/>
      <c r="EV273" s="13"/>
      <c r="EW273" s="13"/>
      <c r="EX273" s="13"/>
      <c r="EY273" s="13"/>
      <c r="EZ273" s="13"/>
      <c r="FA273" s="13"/>
      <c r="FB273" s="13"/>
      <c r="FC273" s="13"/>
      <c r="FD273" s="13"/>
      <c r="FE273" s="13"/>
      <c r="FF273" s="13"/>
      <c r="FG273" s="13"/>
      <c r="FH273" s="13"/>
      <c r="FI273" s="13"/>
      <c r="FJ273" s="13"/>
      <c r="FK273" s="13"/>
      <c r="FL273" s="13"/>
      <c r="FM273" s="13"/>
      <c r="FN273" s="13"/>
      <c r="FO273" s="13"/>
      <c r="FP273" s="13"/>
      <c r="FQ273" s="13"/>
      <c r="FR273" s="13"/>
      <c r="FS273" s="13"/>
      <c r="FT273" s="13"/>
      <c r="FU273" s="13"/>
      <c r="FV273" s="13"/>
      <c r="FW273" s="13"/>
      <c r="FX273" s="13"/>
      <c r="FY273" s="13"/>
      <c r="FZ273" s="13"/>
      <c r="GA273" s="13"/>
      <c r="GB273" s="13"/>
      <c r="GC273" s="13"/>
      <c r="GD273" s="13"/>
      <c r="GE273" s="13"/>
      <c r="GF273" s="13"/>
      <c r="GG273" s="13"/>
      <c r="GH273" s="13"/>
      <c r="GI273" s="13"/>
      <c r="GJ273" s="13"/>
      <c r="GK273" s="13"/>
      <c r="GL273" s="13"/>
      <c r="GM273" s="13"/>
      <c r="GN273" s="13"/>
      <c r="GO273" s="13"/>
      <c r="GP273" s="13"/>
      <c r="GQ273" s="13"/>
      <c r="GR273" s="13"/>
      <c r="GS273" s="13"/>
      <c r="GT273" s="13"/>
      <c r="GU273" s="13"/>
      <c r="GV273" s="13"/>
      <c r="GW273" s="13"/>
      <c r="GX273" s="13"/>
      <c r="GY273" s="13"/>
      <c r="GZ273" s="13"/>
      <c r="HA273" s="13"/>
      <c r="HB273" s="13"/>
      <c r="HC273" s="13"/>
      <c r="HD273" s="13"/>
      <c r="HE273" s="13"/>
      <c r="HF273" s="13"/>
      <c r="HG273" s="13"/>
      <c r="HH273" s="13"/>
      <c r="HI273" s="13"/>
      <c r="HJ273" s="13"/>
      <c r="HK273" s="13"/>
      <c r="HL273" s="13"/>
      <c r="HM273" s="13"/>
      <c r="HN273" s="13"/>
      <c r="HO273" s="13"/>
      <c r="HP273" s="13"/>
      <c r="HQ273" s="13"/>
      <c r="HR273" s="13"/>
      <c r="HS273" s="13"/>
      <c r="HT273" s="13"/>
      <c r="HU273" s="13"/>
      <c r="HV273" s="13"/>
      <c r="HW273" s="13"/>
      <c r="HX273" s="13"/>
      <c r="HY273" s="13"/>
      <c r="HZ273" s="13"/>
      <c r="IA273" s="13"/>
      <c r="IB273" s="13"/>
      <c r="IC273" s="13"/>
      <c r="ID273" s="13"/>
      <c r="IE273" s="13"/>
      <c r="IF273" s="13"/>
      <c r="IG273" s="13"/>
      <c r="IH273" s="13"/>
      <c r="II273" s="13"/>
      <c r="IJ273" s="13"/>
      <c r="IK273" s="13"/>
      <c r="IL273" s="13"/>
      <c r="IM273" s="13"/>
      <c r="IN273" s="13"/>
      <c r="IO273" s="13"/>
      <c r="IP273" s="13"/>
      <c r="IQ273" s="13"/>
      <c r="IR273" s="13"/>
      <c r="IS273" s="13"/>
      <c r="IT273" s="13"/>
      <c r="IU273" s="13"/>
      <c r="IV273" s="13"/>
      <c r="IW273" s="13"/>
      <c r="IX273" s="13"/>
      <c r="IY273" s="13"/>
      <c r="IZ273" s="13"/>
      <c r="JA273" s="13"/>
      <c r="JB273" s="13"/>
      <c r="JC273" s="13"/>
      <c r="JD273" s="13"/>
      <c r="JE273" s="13"/>
      <c r="JF273" s="13"/>
      <c r="JG273" s="13"/>
      <c r="JH273" s="13"/>
      <c r="JI273" s="13"/>
      <c r="JJ273" s="13"/>
      <c r="JK273" s="13"/>
      <c r="JL273" s="13"/>
      <c r="JM273" s="13"/>
      <c r="JN273" s="13"/>
      <c r="JO273" s="13"/>
      <c r="JP273" s="13"/>
      <c r="JQ273" s="13"/>
      <c r="JR273" s="13"/>
      <c r="JS273" s="13"/>
      <c r="JT273" s="13"/>
      <c r="JU273" s="13"/>
      <c r="JV273" s="13"/>
      <c r="JW273" s="13"/>
      <c r="JX273" s="13"/>
      <c r="JY273" s="13"/>
      <c r="JZ273" s="13"/>
      <c r="KA273" s="13"/>
      <c r="KB273" s="13"/>
      <c r="KC273" s="13"/>
      <c r="KD273" s="13"/>
      <c r="KE273" s="13"/>
      <c r="KF273" s="13"/>
      <c r="KG273" s="13"/>
      <c r="KH273" s="13"/>
      <c r="KI273" s="13"/>
      <c r="KJ273" s="13"/>
      <c r="KK273" s="13"/>
      <c r="KL273" s="13"/>
      <c r="KM273" s="13"/>
      <c r="KN273" s="13"/>
      <c r="KO273" s="13"/>
      <c r="KP273" s="13"/>
      <c r="KQ273" s="13"/>
      <c r="KR273" s="13"/>
      <c r="KS273" s="13"/>
      <c r="KT273" s="13"/>
      <c r="KU273" s="13"/>
      <c r="KV273" s="13"/>
      <c r="KW273" s="13"/>
      <c r="KX273" s="13"/>
      <c r="KY273" s="13"/>
      <c r="KZ273" s="13"/>
      <c r="LA273" s="13"/>
      <c r="LB273" s="13"/>
      <c r="LC273" s="13"/>
      <c r="LD273" s="13"/>
      <c r="LE273" s="13"/>
      <c r="LF273" s="13"/>
      <c r="LG273" s="13"/>
      <c r="LH273" s="13"/>
      <c r="LI273" s="13"/>
      <c r="LJ273" s="13"/>
      <c r="LK273" s="13"/>
      <c r="LL273" s="13"/>
      <c r="LM273" s="13"/>
      <c r="LN273" s="13"/>
      <c r="LO273" s="13"/>
      <c r="LP273" s="13"/>
      <c r="LQ273" s="13"/>
      <c r="LR273" s="13"/>
      <c r="LS273" s="13"/>
      <c r="LT273" s="13"/>
      <c r="LU273" s="13"/>
      <c r="LV273" s="13"/>
      <c r="LW273" s="13"/>
      <c r="LX273" s="13"/>
      <c r="LY273" s="13"/>
      <c r="LZ273" s="13"/>
      <c r="MA273" s="13"/>
      <c r="MB273" s="13"/>
      <c r="MC273" s="13"/>
      <c r="MD273" s="13"/>
      <c r="ME273" s="13"/>
      <c r="MF273" s="13"/>
      <c r="MG273" s="13"/>
      <c r="MH273" s="13"/>
      <c r="MI273" s="13"/>
      <c r="MJ273" s="13"/>
      <c r="MK273" s="13"/>
      <c r="ML273" s="13"/>
      <c r="MM273" s="13"/>
      <c r="MN273" s="13"/>
      <c r="MO273" s="13"/>
      <c r="MP273" s="13"/>
      <c r="MQ273" s="13"/>
      <c r="MR273" s="13"/>
      <c r="MS273" s="13"/>
      <c r="MT273" s="13"/>
      <c r="MU273" s="13"/>
      <c r="MV273" s="13"/>
      <c r="MW273" s="13"/>
      <c r="MX273" s="13"/>
      <c r="MY273" s="13"/>
      <c r="MZ273" s="13"/>
      <c r="NA273" s="13"/>
      <c r="NB273" s="13"/>
      <c r="NC273" s="13"/>
      <c r="ND273" s="13"/>
      <c r="NE273" s="13"/>
      <c r="NF273" s="13"/>
      <c r="NG273" s="13"/>
      <c r="NH273" s="13"/>
      <c r="NI273" s="13"/>
      <c r="NJ273" s="13"/>
      <c r="NK273" s="13"/>
      <c r="NL273" s="13"/>
      <c r="NM273" s="13"/>
      <c r="NN273" s="13"/>
      <c r="NO273" s="13"/>
      <c r="NP273" s="13"/>
      <c r="NQ273" s="13"/>
      <c r="NR273" s="13"/>
      <c r="NS273" s="13"/>
      <c r="NT273" s="13"/>
      <c r="NU273" s="13"/>
      <c r="NV273" s="13"/>
      <c r="NW273" s="13"/>
      <c r="NX273" s="13"/>
      <c r="NY273" s="13"/>
      <c r="NZ273" s="13"/>
      <c r="OA273" s="13"/>
      <c r="OB273" s="13"/>
      <c r="OC273" s="13"/>
      <c r="OD273" s="13"/>
      <c r="OE273" s="13"/>
      <c r="OF273" s="13"/>
      <c r="OG273" s="13"/>
      <c r="OH273" s="13"/>
      <c r="OI273" s="13"/>
      <c r="OJ273" s="13"/>
      <c r="OK273" s="13"/>
      <c r="OL273" s="13"/>
      <c r="OM273" s="13"/>
      <c r="ON273" s="13"/>
      <c r="OO273" s="13"/>
      <c r="OP273" s="13"/>
      <c r="OQ273" s="13"/>
      <c r="OR273" s="13"/>
      <c r="OS273" s="13"/>
      <c r="OT273" s="13"/>
      <c r="OU273" s="13"/>
      <c r="OV273" s="13"/>
      <c r="OW273" s="13"/>
      <c r="OX273" s="13"/>
      <c r="OY273" s="13"/>
      <c r="OZ273" s="13"/>
      <c r="PA273" s="13"/>
      <c r="PB273" s="13"/>
      <c r="PC273" s="13"/>
      <c r="PD273" s="13"/>
      <c r="PE273" s="13"/>
      <c r="PF273" s="13"/>
      <c r="PG273" s="13"/>
      <c r="PH273" s="13"/>
      <c r="PI273" s="13"/>
      <c r="PJ273" s="13"/>
      <c r="PK273" s="13"/>
      <c r="PL273" s="13"/>
      <c r="PM273" s="13"/>
      <c r="PN273" s="13"/>
      <c r="PO273" s="13"/>
      <c r="PP273" s="13"/>
      <c r="PQ273" s="13"/>
      <c r="PR273" s="13"/>
      <c r="PS273" s="13"/>
      <c r="PT273" s="13"/>
      <c r="PU273" s="13"/>
      <c r="PV273" s="13"/>
      <c r="PW273" s="13"/>
      <c r="PX273" s="13"/>
      <c r="PY273" s="13"/>
      <c r="PZ273" s="13"/>
      <c r="QA273" s="13"/>
      <c r="QB273" s="13"/>
      <c r="QC273" s="13"/>
      <c r="QD273" s="13"/>
      <c r="QE273" s="13"/>
      <c r="QF273" s="13"/>
      <c r="QG273" s="13"/>
      <c r="QH273" s="13"/>
      <c r="QI273" s="13"/>
      <c r="QJ273" s="13"/>
      <c r="QK273" s="13"/>
      <c r="QL273" s="13"/>
      <c r="QM273" s="13"/>
      <c r="QN273" s="13"/>
      <c r="QO273" s="13"/>
      <c r="QP273" s="13"/>
      <c r="QQ273" s="13"/>
      <c r="QR273" s="13"/>
      <c r="QS273" s="13"/>
      <c r="QT273" s="13"/>
      <c r="QU273" s="13"/>
      <c r="QV273" s="13"/>
      <c r="QW273" s="13"/>
      <c r="QX273" s="13"/>
      <c r="QY273" s="13"/>
      <c r="QZ273" s="13"/>
      <c r="RA273" s="13"/>
      <c r="RB273" s="13"/>
      <c r="RC273" s="13"/>
      <c r="RD273" s="13"/>
      <c r="RE273" s="13"/>
      <c r="RF273" s="13"/>
      <c r="RG273" s="13"/>
      <c r="RH273" s="13"/>
      <c r="RI273" s="13"/>
      <c r="RJ273" s="13"/>
      <c r="RK273" s="13"/>
      <c r="RL273" s="13"/>
      <c r="RM273" s="13"/>
      <c r="RN273" s="13"/>
      <c r="RO273" s="13"/>
      <c r="RP273" s="13"/>
      <c r="RQ273" s="13"/>
      <c r="RR273" s="13"/>
      <c r="RS273" s="13"/>
      <c r="RT273" s="13"/>
      <c r="RU273" s="13"/>
      <c r="RV273" s="13"/>
      <c r="RW273" s="13"/>
      <c r="RX273" s="13"/>
      <c r="RY273" s="13"/>
      <c r="RZ273" s="13"/>
      <c r="SA273" s="13"/>
      <c r="SB273" s="13"/>
      <c r="SC273" s="13"/>
      <c r="SD273" s="13"/>
      <c r="SE273" s="13"/>
      <c r="SF273" s="13"/>
      <c r="SG273" s="13"/>
      <c r="SH273" s="13"/>
      <c r="SI273" s="13"/>
      <c r="SJ273" s="13"/>
      <c r="SK273" s="13"/>
      <c r="SL273" s="13"/>
      <c r="SM273" s="13"/>
      <c r="SN273" s="13"/>
      <c r="SO273" s="13"/>
      <c r="SP273" s="13"/>
      <c r="SQ273" s="13"/>
      <c r="SR273" s="13"/>
      <c r="SS273" s="13"/>
      <c r="ST273" s="13"/>
      <c r="SU273" s="13"/>
      <c r="SV273" s="13"/>
      <c r="SW273" s="13"/>
      <c r="SX273" s="13"/>
      <c r="SY273" s="13"/>
      <c r="SZ273" s="13"/>
      <c r="TA273" s="13"/>
      <c r="TB273" s="13"/>
      <c r="TC273" s="13"/>
      <c r="TD273" s="13"/>
      <c r="TE273" s="13"/>
      <c r="TF273" s="13"/>
      <c r="TG273" s="13"/>
      <c r="TH273" s="13"/>
      <c r="TI273" s="13"/>
      <c r="TJ273" s="13"/>
      <c r="TK273" s="13"/>
      <c r="TL273" s="13"/>
      <c r="TM273" s="13"/>
      <c r="TN273" s="13"/>
      <c r="TO273" s="13"/>
      <c r="TP273" s="13"/>
      <c r="TQ273" s="13"/>
      <c r="TR273" s="13"/>
      <c r="TS273" s="13"/>
      <c r="TT273" s="13"/>
      <c r="TU273" s="13"/>
      <c r="TV273" s="13"/>
      <c r="TW273" s="13"/>
      <c r="TX273" s="13"/>
      <c r="TY273" s="13"/>
      <c r="TZ273" s="13"/>
      <c r="UA273" s="13"/>
      <c r="UB273" s="13"/>
      <c r="UC273" s="13"/>
      <c r="UD273" s="13"/>
      <c r="UE273" s="13"/>
      <c r="UF273" s="13"/>
      <c r="UG273" s="13"/>
      <c r="UH273" s="13"/>
      <c r="UI273" s="13"/>
      <c r="UJ273" s="13"/>
      <c r="UK273" s="13"/>
      <c r="UL273" s="13"/>
      <c r="UM273" s="13"/>
      <c r="UN273" s="13"/>
      <c r="UO273" s="13"/>
      <c r="UP273" s="13"/>
      <c r="UQ273" s="13"/>
      <c r="UR273" s="13"/>
      <c r="US273" s="13"/>
      <c r="UT273" s="13"/>
      <c r="UU273" s="13"/>
      <c r="UV273" s="13"/>
      <c r="UW273" s="13"/>
      <c r="UX273" s="13"/>
      <c r="UY273" s="13"/>
      <c r="UZ273" s="13"/>
      <c r="VA273" s="13"/>
      <c r="VB273" s="13"/>
      <c r="VC273" s="13"/>
      <c r="VD273" s="13"/>
      <c r="VE273" s="13"/>
      <c r="VF273" s="13"/>
      <c r="VG273" s="13"/>
      <c r="VH273" s="13"/>
      <c r="VI273" s="13"/>
      <c r="VJ273" s="13"/>
      <c r="VK273" s="13"/>
      <c r="VL273" s="13"/>
      <c r="VM273" s="13"/>
      <c r="VN273" s="13"/>
      <c r="VO273" s="13"/>
      <c r="VP273" s="13"/>
      <c r="VQ273" s="13"/>
      <c r="VR273" s="13"/>
      <c r="VS273" s="13"/>
      <c r="VT273" s="13"/>
      <c r="VU273" s="13"/>
      <c r="VV273" s="13"/>
      <c r="VW273" s="13"/>
      <c r="VX273" s="13"/>
      <c r="VY273" s="13"/>
      <c r="VZ273" s="13"/>
      <c r="WA273" s="13"/>
      <c r="WB273" s="13"/>
      <c r="WC273" s="13"/>
      <c r="WD273" s="13"/>
      <c r="WE273" s="13"/>
      <c r="WF273" s="13"/>
      <c r="WG273" s="13"/>
      <c r="WH273" s="13"/>
      <c r="WI273" s="13"/>
      <c r="WJ273" s="13"/>
      <c r="WK273" s="13"/>
      <c r="WL273" s="13"/>
      <c r="WM273" s="13"/>
      <c r="WN273" s="13"/>
      <c r="WO273" s="13"/>
      <c r="WP273" s="13"/>
      <c r="WQ273" s="13"/>
      <c r="WR273" s="13"/>
      <c r="WS273" s="13"/>
      <c r="WT273" s="13"/>
      <c r="WU273" s="13"/>
      <c r="WV273" s="13"/>
      <c r="WW273" s="13"/>
      <c r="WX273" s="13"/>
      <c r="WY273" s="13"/>
      <c r="WZ273" s="13"/>
      <c r="XA273" s="13"/>
      <c r="XB273" s="13"/>
      <c r="XC273" s="13"/>
      <c r="XD273" s="13"/>
      <c r="XE273" s="13"/>
      <c r="XF273" s="13"/>
      <c r="XG273" s="13"/>
      <c r="XH273" s="13"/>
      <c r="XI273" s="13"/>
      <c r="XJ273" s="13"/>
      <c r="XK273" s="13"/>
      <c r="XL273" s="13"/>
      <c r="XM273" s="13"/>
      <c r="XN273" s="13"/>
      <c r="XO273" s="13"/>
      <c r="XP273" s="13"/>
      <c r="XQ273" s="13"/>
      <c r="XR273" s="13"/>
      <c r="XS273" s="13"/>
      <c r="XT273" s="13"/>
      <c r="XU273" s="13"/>
      <c r="XV273" s="13"/>
      <c r="XW273" s="13"/>
      <c r="XX273" s="13"/>
      <c r="XY273" s="13"/>
      <c r="XZ273" s="13"/>
      <c r="YA273" s="13"/>
      <c r="YB273" s="13"/>
      <c r="YC273" s="13"/>
      <c r="YD273" s="13"/>
      <c r="YE273" s="13"/>
      <c r="YF273" s="13"/>
      <c r="YG273" s="13"/>
      <c r="YH273" s="13"/>
      <c r="YI273" s="13"/>
      <c r="YJ273" s="13"/>
      <c r="YK273" s="13"/>
      <c r="YL273" s="13"/>
      <c r="YM273" s="13"/>
      <c r="YN273" s="13"/>
      <c r="YO273" s="13"/>
      <c r="YP273" s="13"/>
      <c r="YQ273" s="13"/>
      <c r="YR273" s="13"/>
      <c r="YS273" s="13"/>
      <c r="YT273" s="13"/>
      <c r="YU273" s="13"/>
      <c r="YV273" s="13"/>
      <c r="YW273" s="13"/>
      <c r="YX273" s="13"/>
      <c r="YY273" s="13"/>
      <c r="YZ273" s="13"/>
      <c r="ZA273" s="13"/>
      <c r="ZB273" s="13"/>
      <c r="ZC273" s="13"/>
      <c r="ZD273" s="13"/>
      <c r="ZE273" s="13"/>
      <c r="ZF273" s="13"/>
      <c r="ZG273" s="13"/>
      <c r="ZH273" s="13"/>
      <c r="ZI273" s="13"/>
      <c r="ZJ273" s="13"/>
      <c r="ZK273" s="13"/>
      <c r="ZL273" s="13"/>
      <c r="ZM273" s="13"/>
      <c r="ZN273" s="13"/>
      <c r="ZO273" s="13"/>
      <c r="ZP273" s="13"/>
      <c r="ZQ273" s="13"/>
      <c r="ZR273" s="13"/>
      <c r="ZS273" s="13"/>
      <c r="ZT273" s="13"/>
      <c r="ZU273" s="13"/>
      <c r="ZV273" s="13"/>
      <c r="ZW273" s="13"/>
      <c r="ZX273" s="13"/>
      <c r="ZY273" s="13"/>
      <c r="ZZ273" s="13"/>
      <c r="AAA273" s="13"/>
      <c r="AAB273" s="13"/>
      <c r="AAC273" s="13"/>
      <c r="AAD273" s="13"/>
      <c r="AAE273" s="13"/>
      <c r="AAF273" s="13"/>
      <c r="AAG273" s="13"/>
      <c r="AAH273" s="13"/>
      <c r="AAI273" s="13"/>
      <c r="AAJ273" s="13"/>
      <c r="AAK273" s="13"/>
      <c r="AAL273" s="13"/>
      <c r="AAM273" s="13"/>
      <c r="AAN273" s="13"/>
      <c r="AAO273" s="13"/>
      <c r="AAP273" s="13"/>
      <c r="AAQ273" s="13"/>
      <c r="AAR273" s="13"/>
      <c r="AAS273" s="13"/>
      <c r="AAT273" s="13"/>
      <c r="AAU273" s="13"/>
      <c r="AAV273" s="13"/>
      <c r="AAW273" s="13"/>
      <c r="AAX273" s="13"/>
      <c r="AAY273" s="13"/>
      <c r="AAZ273" s="13"/>
      <c r="ABA273" s="13"/>
      <c r="ABB273" s="13"/>
      <c r="ABC273" s="13"/>
      <c r="ABD273" s="13"/>
      <c r="ABE273" s="13"/>
      <c r="ABF273" s="13"/>
      <c r="ABG273" s="13"/>
      <c r="ABH273" s="13"/>
      <c r="ABI273" s="13"/>
      <c r="ABJ273" s="13"/>
      <c r="ABK273" s="13"/>
      <c r="ABL273" s="13"/>
      <c r="ABM273" s="13"/>
      <c r="ABN273" s="13"/>
      <c r="ABO273" s="13"/>
      <c r="ABP273" s="13"/>
      <c r="ABQ273" s="13"/>
      <c r="ABR273" s="13"/>
      <c r="ABS273" s="13"/>
      <c r="ABT273" s="13"/>
      <c r="ABU273" s="13"/>
      <c r="ABV273" s="13"/>
      <c r="ABW273" s="13"/>
      <c r="ABX273" s="13"/>
      <c r="ABY273" s="13"/>
      <c r="ABZ273" s="13"/>
      <c r="ACA273" s="13"/>
      <c r="ACB273" s="13"/>
      <c r="ACC273" s="13"/>
      <c r="ACD273" s="13"/>
      <c r="ACE273" s="13"/>
      <c r="ACF273" s="13"/>
      <c r="ACG273" s="13"/>
      <c r="ACH273" s="13"/>
      <c r="ACI273" s="13"/>
      <c r="ACJ273" s="13"/>
      <c r="ACK273" s="13"/>
      <c r="ACL273" s="13"/>
      <c r="ACM273" s="13"/>
      <c r="ACN273" s="13"/>
      <c r="ACO273" s="13"/>
      <c r="ACP273" s="13"/>
      <c r="ACQ273" s="13"/>
      <c r="ACR273" s="13"/>
      <c r="ACS273" s="13"/>
      <c r="ACT273" s="13"/>
      <c r="ACU273" s="13"/>
      <c r="ACV273" s="13"/>
      <c r="ACW273" s="13"/>
      <c r="ACX273" s="13"/>
      <c r="ACY273" s="13"/>
      <c r="ACZ273" s="13"/>
      <c r="ADA273" s="13"/>
      <c r="ADB273" s="13"/>
      <c r="ADC273" s="13"/>
      <c r="ADD273" s="13"/>
      <c r="ADE273" s="13"/>
      <c r="ADF273" s="13"/>
      <c r="ADG273" s="13"/>
      <c r="ADH273" s="13"/>
      <c r="ADI273" s="13"/>
      <c r="ADJ273" s="13"/>
      <c r="ADK273" s="13"/>
      <c r="ADL273" s="13"/>
      <c r="ADM273" s="13"/>
      <c r="ADN273" s="13"/>
      <c r="ADO273" s="13"/>
      <c r="ADP273" s="13"/>
      <c r="ADQ273" s="13"/>
      <c r="ADR273" s="13"/>
      <c r="ADS273" s="13"/>
      <c r="ADT273" s="13"/>
      <c r="ADU273" s="13"/>
      <c r="ADV273" s="13"/>
      <c r="ADW273" s="13"/>
      <c r="ADX273" s="13"/>
      <c r="ADY273" s="13"/>
      <c r="ADZ273" s="13"/>
      <c r="AEA273" s="13"/>
      <c r="AEB273" s="13"/>
      <c r="AEC273" s="13"/>
      <c r="AED273" s="13"/>
      <c r="AEE273" s="13"/>
      <c r="AEF273" s="13"/>
      <c r="AEG273" s="13"/>
      <c r="AEH273" s="13"/>
      <c r="AEI273" s="13"/>
      <c r="AEJ273" s="13"/>
      <c r="AEK273" s="13"/>
      <c r="AEL273" s="13"/>
      <c r="AEM273" s="13"/>
      <c r="AEN273" s="13"/>
      <c r="AEO273" s="13"/>
      <c r="AEP273" s="13"/>
      <c r="AEQ273" s="13"/>
      <c r="AER273" s="13"/>
      <c r="AES273" s="13"/>
      <c r="AET273" s="13"/>
      <c r="AEU273" s="13"/>
      <c r="AEV273" s="13"/>
      <c r="AEW273" s="13"/>
      <c r="AEX273" s="13"/>
      <c r="AEY273" s="13"/>
      <c r="AEZ273" s="13"/>
      <c r="AFA273" s="13"/>
      <c r="AFB273" s="13"/>
      <c r="AFC273" s="13"/>
      <c r="AFD273" s="13"/>
      <c r="AFE273" s="13"/>
      <c r="AFF273" s="13"/>
      <c r="AFG273" s="13"/>
      <c r="AFH273" s="13"/>
      <c r="AFI273" s="13"/>
      <c r="AFJ273" s="13"/>
      <c r="AFK273" s="13"/>
      <c r="AFL273" s="13"/>
      <c r="AFM273" s="13"/>
      <c r="AFN273" s="13"/>
      <c r="AFO273" s="13"/>
      <c r="AFP273" s="13"/>
      <c r="AFQ273" s="13"/>
      <c r="AFR273" s="13"/>
      <c r="AFS273" s="13"/>
      <c r="AFT273" s="13"/>
      <c r="AFU273" s="13"/>
      <c r="AFV273" s="13"/>
      <c r="AFW273" s="13"/>
      <c r="AFX273" s="13"/>
      <c r="AFY273" s="13"/>
      <c r="AFZ273" s="13"/>
      <c r="AGA273" s="13"/>
      <c r="AGB273" s="13"/>
      <c r="AGC273" s="13"/>
      <c r="AGD273" s="13"/>
      <c r="AGE273" s="13"/>
      <c r="AGF273" s="13"/>
      <c r="AGG273" s="13"/>
      <c r="AGH273" s="13"/>
      <c r="AGI273" s="13"/>
      <c r="AGJ273" s="13"/>
      <c r="AGK273" s="13"/>
      <c r="AGL273" s="13"/>
      <c r="AGM273" s="13"/>
      <c r="AGN273" s="13"/>
      <c r="AGO273" s="13"/>
      <c r="AGP273" s="13"/>
      <c r="AGQ273" s="13"/>
      <c r="AGR273" s="13"/>
      <c r="AGS273" s="13"/>
      <c r="AGT273" s="13"/>
      <c r="AGU273" s="13"/>
      <c r="AGV273" s="13"/>
      <c r="AGW273" s="13"/>
      <c r="AGX273" s="13"/>
      <c r="AGY273" s="13"/>
      <c r="AGZ273" s="13"/>
      <c r="AHA273" s="13"/>
      <c r="AHB273" s="13"/>
      <c r="AHC273" s="13"/>
      <c r="AHD273" s="13"/>
      <c r="AHE273" s="13"/>
      <c r="AHF273" s="13"/>
      <c r="AHG273" s="13"/>
      <c r="AHH273" s="13"/>
      <c r="AHI273" s="13"/>
      <c r="AHJ273" s="13"/>
      <c r="AHK273" s="13"/>
      <c r="AHL273" s="13"/>
      <c r="AHM273" s="13"/>
      <c r="AHN273" s="13"/>
      <c r="AHO273" s="13"/>
      <c r="AHP273" s="13"/>
      <c r="AHQ273" s="13"/>
      <c r="AHR273" s="13"/>
      <c r="AHS273" s="13"/>
      <c r="AHT273" s="13"/>
      <c r="AHU273" s="13"/>
      <c r="AHV273" s="13"/>
      <c r="AHW273" s="13"/>
      <c r="AHX273" s="13"/>
      <c r="AHY273" s="13"/>
      <c r="AHZ273" s="13"/>
      <c r="AIA273" s="13"/>
      <c r="AIB273" s="13"/>
      <c r="AIC273" s="13"/>
      <c r="AID273" s="13"/>
      <c r="AIE273" s="13"/>
      <c r="AIF273" s="13"/>
      <c r="AIG273" s="13"/>
      <c r="AIH273" s="13"/>
      <c r="AII273" s="13"/>
      <c r="AIJ273" s="13"/>
      <c r="AIK273" s="13"/>
      <c r="AIL273" s="13"/>
      <c r="AIM273" s="13"/>
      <c r="AIN273" s="13"/>
      <c r="AIO273" s="13"/>
      <c r="AIP273" s="13"/>
      <c r="AIQ273" s="13"/>
      <c r="AIR273" s="13"/>
      <c r="AIS273" s="13"/>
      <c r="AIT273" s="13"/>
      <c r="AIU273" s="13"/>
      <c r="AIV273" s="13"/>
      <c r="AIW273" s="13"/>
      <c r="AIX273" s="13"/>
      <c r="AIY273" s="13"/>
      <c r="AIZ273" s="13"/>
      <c r="AJA273" s="13"/>
      <c r="AJB273" s="13"/>
      <c r="AJC273" s="13"/>
      <c r="AJD273" s="13"/>
      <c r="AJE273" s="13"/>
      <c r="AJF273" s="13"/>
      <c r="AJG273" s="13"/>
      <c r="AJH273" s="13"/>
      <c r="AJI273" s="13"/>
      <c r="AJJ273" s="13"/>
      <c r="AJK273" s="13"/>
      <c r="AJL273" s="13"/>
      <c r="AJM273" s="13"/>
      <c r="AJN273" s="13"/>
      <c r="AJO273" s="13"/>
      <c r="AJP273" s="13"/>
      <c r="AJQ273" s="13"/>
      <c r="AJR273" s="13"/>
      <c r="AJS273" s="13"/>
      <c r="AJT273" s="13"/>
      <c r="AJU273" s="13"/>
      <c r="AJV273" s="13"/>
      <c r="AJW273" s="13"/>
      <c r="AJX273" s="13"/>
      <c r="AJY273" s="13"/>
      <c r="AJZ273" s="13"/>
      <c r="AKA273" s="13"/>
      <c r="AKB273" s="13"/>
      <c r="AKC273" s="13"/>
      <c r="AKD273" s="13"/>
      <c r="AKE273" s="13"/>
      <c r="AKF273" s="13"/>
      <c r="AKG273" s="13"/>
      <c r="AKH273" s="13"/>
      <c r="AKI273" s="13"/>
      <c r="AKJ273" s="13"/>
      <c r="AKK273" s="13"/>
      <c r="AKL273" s="13"/>
      <c r="AKM273" s="13"/>
      <c r="AKN273" s="13"/>
      <c r="AKO273" s="13"/>
      <c r="AKP273" s="13"/>
      <c r="AKQ273" s="13"/>
      <c r="AKR273" s="13"/>
      <c r="AKS273" s="13"/>
      <c r="AKT273" s="13"/>
      <c r="AKU273" s="13"/>
      <c r="AKV273" s="13"/>
      <c r="AKW273" s="13"/>
      <c r="AKX273" s="13"/>
      <c r="AKY273" s="13"/>
      <c r="AKZ273" s="13"/>
      <c r="ALA273" s="13"/>
      <c r="ALB273" s="13"/>
      <c r="ALC273" s="13"/>
      <c r="ALD273" s="13"/>
      <c r="ALE273" s="13"/>
      <c r="ALF273" s="13"/>
      <c r="ALG273" s="13"/>
      <c r="ALH273" s="13"/>
      <c r="ALI273" s="13"/>
      <c r="ALJ273" s="13"/>
      <c r="ALK273" s="13"/>
      <c r="ALL273" s="13"/>
      <c r="ALM273" s="13"/>
      <c r="ALN273" s="13"/>
    </row>
    <row r="274" spans="1:1002" ht="14.5" hidden="1" customHeight="1" x14ac:dyDescent="0.35">
      <c r="A274" s="6"/>
      <c r="B274" s="21"/>
      <c r="C274" s="30"/>
      <c r="D274" s="21"/>
      <c r="E274" s="21"/>
      <c r="F274" s="11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c r="DU274" s="13"/>
      <c r="DV274" s="13"/>
      <c r="DW274" s="13"/>
      <c r="DX274" s="13"/>
      <c r="DY274" s="13"/>
      <c r="DZ274" s="13"/>
      <c r="EA274" s="13"/>
      <c r="EB274" s="13"/>
      <c r="EC274" s="13"/>
      <c r="ED274" s="13"/>
      <c r="EE274" s="13"/>
      <c r="EF274" s="13"/>
      <c r="EG274" s="13"/>
      <c r="EH274" s="13"/>
      <c r="EI274" s="13"/>
      <c r="EJ274" s="13"/>
      <c r="EK274" s="13"/>
      <c r="EL274" s="13"/>
      <c r="EM274" s="13"/>
      <c r="EN274" s="13"/>
      <c r="EO274" s="13"/>
      <c r="EP274" s="13"/>
      <c r="EQ274" s="13"/>
      <c r="ER274" s="13"/>
      <c r="ES274" s="13"/>
      <c r="ET274" s="13"/>
      <c r="EU274" s="13"/>
      <c r="EV274" s="13"/>
      <c r="EW274" s="13"/>
      <c r="EX274" s="13"/>
      <c r="EY274" s="13"/>
      <c r="EZ274" s="13"/>
      <c r="FA274" s="13"/>
      <c r="FB274" s="13"/>
      <c r="FC274" s="13"/>
      <c r="FD274" s="13"/>
      <c r="FE274" s="13"/>
      <c r="FF274" s="13"/>
      <c r="FG274" s="13"/>
      <c r="FH274" s="13"/>
      <c r="FI274" s="13"/>
      <c r="FJ274" s="13"/>
      <c r="FK274" s="13"/>
      <c r="FL274" s="13"/>
      <c r="FM274" s="13"/>
      <c r="FN274" s="13"/>
      <c r="FO274" s="13"/>
      <c r="FP274" s="13"/>
      <c r="FQ274" s="13"/>
      <c r="FR274" s="13"/>
      <c r="FS274" s="13"/>
      <c r="FT274" s="13"/>
      <c r="FU274" s="13"/>
      <c r="FV274" s="13"/>
      <c r="FW274" s="13"/>
      <c r="FX274" s="13"/>
      <c r="FY274" s="13"/>
      <c r="FZ274" s="13"/>
      <c r="GA274" s="13"/>
      <c r="GB274" s="13"/>
      <c r="GC274" s="13"/>
      <c r="GD274" s="13"/>
      <c r="GE274" s="13"/>
      <c r="GF274" s="13"/>
      <c r="GG274" s="13"/>
      <c r="GH274" s="13"/>
      <c r="GI274" s="13"/>
      <c r="GJ274" s="13"/>
      <c r="GK274" s="13"/>
      <c r="GL274" s="13"/>
      <c r="GM274" s="13"/>
      <c r="GN274" s="13"/>
      <c r="GO274" s="13"/>
      <c r="GP274" s="13"/>
      <c r="GQ274" s="13"/>
      <c r="GR274" s="13"/>
      <c r="GS274" s="13"/>
      <c r="GT274" s="13"/>
      <c r="GU274" s="13"/>
      <c r="GV274" s="13"/>
      <c r="GW274" s="13"/>
      <c r="GX274" s="13"/>
      <c r="GY274" s="13"/>
      <c r="GZ274" s="13"/>
      <c r="HA274" s="13"/>
      <c r="HB274" s="13"/>
      <c r="HC274" s="13"/>
      <c r="HD274" s="13"/>
      <c r="HE274" s="13"/>
      <c r="HF274" s="13"/>
      <c r="HG274" s="13"/>
      <c r="HH274" s="13"/>
      <c r="HI274" s="13"/>
      <c r="HJ274" s="13"/>
      <c r="HK274" s="13"/>
      <c r="HL274" s="13"/>
      <c r="HM274" s="13"/>
      <c r="HN274" s="13"/>
      <c r="HO274" s="13"/>
      <c r="HP274" s="13"/>
      <c r="HQ274" s="13"/>
      <c r="HR274" s="13"/>
      <c r="HS274" s="13"/>
      <c r="HT274" s="13"/>
      <c r="HU274" s="13"/>
      <c r="HV274" s="13"/>
      <c r="HW274" s="13"/>
      <c r="HX274" s="13"/>
      <c r="HY274" s="13"/>
      <c r="HZ274" s="13"/>
      <c r="IA274" s="13"/>
      <c r="IB274" s="13"/>
      <c r="IC274" s="13"/>
      <c r="ID274" s="13"/>
      <c r="IE274" s="13"/>
      <c r="IF274" s="13"/>
      <c r="IG274" s="13"/>
      <c r="IH274" s="13"/>
      <c r="II274" s="13"/>
      <c r="IJ274" s="13"/>
      <c r="IK274" s="13"/>
      <c r="IL274" s="13"/>
      <c r="IM274" s="13"/>
      <c r="IN274" s="13"/>
      <c r="IO274" s="13"/>
      <c r="IP274" s="13"/>
      <c r="IQ274" s="13"/>
      <c r="IR274" s="13"/>
      <c r="IS274" s="13"/>
      <c r="IT274" s="13"/>
      <c r="IU274" s="13"/>
      <c r="IV274" s="13"/>
      <c r="IW274" s="13"/>
      <c r="IX274" s="13"/>
      <c r="IY274" s="13"/>
      <c r="IZ274" s="13"/>
      <c r="JA274" s="13"/>
      <c r="JB274" s="13"/>
      <c r="JC274" s="13"/>
      <c r="JD274" s="13"/>
      <c r="JE274" s="13"/>
      <c r="JF274" s="13"/>
      <c r="JG274" s="13"/>
      <c r="JH274" s="13"/>
      <c r="JI274" s="13"/>
      <c r="JJ274" s="13"/>
      <c r="JK274" s="13"/>
      <c r="JL274" s="13"/>
      <c r="JM274" s="13"/>
      <c r="JN274" s="13"/>
      <c r="JO274" s="13"/>
      <c r="JP274" s="13"/>
      <c r="JQ274" s="13"/>
      <c r="JR274" s="13"/>
      <c r="JS274" s="13"/>
      <c r="JT274" s="13"/>
      <c r="JU274" s="13"/>
      <c r="JV274" s="13"/>
      <c r="JW274" s="13"/>
      <c r="JX274" s="13"/>
      <c r="JY274" s="13"/>
      <c r="JZ274" s="13"/>
      <c r="KA274" s="13"/>
      <c r="KB274" s="13"/>
      <c r="KC274" s="13"/>
      <c r="KD274" s="13"/>
      <c r="KE274" s="13"/>
      <c r="KF274" s="13"/>
      <c r="KG274" s="13"/>
      <c r="KH274" s="13"/>
      <c r="KI274" s="13"/>
      <c r="KJ274" s="13"/>
      <c r="KK274" s="13"/>
      <c r="KL274" s="13"/>
      <c r="KM274" s="13"/>
      <c r="KN274" s="13"/>
      <c r="KO274" s="13"/>
      <c r="KP274" s="13"/>
      <c r="KQ274" s="13"/>
      <c r="KR274" s="13"/>
      <c r="KS274" s="13"/>
      <c r="KT274" s="13"/>
      <c r="KU274" s="13"/>
      <c r="KV274" s="13"/>
      <c r="KW274" s="13"/>
      <c r="KX274" s="13"/>
      <c r="KY274" s="13"/>
      <c r="KZ274" s="13"/>
      <c r="LA274" s="13"/>
      <c r="LB274" s="13"/>
      <c r="LC274" s="13"/>
      <c r="LD274" s="13"/>
      <c r="LE274" s="13"/>
      <c r="LF274" s="13"/>
      <c r="LG274" s="13"/>
      <c r="LH274" s="13"/>
      <c r="LI274" s="13"/>
      <c r="LJ274" s="13"/>
      <c r="LK274" s="13"/>
      <c r="LL274" s="13"/>
      <c r="LM274" s="13"/>
      <c r="LN274" s="13"/>
      <c r="LO274" s="13"/>
      <c r="LP274" s="13"/>
      <c r="LQ274" s="13"/>
      <c r="LR274" s="13"/>
      <c r="LS274" s="13"/>
      <c r="LT274" s="13"/>
      <c r="LU274" s="13"/>
      <c r="LV274" s="13"/>
      <c r="LW274" s="13"/>
      <c r="LX274" s="13"/>
      <c r="LY274" s="13"/>
      <c r="LZ274" s="13"/>
      <c r="MA274" s="13"/>
      <c r="MB274" s="13"/>
      <c r="MC274" s="13"/>
      <c r="MD274" s="13"/>
      <c r="ME274" s="13"/>
      <c r="MF274" s="13"/>
      <c r="MG274" s="13"/>
      <c r="MH274" s="13"/>
      <c r="MI274" s="13"/>
      <c r="MJ274" s="13"/>
      <c r="MK274" s="13"/>
      <c r="ML274" s="13"/>
      <c r="MM274" s="13"/>
      <c r="MN274" s="13"/>
      <c r="MO274" s="13"/>
      <c r="MP274" s="13"/>
      <c r="MQ274" s="13"/>
      <c r="MR274" s="13"/>
      <c r="MS274" s="13"/>
      <c r="MT274" s="13"/>
      <c r="MU274" s="13"/>
      <c r="MV274" s="13"/>
      <c r="MW274" s="13"/>
      <c r="MX274" s="13"/>
      <c r="MY274" s="13"/>
      <c r="MZ274" s="13"/>
      <c r="NA274" s="13"/>
      <c r="NB274" s="13"/>
      <c r="NC274" s="13"/>
      <c r="ND274" s="13"/>
      <c r="NE274" s="13"/>
      <c r="NF274" s="13"/>
      <c r="NG274" s="13"/>
      <c r="NH274" s="13"/>
      <c r="NI274" s="13"/>
      <c r="NJ274" s="13"/>
      <c r="NK274" s="13"/>
      <c r="NL274" s="13"/>
      <c r="NM274" s="13"/>
      <c r="NN274" s="13"/>
      <c r="NO274" s="13"/>
      <c r="NP274" s="13"/>
      <c r="NQ274" s="13"/>
      <c r="NR274" s="13"/>
      <c r="NS274" s="13"/>
      <c r="NT274" s="13"/>
      <c r="NU274" s="13"/>
      <c r="NV274" s="13"/>
      <c r="NW274" s="13"/>
      <c r="NX274" s="13"/>
      <c r="NY274" s="13"/>
      <c r="NZ274" s="13"/>
      <c r="OA274" s="13"/>
      <c r="OB274" s="13"/>
      <c r="OC274" s="13"/>
      <c r="OD274" s="13"/>
      <c r="OE274" s="13"/>
      <c r="OF274" s="13"/>
      <c r="OG274" s="13"/>
      <c r="OH274" s="13"/>
      <c r="OI274" s="13"/>
      <c r="OJ274" s="13"/>
      <c r="OK274" s="13"/>
      <c r="OL274" s="13"/>
      <c r="OM274" s="13"/>
      <c r="ON274" s="13"/>
      <c r="OO274" s="13"/>
      <c r="OP274" s="13"/>
      <c r="OQ274" s="13"/>
      <c r="OR274" s="13"/>
      <c r="OS274" s="13"/>
      <c r="OT274" s="13"/>
      <c r="OU274" s="13"/>
      <c r="OV274" s="13"/>
      <c r="OW274" s="13"/>
      <c r="OX274" s="13"/>
      <c r="OY274" s="13"/>
      <c r="OZ274" s="13"/>
      <c r="PA274" s="13"/>
      <c r="PB274" s="13"/>
      <c r="PC274" s="13"/>
      <c r="PD274" s="13"/>
      <c r="PE274" s="13"/>
      <c r="PF274" s="13"/>
      <c r="PG274" s="13"/>
      <c r="PH274" s="13"/>
      <c r="PI274" s="13"/>
      <c r="PJ274" s="13"/>
      <c r="PK274" s="13"/>
      <c r="PL274" s="13"/>
      <c r="PM274" s="13"/>
      <c r="PN274" s="13"/>
      <c r="PO274" s="13"/>
      <c r="PP274" s="13"/>
      <c r="PQ274" s="13"/>
      <c r="PR274" s="13"/>
      <c r="PS274" s="13"/>
      <c r="PT274" s="13"/>
      <c r="PU274" s="13"/>
      <c r="PV274" s="13"/>
      <c r="PW274" s="13"/>
      <c r="PX274" s="13"/>
      <c r="PY274" s="13"/>
      <c r="PZ274" s="13"/>
      <c r="QA274" s="13"/>
      <c r="QB274" s="13"/>
      <c r="QC274" s="13"/>
      <c r="QD274" s="13"/>
      <c r="QE274" s="13"/>
      <c r="QF274" s="13"/>
      <c r="QG274" s="13"/>
      <c r="QH274" s="13"/>
      <c r="QI274" s="13"/>
      <c r="QJ274" s="13"/>
      <c r="QK274" s="13"/>
      <c r="QL274" s="13"/>
      <c r="QM274" s="13"/>
      <c r="QN274" s="13"/>
      <c r="QO274" s="13"/>
      <c r="QP274" s="13"/>
      <c r="QQ274" s="13"/>
      <c r="QR274" s="13"/>
      <c r="QS274" s="13"/>
      <c r="QT274" s="13"/>
      <c r="QU274" s="13"/>
      <c r="QV274" s="13"/>
      <c r="QW274" s="13"/>
      <c r="QX274" s="13"/>
      <c r="QY274" s="13"/>
      <c r="QZ274" s="13"/>
      <c r="RA274" s="13"/>
      <c r="RB274" s="13"/>
      <c r="RC274" s="13"/>
      <c r="RD274" s="13"/>
      <c r="RE274" s="13"/>
      <c r="RF274" s="13"/>
      <c r="RG274" s="13"/>
      <c r="RH274" s="13"/>
      <c r="RI274" s="13"/>
      <c r="RJ274" s="13"/>
      <c r="RK274" s="13"/>
      <c r="RL274" s="13"/>
      <c r="RM274" s="13"/>
      <c r="RN274" s="13"/>
      <c r="RO274" s="13"/>
      <c r="RP274" s="13"/>
      <c r="RQ274" s="13"/>
      <c r="RR274" s="13"/>
      <c r="RS274" s="13"/>
      <c r="RT274" s="13"/>
      <c r="RU274" s="13"/>
      <c r="RV274" s="13"/>
      <c r="RW274" s="13"/>
      <c r="RX274" s="13"/>
      <c r="RY274" s="13"/>
      <c r="RZ274" s="13"/>
      <c r="SA274" s="13"/>
      <c r="SB274" s="13"/>
      <c r="SC274" s="13"/>
      <c r="SD274" s="13"/>
      <c r="SE274" s="13"/>
      <c r="SF274" s="13"/>
      <c r="SG274" s="13"/>
      <c r="SH274" s="13"/>
      <c r="SI274" s="13"/>
      <c r="SJ274" s="13"/>
      <c r="SK274" s="13"/>
      <c r="SL274" s="13"/>
      <c r="SM274" s="13"/>
      <c r="SN274" s="13"/>
      <c r="SO274" s="13"/>
      <c r="SP274" s="13"/>
      <c r="SQ274" s="13"/>
      <c r="SR274" s="13"/>
      <c r="SS274" s="13"/>
      <c r="ST274" s="13"/>
      <c r="SU274" s="13"/>
      <c r="SV274" s="13"/>
      <c r="SW274" s="13"/>
      <c r="SX274" s="13"/>
      <c r="SY274" s="13"/>
      <c r="SZ274" s="13"/>
      <c r="TA274" s="13"/>
      <c r="TB274" s="13"/>
      <c r="TC274" s="13"/>
      <c r="TD274" s="13"/>
      <c r="TE274" s="13"/>
      <c r="TF274" s="13"/>
      <c r="TG274" s="13"/>
      <c r="TH274" s="13"/>
      <c r="TI274" s="13"/>
      <c r="TJ274" s="13"/>
      <c r="TK274" s="13"/>
      <c r="TL274" s="13"/>
      <c r="TM274" s="13"/>
      <c r="TN274" s="13"/>
      <c r="TO274" s="13"/>
      <c r="TP274" s="13"/>
      <c r="TQ274" s="13"/>
      <c r="TR274" s="13"/>
      <c r="TS274" s="13"/>
      <c r="TT274" s="13"/>
      <c r="TU274" s="13"/>
      <c r="TV274" s="13"/>
      <c r="TW274" s="13"/>
      <c r="TX274" s="13"/>
      <c r="TY274" s="13"/>
      <c r="TZ274" s="13"/>
      <c r="UA274" s="13"/>
      <c r="UB274" s="13"/>
      <c r="UC274" s="13"/>
      <c r="UD274" s="13"/>
      <c r="UE274" s="13"/>
      <c r="UF274" s="13"/>
      <c r="UG274" s="13"/>
      <c r="UH274" s="13"/>
      <c r="UI274" s="13"/>
      <c r="UJ274" s="13"/>
      <c r="UK274" s="13"/>
      <c r="UL274" s="13"/>
      <c r="UM274" s="13"/>
      <c r="UN274" s="13"/>
      <c r="UO274" s="13"/>
      <c r="UP274" s="13"/>
      <c r="UQ274" s="13"/>
      <c r="UR274" s="13"/>
      <c r="US274" s="13"/>
      <c r="UT274" s="13"/>
      <c r="UU274" s="13"/>
      <c r="UV274" s="13"/>
      <c r="UW274" s="13"/>
      <c r="UX274" s="13"/>
      <c r="UY274" s="13"/>
      <c r="UZ274" s="13"/>
      <c r="VA274" s="13"/>
      <c r="VB274" s="13"/>
      <c r="VC274" s="13"/>
      <c r="VD274" s="13"/>
      <c r="VE274" s="13"/>
      <c r="VF274" s="13"/>
      <c r="VG274" s="13"/>
      <c r="VH274" s="13"/>
      <c r="VI274" s="13"/>
      <c r="VJ274" s="13"/>
      <c r="VK274" s="13"/>
      <c r="VL274" s="13"/>
      <c r="VM274" s="13"/>
      <c r="VN274" s="13"/>
      <c r="VO274" s="13"/>
      <c r="VP274" s="13"/>
      <c r="VQ274" s="13"/>
      <c r="VR274" s="13"/>
      <c r="VS274" s="13"/>
      <c r="VT274" s="13"/>
      <c r="VU274" s="13"/>
      <c r="VV274" s="13"/>
      <c r="VW274" s="13"/>
      <c r="VX274" s="13"/>
      <c r="VY274" s="13"/>
      <c r="VZ274" s="13"/>
      <c r="WA274" s="13"/>
      <c r="WB274" s="13"/>
      <c r="WC274" s="13"/>
      <c r="WD274" s="13"/>
      <c r="WE274" s="13"/>
      <c r="WF274" s="13"/>
      <c r="WG274" s="13"/>
      <c r="WH274" s="13"/>
      <c r="WI274" s="13"/>
      <c r="WJ274" s="13"/>
      <c r="WK274" s="13"/>
      <c r="WL274" s="13"/>
      <c r="WM274" s="13"/>
      <c r="WN274" s="13"/>
      <c r="WO274" s="13"/>
      <c r="WP274" s="13"/>
      <c r="WQ274" s="13"/>
      <c r="WR274" s="13"/>
      <c r="WS274" s="13"/>
      <c r="WT274" s="13"/>
      <c r="WU274" s="13"/>
      <c r="WV274" s="13"/>
      <c r="WW274" s="13"/>
      <c r="WX274" s="13"/>
      <c r="WY274" s="13"/>
      <c r="WZ274" s="13"/>
      <c r="XA274" s="13"/>
      <c r="XB274" s="13"/>
      <c r="XC274" s="13"/>
      <c r="XD274" s="13"/>
      <c r="XE274" s="13"/>
      <c r="XF274" s="13"/>
      <c r="XG274" s="13"/>
      <c r="XH274" s="13"/>
      <c r="XI274" s="13"/>
      <c r="XJ274" s="13"/>
      <c r="XK274" s="13"/>
      <c r="XL274" s="13"/>
      <c r="XM274" s="13"/>
      <c r="XN274" s="13"/>
      <c r="XO274" s="13"/>
      <c r="XP274" s="13"/>
      <c r="XQ274" s="13"/>
      <c r="XR274" s="13"/>
      <c r="XS274" s="13"/>
      <c r="XT274" s="13"/>
      <c r="XU274" s="13"/>
      <c r="XV274" s="13"/>
      <c r="XW274" s="13"/>
      <c r="XX274" s="13"/>
      <c r="XY274" s="13"/>
      <c r="XZ274" s="13"/>
      <c r="YA274" s="13"/>
      <c r="YB274" s="13"/>
      <c r="YC274" s="13"/>
      <c r="YD274" s="13"/>
      <c r="YE274" s="13"/>
      <c r="YF274" s="13"/>
      <c r="YG274" s="13"/>
      <c r="YH274" s="13"/>
      <c r="YI274" s="13"/>
      <c r="YJ274" s="13"/>
      <c r="YK274" s="13"/>
      <c r="YL274" s="13"/>
      <c r="YM274" s="13"/>
      <c r="YN274" s="13"/>
      <c r="YO274" s="13"/>
      <c r="YP274" s="13"/>
      <c r="YQ274" s="13"/>
      <c r="YR274" s="13"/>
      <c r="YS274" s="13"/>
      <c r="YT274" s="13"/>
      <c r="YU274" s="13"/>
      <c r="YV274" s="13"/>
      <c r="YW274" s="13"/>
      <c r="YX274" s="13"/>
      <c r="YY274" s="13"/>
      <c r="YZ274" s="13"/>
      <c r="ZA274" s="13"/>
      <c r="ZB274" s="13"/>
      <c r="ZC274" s="13"/>
      <c r="ZD274" s="13"/>
      <c r="ZE274" s="13"/>
      <c r="ZF274" s="13"/>
      <c r="ZG274" s="13"/>
      <c r="ZH274" s="13"/>
      <c r="ZI274" s="13"/>
      <c r="ZJ274" s="13"/>
      <c r="ZK274" s="13"/>
      <c r="ZL274" s="13"/>
      <c r="ZM274" s="13"/>
      <c r="ZN274" s="13"/>
      <c r="ZO274" s="13"/>
      <c r="ZP274" s="13"/>
      <c r="ZQ274" s="13"/>
      <c r="ZR274" s="13"/>
      <c r="ZS274" s="13"/>
      <c r="ZT274" s="13"/>
      <c r="ZU274" s="13"/>
      <c r="ZV274" s="13"/>
      <c r="ZW274" s="13"/>
      <c r="ZX274" s="13"/>
      <c r="ZY274" s="13"/>
      <c r="ZZ274" s="13"/>
      <c r="AAA274" s="13"/>
      <c r="AAB274" s="13"/>
      <c r="AAC274" s="13"/>
      <c r="AAD274" s="13"/>
      <c r="AAE274" s="13"/>
      <c r="AAF274" s="13"/>
      <c r="AAG274" s="13"/>
      <c r="AAH274" s="13"/>
      <c r="AAI274" s="13"/>
      <c r="AAJ274" s="13"/>
      <c r="AAK274" s="13"/>
      <c r="AAL274" s="13"/>
      <c r="AAM274" s="13"/>
      <c r="AAN274" s="13"/>
      <c r="AAO274" s="13"/>
      <c r="AAP274" s="13"/>
      <c r="AAQ274" s="13"/>
      <c r="AAR274" s="13"/>
      <c r="AAS274" s="13"/>
      <c r="AAT274" s="13"/>
      <c r="AAU274" s="13"/>
      <c r="AAV274" s="13"/>
      <c r="AAW274" s="13"/>
      <c r="AAX274" s="13"/>
      <c r="AAY274" s="13"/>
      <c r="AAZ274" s="13"/>
      <c r="ABA274" s="13"/>
      <c r="ABB274" s="13"/>
      <c r="ABC274" s="13"/>
      <c r="ABD274" s="13"/>
      <c r="ABE274" s="13"/>
      <c r="ABF274" s="13"/>
      <c r="ABG274" s="13"/>
      <c r="ABH274" s="13"/>
      <c r="ABI274" s="13"/>
      <c r="ABJ274" s="13"/>
      <c r="ABK274" s="13"/>
      <c r="ABL274" s="13"/>
      <c r="ABM274" s="13"/>
      <c r="ABN274" s="13"/>
      <c r="ABO274" s="13"/>
      <c r="ABP274" s="13"/>
      <c r="ABQ274" s="13"/>
      <c r="ABR274" s="13"/>
      <c r="ABS274" s="13"/>
      <c r="ABT274" s="13"/>
      <c r="ABU274" s="13"/>
      <c r="ABV274" s="13"/>
      <c r="ABW274" s="13"/>
      <c r="ABX274" s="13"/>
      <c r="ABY274" s="13"/>
      <c r="ABZ274" s="13"/>
      <c r="ACA274" s="13"/>
      <c r="ACB274" s="13"/>
      <c r="ACC274" s="13"/>
      <c r="ACD274" s="13"/>
      <c r="ACE274" s="13"/>
      <c r="ACF274" s="13"/>
      <c r="ACG274" s="13"/>
      <c r="ACH274" s="13"/>
      <c r="ACI274" s="13"/>
      <c r="ACJ274" s="13"/>
      <c r="ACK274" s="13"/>
      <c r="ACL274" s="13"/>
      <c r="ACM274" s="13"/>
      <c r="ACN274" s="13"/>
      <c r="ACO274" s="13"/>
      <c r="ACP274" s="13"/>
      <c r="ACQ274" s="13"/>
      <c r="ACR274" s="13"/>
      <c r="ACS274" s="13"/>
      <c r="ACT274" s="13"/>
      <c r="ACU274" s="13"/>
      <c r="ACV274" s="13"/>
      <c r="ACW274" s="13"/>
      <c r="ACX274" s="13"/>
      <c r="ACY274" s="13"/>
      <c r="ACZ274" s="13"/>
      <c r="ADA274" s="13"/>
      <c r="ADB274" s="13"/>
      <c r="ADC274" s="13"/>
      <c r="ADD274" s="13"/>
      <c r="ADE274" s="13"/>
      <c r="ADF274" s="13"/>
      <c r="ADG274" s="13"/>
      <c r="ADH274" s="13"/>
      <c r="ADI274" s="13"/>
      <c r="ADJ274" s="13"/>
      <c r="ADK274" s="13"/>
      <c r="ADL274" s="13"/>
      <c r="ADM274" s="13"/>
      <c r="ADN274" s="13"/>
      <c r="ADO274" s="13"/>
      <c r="ADP274" s="13"/>
      <c r="ADQ274" s="13"/>
      <c r="ADR274" s="13"/>
      <c r="ADS274" s="13"/>
      <c r="ADT274" s="13"/>
      <c r="ADU274" s="13"/>
      <c r="ADV274" s="13"/>
      <c r="ADW274" s="13"/>
      <c r="ADX274" s="13"/>
      <c r="ADY274" s="13"/>
      <c r="ADZ274" s="13"/>
      <c r="AEA274" s="13"/>
      <c r="AEB274" s="13"/>
      <c r="AEC274" s="13"/>
      <c r="AED274" s="13"/>
      <c r="AEE274" s="13"/>
      <c r="AEF274" s="13"/>
      <c r="AEG274" s="13"/>
      <c r="AEH274" s="13"/>
      <c r="AEI274" s="13"/>
      <c r="AEJ274" s="13"/>
      <c r="AEK274" s="13"/>
      <c r="AEL274" s="13"/>
      <c r="AEM274" s="13"/>
      <c r="AEN274" s="13"/>
      <c r="AEO274" s="13"/>
      <c r="AEP274" s="13"/>
      <c r="AEQ274" s="13"/>
      <c r="AER274" s="13"/>
      <c r="AES274" s="13"/>
      <c r="AET274" s="13"/>
      <c r="AEU274" s="13"/>
      <c r="AEV274" s="13"/>
      <c r="AEW274" s="13"/>
      <c r="AEX274" s="13"/>
      <c r="AEY274" s="13"/>
      <c r="AEZ274" s="13"/>
      <c r="AFA274" s="13"/>
      <c r="AFB274" s="13"/>
      <c r="AFC274" s="13"/>
      <c r="AFD274" s="13"/>
      <c r="AFE274" s="13"/>
      <c r="AFF274" s="13"/>
      <c r="AFG274" s="13"/>
      <c r="AFH274" s="13"/>
      <c r="AFI274" s="13"/>
      <c r="AFJ274" s="13"/>
      <c r="AFK274" s="13"/>
      <c r="AFL274" s="13"/>
      <c r="AFM274" s="13"/>
      <c r="AFN274" s="13"/>
      <c r="AFO274" s="13"/>
      <c r="AFP274" s="13"/>
      <c r="AFQ274" s="13"/>
      <c r="AFR274" s="13"/>
      <c r="AFS274" s="13"/>
      <c r="AFT274" s="13"/>
      <c r="AFU274" s="13"/>
      <c r="AFV274" s="13"/>
      <c r="AFW274" s="13"/>
      <c r="AFX274" s="13"/>
      <c r="AFY274" s="13"/>
      <c r="AFZ274" s="13"/>
      <c r="AGA274" s="13"/>
      <c r="AGB274" s="13"/>
      <c r="AGC274" s="13"/>
      <c r="AGD274" s="13"/>
      <c r="AGE274" s="13"/>
      <c r="AGF274" s="13"/>
      <c r="AGG274" s="13"/>
      <c r="AGH274" s="13"/>
      <c r="AGI274" s="13"/>
      <c r="AGJ274" s="13"/>
      <c r="AGK274" s="13"/>
      <c r="AGL274" s="13"/>
      <c r="AGM274" s="13"/>
      <c r="AGN274" s="13"/>
      <c r="AGO274" s="13"/>
      <c r="AGP274" s="13"/>
      <c r="AGQ274" s="13"/>
      <c r="AGR274" s="13"/>
      <c r="AGS274" s="13"/>
      <c r="AGT274" s="13"/>
      <c r="AGU274" s="13"/>
      <c r="AGV274" s="13"/>
      <c r="AGW274" s="13"/>
      <c r="AGX274" s="13"/>
      <c r="AGY274" s="13"/>
      <c r="AGZ274" s="13"/>
      <c r="AHA274" s="13"/>
      <c r="AHB274" s="13"/>
      <c r="AHC274" s="13"/>
      <c r="AHD274" s="13"/>
      <c r="AHE274" s="13"/>
      <c r="AHF274" s="13"/>
      <c r="AHG274" s="13"/>
      <c r="AHH274" s="13"/>
      <c r="AHI274" s="13"/>
      <c r="AHJ274" s="13"/>
      <c r="AHK274" s="13"/>
      <c r="AHL274" s="13"/>
      <c r="AHM274" s="13"/>
      <c r="AHN274" s="13"/>
      <c r="AHO274" s="13"/>
      <c r="AHP274" s="13"/>
      <c r="AHQ274" s="13"/>
      <c r="AHR274" s="13"/>
      <c r="AHS274" s="13"/>
      <c r="AHT274" s="13"/>
      <c r="AHU274" s="13"/>
      <c r="AHV274" s="13"/>
      <c r="AHW274" s="13"/>
      <c r="AHX274" s="13"/>
      <c r="AHY274" s="13"/>
      <c r="AHZ274" s="13"/>
      <c r="AIA274" s="13"/>
      <c r="AIB274" s="13"/>
      <c r="AIC274" s="13"/>
      <c r="AID274" s="13"/>
      <c r="AIE274" s="13"/>
      <c r="AIF274" s="13"/>
      <c r="AIG274" s="13"/>
      <c r="AIH274" s="13"/>
      <c r="AII274" s="13"/>
      <c r="AIJ274" s="13"/>
      <c r="AIK274" s="13"/>
      <c r="AIL274" s="13"/>
      <c r="AIM274" s="13"/>
      <c r="AIN274" s="13"/>
      <c r="AIO274" s="13"/>
      <c r="AIP274" s="13"/>
      <c r="AIQ274" s="13"/>
      <c r="AIR274" s="13"/>
      <c r="AIS274" s="13"/>
      <c r="AIT274" s="13"/>
      <c r="AIU274" s="13"/>
      <c r="AIV274" s="13"/>
      <c r="AIW274" s="13"/>
      <c r="AIX274" s="13"/>
      <c r="AIY274" s="13"/>
      <c r="AIZ274" s="13"/>
      <c r="AJA274" s="13"/>
      <c r="AJB274" s="13"/>
      <c r="AJC274" s="13"/>
      <c r="AJD274" s="13"/>
      <c r="AJE274" s="13"/>
      <c r="AJF274" s="13"/>
      <c r="AJG274" s="13"/>
      <c r="AJH274" s="13"/>
      <c r="AJI274" s="13"/>
      <c r="AJJ274" s="13"/>
      <c r="AJK274" s="13"/>
      <c r="AJL274" s="13"/>
      <c r="AJM274" s="13"/>
      <c r="AJN274" s="13"/>
      <c r="AJO274" s="13"/>
      <c r="AJP274" s="13"/>
      <c r="AJQ274" s="13"/>
      <c r="AJR274" s="13"/>
      <c r="AJS274" s="13"/>
      <c r="AJT274" s="13"/>
      <c r="AJU274" s="13"/>
      <c r="AJV274" s="13"/>
      <c r="AJW274" s="13"/>
      <c r="AJX274" s="13"/>
      <c r="AJY274" s="13"/>
      <c r="AJZ274" s="13"/>
      <c r="AKA274" s="13"/>
      <c r="AKB274" s="13"/>
      <c r="AKC274" s="13"/>
      <c r="AKD274" s="13"/>
      <c r="AKE274" s="13"/>
      <c r="AKF274" s="13"/>
      <c r="AKG274" s="13"/>
      <c r="AKH274" s="13"/>
      <c r="AKI274" s="13"/>
      <c r="AKJ274" s="13"/>
      <c r="AKK274" s="13"/>
      <c r="AKL274" s="13"/>
      <c r="AKM274" s="13"/>
      <c r="AKN274" s="13"/>
      <c r="AKO274" s="13"/>
      <c r="AKP274" s="13"/>
      <c r="AKQ274" s="13"/>
      <c r="AKR274" s="13"/>
      <c r="AKS274" s="13"/>
      <c r="AKT274" s="13"/>
      <c r="AKU274" s="13"/>
      <c r="AKV274" s="13"/>
      <c r="AKW274" s="13"/>
      <c r="AKX274" s="13"/>
      <c r="AKY274" s="13"/>
      <c r="AKZ274" s="13"/>
      <c r="ALA274" s="13"/>
      <c r="ALB274" s="13"/>
      <c r="ALC274" s="13"/>
      <c r="ALD274" s="13"/>
      <c r="ALE274" s="13"/>
      <c r="ALF274" s="13"/>
      <c r="ALG274" s="13"/>
      <c r="ALH274" s="13"/>
      <c r="ALI274" s="13"/>
      <c r="ALJ274" s="13"/>
      <c r="ALK274" s="13"/>
      <c r="ALL274" s="13"/>
      <c r="ALM274" s="13"/>
      <c r="ALN274" s="13"/>
    </row>
    <row r="275" spans="1:1002" ht="14.5" hidden="1" customHeight="1" x14ac:dyDescent="0.35">
      <c r="A275" s="6"/>
      <c r="B275" s="21"/>
      <c r="C275" s="30"/>
      <c r="D275" s="21"/>
      <c r="E275" s="21"/>
      <c r="F275" s="11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13"/>
      <c r="DP275" s="13"/>
      <c r="DQ275" s="13"/>
      <c r="DR275" s="13"/>
      <c r="DS275" s="13"/>
      <c r="DT275" s="13"/>
      <c r="DU275" s="13"/>
      <c r="DV275" s="13"/>
      <c r="DW275" s="13"/>
      <c r="DX275" s="13"/>
      <c r="DY275" s="13"/>
      <c r="DZ275" s="13"/>
      <c r="EA275" s="13"/>
      <c r="EB275" s="13"/>
      <c r="EC275" s="13"/>
      <c r="ED275" s="13"/>
      <c r="EE275" s="13"/>
      <c r="EF275" s="13"/>
      <c r="EG275" s="13"/>
      <c r="EH275" s="13"/>
      <c r="EI275" s="13"/>
      <c r="EJ275" s="13"/>
      <c r="EK275" s="13"/>
      <c r="EL275" s="13"/>
      <c r="EM275" s="13"/>
      <c r="EN275" s="13"/>
      <c r="EO275" s="13"/>
      <c r="EP275" s="13"/>
      <c r="EQ275" s="13"/>
      <c r="ER275" s="13"/>
      <c r="ES275" s="13"/>
      <c r="ET275" s="13"/>
      <c r="EU275" s="13"/>
      <c r="EV275" s="13"/>
      <c r="EW275" s="13"/>
      <c r="EX275" s="13"/>
      <c r="EY275" s="13"/>
      <c r="EZ275" s="13"/>
      <c r="FA275" s="13"/>
      <c r="FB275" s="13"/>
      <c r="FC275" s="13"/>
      <c r="FD275" s="13"/>
      <c r="FE275" s="13"/>
      <c r="FF275" s="13"/>
      <c r="FG275" s="13"/>
      <c r="FH275" s="13"/>
      <c r="FI275" s="13"/>
      <c r="FJ275" s="13"/>
      <c r="FK275" s="13"/>
      <c r="FL275" s="13"/>
      <c r="FM275" s="13"/>
      <c r="FN275" s="13"/>
      <c r="FO275" s="13"/>
      <c r="FP275" s="13"/>
      <c r="FQ275" s="13"/>
      <c r="FR275" s="13"/>
      <c r="FS275" s="13"/>
      <c r="FT275" s="13"/>
      <c r="FU275" s="13"/>
      <c r="FV275" s="13"/>
      <c r="FW275" s="13"/>
      <c r="FX275" s="13"/>
      <c r="FY275" s="13"/>
      <c r="FZ275" s="13"/>
      <c r="GA275" s="13"/>
      <c r="GB275" s="13"/>
      <c r="GC275" s="13"/>
      <c r="GD275" s="13"/>
      <c r="GE275" s="13"/>
      <c r="GF275" s="13"/>
      <c r="GG275" s="13"/>
      <c r="GH275" s="13"/>
      <c r="GI275" s="13"/>
      <c r="GJ275" s="13"/>
      <c r="GK275" s="13"/>
      <c r="GL275" s="13"/>
      <c r="GM275" s="13"/>
      <c r="GN275" s="13"/>
      <c r="GO275" s="13"/>
      <c r="GP275" s="13"/>
      <c r="GQ275" s="13"/>
      <c r="GR275" s="13"/>
      <c r="GS275" s="13"/>
      <c r="GT275" s="13"/>
      <c r="GU275" s="13"/>
      <c r="GV275" s="13"/>
      <c r="GW275" s="13"/>
      <c r="GX275" s="13"/>
      <c r="GY275" s="13"/>
      <c r="GZ275" s="13"/>
      <c r="HA275" s="13"/>
      <c r="HB275" s="13"/>
      <c r="HC275" s="13"/>
      <c r="HD275" s="13"/>
      <c r="HE275" s="13"/>
      <c r="HF275" s="13"/>
      <c r="HG275" s="13"/>
      <c r="HH275" s="13"/>
      <c r="HI275" s="13"/>
      <c r="HJ275" s="13"/>
      <c r="HK275" s="13"/>
      <c r="HL275" s="13"/>
      <c r="HM275" s="13"/>
      <c r="HN275" s="13"/>
      <c r="HO275" s="13"/>
      <c r="HP275" s="13"/>
      <c r="HQ275" s="13"/>
      <c r="HR275" s="13"/>
      <c r="HS275" s="13"/>
      <c r="HT275" s="13"/>
      <c r="HU275" s="13"/>
      <c r="HV275" s="13"/>
      <c r="HW275" s="13"/>
      <c r="HX275" s="13"/>
      <c r="HY275" s="13"/>
      <c r="HZ275" s="13"/>
      <c r="IA275" s="13"/>
      <c r="IB275" s="13"/>
      <c r="IC275" s="13"/>
      <c r="ID275" s="13"/>
      <c r="IE275" s="13"/>
      <c r="IF275" s="13"/>
      <c r="IG275" s="13"/>
      <c r="IH275" s="13"/>
      <c r="II275" s="13"/>
      <c r="IJ275" s="13"/>
      <c r="IK275" s="13"/>
      <c r="IL275" s="13"/>
      <c r="IM275" s="13"/>
      <c r="IN275" s="13"/>
      <c r="IO275" s="13"/>
      <c r="IP275" s="13"/>
      <c r="IQ275" s="13"/>
      <c r="IR275" s="13"/>
      <c r="IS275" s="13"/>
      <c r="IT275" s="13"/>
      <c r="IU275" s="13"/>
      <c r="IV275" s="13"/>
      <c r="IW275" s="13"/>
      <c r="IX275" s="13"/>
      <c r="IY275" s="13"/>
      <c r="IZ275" s="13"/>
      <c r="JA275" s="13"/>
      <c r="JB275" s="13"/>
      <c r="JC275" s="13"/>
      <c r="JD275" s="13"/>
      <c r="JE275" s="13"/>
      <c r="JF275" s="13"/>
      <c r="JG275" s="13"/>
      <c r="JH275" s="13"/>
      <c r="JI275" s="13"/>
      <c r="JJ275" s="13"/>
      <c r="JK275" s="13"/>
      <c r="JL275" s="13"/>
      <c r="JM275" s="13"/>
      <c r="JN275" s="13"/>
      <c r="JO275" s="13"/>
      <c r="JP275" s="13"/>
      <c r="JQ275" s="13"/>
      <c r="JR275" s="13"/>
      <c r="JS275" s="13"/>
      <c r="JT275" s="13"/>
      <c r="JU275" s="13"/>
      <c r="JV275" s="13"/>
      <c r="JW275" s="13"/>
      <c r="JX275" s="13"/>
      <c r="JY275" s="13"/>
      <c r="JZ275" s="13"/>
      <c r="KA275" s="13"/>
      <c r="KB275" s="13"/>
      <c r="KC275" s="13"/>
      <c r="KD275" s="13"/>
      <c r="KE275" s="13"/>
      <c r="KF275" s="13"/>
      <c r="KG275" s="13"/>
      <c r="KH275" s="13"/>
      <c r="KI275" s="13"/>
      <c r="KJ275" s="13"/>
      <c r="KK275" s="13"/>
      <c r="KL275" s="13"/>
      <c r="KM275" s="13"/>
      <c r="KN275" s="13"/>
      <c r="KO275" s="13"/>
      <c r="KP275" s="13"/>
      <c r="KQ275" s="13"/>
      <c r="KR275" s="13"/>
      <c r="KS275" s="13"/>
      <c r="KT275" s="13"/>
      <c r="KU275" s="13"/>
      <c r="KV275" s="13"/>
      <c r="KW275" s="13"/>
      <c r="KX275" s="13"/>
      <c r="KY275" s="13"/>
      <c r="KZ275" s="13"/>
      <c r="LA275" s="13"/>
      <c r="LB275" s="13"/>
      <c r="LC275" s="13"/>
      <c r="LD275" s="13"/>
      <c r="LE275" s="13"/>
      <c r="LF275" s="13"/>
      <c r="LG275" s="13"/>
      <c r="LH275" s="13"/>
      <c r="LI275" s="13"/>
      <c r="LJ275" s="13"/>
      <c r="LK275" s="13"/>
      <c r="LL275" s="13"/>
      <c r="LM275" s="13"/>
      <c r="LN275" s="13"/>
      <c r="LO275" s="13"/>
      <c r="LP275" s="13"/>
      <c r="LQ275" s="13"/>
      <c r="LR275" s="13"/>
      <c r="LS275" s="13"/>
      <c r="LT275" s="13"/>
      <c r="LU275" s="13"/>
      <c r="LV275" s="13"/>
      <c r="LW275" s="13"/>
      <c r="LX275" s="13"/>
      <c r="LY275" s="13"/>
      <c r="LZ275" s="13"/>
      <c r="MA275" s="13"/>
      <c r="MB275" s="13"/>
      <c r="MC275" s="13"/>
      <c r="MD275" s="13"/>
      <c r="ME275" s="13"/>
      <c r="MF275" s="13"/>
      <c r="MG275" s="13"/>
      <c r="MH275" s="13"/>
      <c r="MI275" s="13"/>
      <c r="MJ275" s="13"/>
      <c r="MK275" s="13"/>
      <c r="ML275" s="13"/>
      <c r="MM275" s="13"/>
      <c r="MN275" s="13"/>
      <c r="MO275" s="13"/>
      <c r="MP275" s="13"/>
      <c r="MQ275" s="13"/>
      <c r="MR275" s="13"/>
      <c r="MS275" s="13"/>
      <c r="MT275" s="13"/>
      <c r="MU275" s="13"/>
      <c r="MV275" s="13"/>
      <c r="MW275" s="13"/>
      <c r="MX275" s="13"/>
      <c r="MY275" s="13"/>
      <c r="MZ275" s="13"/>
      <c r="NA275" s="13"/>
      <c r="NB275" s="13"/>
      <c r="NC275" s="13"/>
      <c r="ND275" s="13"/>
      <c r="NE275" s="13"/>
      <c r="NF275" s="13"/>
      <c r="NG275" s="13"/>
      <c r="NH275" s="13"/>
      <c r="NI275" s="13"/>
      <c r="NJ275" s="13"/>
      <c r="NK275" s="13"/>
      <c r="NL275" s="13"/>
      <c r="NM275" s="13"/>
      <c r="NN275" s="13"/>
      <c r="NO275" s="13"/>
      <c r="NP275" s="13"/>
      <c r="NQ275" s="13"/>
      <c r="NR275" s="13"/>
      <c r="NS275" s="13"/>
      <c r="NT275" s="13"/>
      <c r="NU275" s="13"/>
      <c r="NV275" s="13"/>
      <c r="NW275" s="13"/>
      <c r="NX275" s="13"/>
      <c r="NY275" s="13"/>
      <c r="NZ275" s="13"/>
      <c r="OA275" s="13"/>
      <c r="OB275" s="13"/>
      <c r="OC275" s="13"/>
      <c r="OD275" s="13"/>
      <c r="OE275" s="13"/>
      <c r="OF275" s="13"/>
      <c r="OG275" s="13"/>
      <c r="OH275" s="13"/>
      <c r="OI275" s="13"/>
      <c r="OJ275" s="13"/>
      <c r="OK275" s="13"/>
      <c r="OL275" s="13"/>
      <c r="OM275" s="13"/>
      <c r="ON275" s="13"/>
      <c r="OO275" s="13"/>
      <c r="OP275" s="13"/>
      <c r="OQ275" s="13"/>
      <c r="OR275" s="13"/>
      <c r="OS275" s="13"/>
      <c r="OT275" s="13"/>
      <c r="OU275" s="13"/>
      <c r="OV275" s="13"/>
      <c r="OW275" s="13"/>
      <c r="OX275" s="13"/>
      <c r="OY275" s="13"/>
      <c r="OZ275" s="13"/>
      <c r="PA275" s="13"/>
      <c r="PB275" s="13"/>
      <c r="PC275" s="13"/>
      <c r="PD275" s="13"/>
      <c r="PE275" s="13"/>
      <c r="PF275" s="13"/>
      <c r="PG275" s="13"/>
      <c r="PH275" s="13"/>
      <c r="PI275" s="13"/>
      <c r="PJ275" s="13"/>
      <c r="PK275" s="13"/>
      <c r="PL275" s="13"/>
      <c r="PM275" s="13"/>
      <c r="PN275" s="13"/>
      <c r="PO275" s="13"/>
      <c r="PP275" s="13"/>
      <c r="PQ275" s="13"/>
      <c r="PR275" s="13"/>
      <c r="PS275" s="13"/>
      <c r="PT275" s="13"/>
      <c r="PU275" s="13"/>
      <c r="PV275" s="13"/>
      <c r="PW275" s="13"/>
      <c r="PX275" s="13"/>
      <c r="PY275" s="13"/>
      <c r="PZ275" s="13"/>
      <c r="QA275" s="13"/>
      <c r="QB275" s="13"/>
      <c r="QC275" s="13"/>
      <c r="QD275" s="13"/>
      <c r="QE275" s="13"/>
      <c r="QF275" s="13"/>
      <c r="QG275" s="13"/>
      <c r="QH275" s="13"/>
      <c r="QI275" s="13"/>
      <c r="QJ275" s="13"/>
      <c r="QK275" s="13"/>
      <c r="QL275" s="13"/>
      <c r="QM275" s="13"/>
      <c r="QN275" s="13"/>
      <c r="QO275" s="13"/>
      <c r="QP275" s="13"/>
      <c r="QQ275" s="13"/>
      <c r="QR275" s="13"/>
      <c r="QS275" s="13"/>
      <c r="QT275" s="13"/>
      <c r="QU275" s="13"/>
      <c r="QV275" s="13"/>
      <c r="QW275" s="13"/>
      <c r="QX275" s="13"/>
      <c r="QY275" s="13"/>
      <c r="QZ275" s="13"/>
      <c r="RA275" s="13"/>
      <c r="RB275" s="13"/>
      <c r="RC275" s="13"/>
      <c r="RD275" s="13"/>
      <c r="RE275" s="13"/>
      <c r="RF275" s="13"/>
      <c r="RG275" s="13"/>
      <c r="RH275" s="13"/>
      <c r="RI275" s="13"/>
      <c r="RJ275" s="13"/>
      <c r="RK275" s="13"/>
      <c r="RL275" s="13"/>
      <c r="RM275" s="13"/>
      <c r="RN275" s="13"/>
      <c r="RO275" s="13"/>
      <c r="RP275" s="13"/>
      <c r="RQ275" s="13"/>
      <c r="RR275" s="13"/>
      <c r="RS275" s="13"/>
      <c r="RT275" s="13"/>
      <c r="RU275" s="13"/>
      <c r="RV275" s="13"/>
      <c r="RW275" s="13"/>
      <c r="RX275" s="13"/>
      <c r="RY275" s="13"/>
      <c r="RZ275" s="13"/>
      <c r="SA275" s="13"/>
      <c r="SB275" s="13"/>
      <c r="SC275" s="13"/>
      <c r="SD275" s="13"/>
      <c r="SE275" s="13"/>
      <c r="SF275" s="13"/>
      <c r="SG275" s="13"/>
      <c r="SH275" s="13"/>
      <c r="SI275" s="13"/>
      <c r="SJ275" s="13"/>
      <c r="SK275" s="13"/>
      <c r="SL275" s="13"/>
      <c r="SM275" s="13"/>
      <c r="SN275" s="13"/>
      <c r="SO275" s="13"/>
      <c r="SP275" s="13"/>
      <c r="SQ275" s="13"/>
      <c r="SR275" s="13"/>
      <c r="SS275" s="13"/>
      <c r="ST275" s="13"/>
      <c r="SU275" s="13"/>
      <c r="SV275" s="13"/>
      <c r="SW275" s="13"/>
      <c r="SX275" s="13"/>
      <c r="SY275" s="13"/>
      <c r="SZ275" s="13"/>
      <c r="TA275" s="13"/>
      <c r="TB275" s="13"/>
      <c r="TC275" s="13"/>
      <c r="TD275" s="13"/>
      <c r="TE275" s="13"/>
      <c r="TF275" s="13"/>
      <c r="TG275" s="13"/>
      <c r="TH275" s="13"/>
      <c r="TI275" s="13"/>
      <c r="TJ275" s="13"/>
      <c r="TK275" s="13"/>
      <c r="TL275" s="13"/>
      <c r="TM275" s="13"/>
      <c r="TN275" s="13"/>
      <c r="TO275" s="13"/>
      <c r="TP275" s="13"/>
      <c r="TQ275" s="13"/>
      <c r="TR275" s="13"/>
      <c r="TS275" s="13"/>
      <c r="TT275" s="13"/>
      <c r="TU275" s="13"/>
      <c r="TV275" s="13"/>
      <c r="TW275" s="13"/>
      <c r="TX275" s="13"/>
      <c r="TY275" s="13"/>
      <c r="TZ275" s="13"/>
      <c r="UA275" s="13"/>
      <c r="UB275" s="13"/>
      <c r="UC275" s="13"/>
      <c r="UD275" s="13"/>
      <c r="UE275" s="13"/>
      <c r="UF275" s="13"/>
      <c r="UG275" s="13"/>
      <c r="UH275" s="13"/>
      <c r="UI275" s="13"/>
      <c r="UJ275" s="13"/>
      <c r="UK275" s="13"/>
      <c r="UL275" s="13"/>
      <c r="UM275" s="13"/>
      <c r="UN275" s="13"/>
      <c r="UO275" s="13"/>
      <c r="UP275" s="13"/>
      <c r="UQ275" s="13"/>
      <c r="UR275" s="13"/>
      <c r="US275" s="13"/>
      <c r="UT275" s="13"/>
      <c r="UU275" s="13"/>
      <c r="UV275" s="13"/>
      <c r="UW275" s="13"/>
      <c r="UX275" s="13"/>
      <c r="UY275" s="13"/>
      <c r="UZ275" s="13"/>
      <c r="VA275" s="13"/>
      <c r="VB275" s="13"/>
      <c r="VC275" s="13"/>
      <c r="VD275" s="13"/>
      <c r="VE275" s="13"/>
      <c r="VF275" s="13"/>
      <c r="VG275" s="13"/>
      <c r="VH275" s="13"/>
      <c r="VI275" s="13"/>
      <c r="VJ275" s="13"/>
      <c r="VK275" s="13"/>
      <c r="VL275" s="13"/>
      <c r="VM275" s="13"/>
      <c r="VN275" s="13"/>
      <c r="VO275" s="13"/>
      <c r="VP275" s="13"/>
      <c r="VQ275" s="13"/>
      <c r="VR275" s="13"/>
      <c r="VS275" s="13"/>
      <c r="VT275" s="13"/>
      <c r="VU275" s="13"/>
      <c r="VV275" s="13"/>
      <c r="VW275" s="13"/>
      <c r="VX275" s="13"/>
      <c r="VY275" s="13"/>
      <c r="VZ275" s="13"/>
      <c r="WA275" s="13"/>
      <c r="WB275" s="13"/>
      <c r="WC275" s="13"/>
      <c r="WD275" s="13"/>
      <c r="WE275" s="13"/>
      <c r="WF275" s="13"/>
      <c r="WG275" s="13"/>
      <c r="WH275" s="13"/>
      <c r="WI275" s="13"/>
      <c r="WJ275" s="13"/>
      <c r="WK275" s="13"/>
      <c r="WL275" s="13"/>
      <c r="WM275" s="13"/>
      <c r="WN275" s="13"/>
      <c r="WO275" s="13"/>
      <c r="WP275" s="13"/>
      <c r="WQ275" s="13"/>
      <c r="WR275" s="13"/>
      <c r="WS275" s="13"/>
      <c r="WT275" s="13"/>
      <c r="WU275" s="13"/>
      <c r="WV275" s="13"/>
      <c r="WW275" s="13"/>
      <c r="WX275" s="13"/>
      <c r="WY275" s="13"/>
      <c r="WZ275" s="13"/>
      <c r="XA275" s="13"/>
      <c r="XB275" s="13"/>
      <c r="XC275" s="13"/>
      <c r="XD275" s="13"/>
      <c r="XE275" s="13"/>
      <c r="XF275" s="13"/>
      <c r="XG275" s="13"/>
      <c r="XH275" s="13"/>
      <c r="XI275" s="13"/>
      <c r="XJ275" s="13"/>
      <c r="XK275" s="13"/>
      <c r="XL275" s="13"/>
      <c r="XM275" s="13"/>
      <c r="XN275" s="13"/>
      <c r="XO275" s="13"/>
      <c r="XP275" s="13"/>
      <c r="XQ275" s="13"/>
      <c r="XR275" s="13"/>
      <c r="XS275" s="13"/>
      <c r="XT275" s="13"/>
      <c r="XU275" s="13"/>
      <c r="XV275" s="13"/>
      <c r="XW275" s="13"/>
      <c r="XX275" s="13"/>
      <c r="XY275" s="13"/>
      <c r="XZ275" s="13"/>
      <c r="YA275" s="13"/>
      <c r="YB275" s="13"/>
      <c r="YC275" s="13"/>
      <c r="YD275" s="13"/>
      <c r="YE275" s="13"/>
      <c r="YF275" s="13"/>
      <c r="YG275" s="13"/>
      <c r="YH275" s="13"/>
      <c r="YI275" s="13"/>
      <c r="YJ275" s="13"/>
      <c r="YK275" s="13"/>
      <c r="YL275" s="13"/>
      <c r="YM275" s="13"/>
      <c r="YN275" s="13"/>
      <c r="YO275" s="13"/>
      <c r="YP275" s="13"/>
      <c r="YQ275" s="13"/>
      <c r="YR275" s="13"/>
      <c r="YS275" s="13"/>
      <c r="YT275" s="13"/>
      <c r="YU275" s="13"/>
      <c r="YV275" s="13"/>
      <c r="YW275" s="13"/>
      <c r="YX275" s="13"/>
      <c r="YY275" s="13"/>
      <c r="YZ275" s="13"/>
      <c r="ZA275" s="13"/>
      <c r="ZB275" s="13"/>
      <c r="ZC275" s="13"/>
      <c r="ZD275" s="13"/>
      <c r="ZE275" s="13"/>
      <c r="ZF275" s="13"/>
      <c r="ZG275" s="13"/>
      <c r="ZH275" s="13"/>
      <c r="ZI275" s="13"/>
      <c r="ZJ275" s="13"/>
      <c r="ZK275" s="13"/>
      <c r="ZL275" s="13"/>
      <c r="ZM275" s="13"/>
      <c r="ZN275" s="13"/>
      <c r="ZO275" s="13"/>
      <c r="ZP275" s="13"/>
      <c r="ZQ275" s="13"/>
      <c r="ZR275" s="13"/>
      <c r="ZS275" s="13"/>
      <c r="ZT275" s="13"/>
      <c r="ZU275" s="13"/>
      <c r="ZV275" s="13"/>
      <c r="ZW275" s="13"/>
      <c r="ZX275" s="13"/>
      <c r="ZY275" s="13"/>
      <c r="ZZ275" s="13"/>
      <c r="AAA275" s="13"/>
      <c r="AAB275" s="13"/>
      <c r="AAC275" s="13"/>
      <c r="AAD275" s="13"/>
      <c r="AAE275" s="13"/>
      <c r="AAF275" s="13"/>
      <c r="AAG275" s="13"/>
      <c r="AAH275" s="13"/>
      <c r="AAI275" s="13"/>
      <c r="AAJ275" s="13"/>
      <c r="AAK275" s="13"/>
      <c r="AAL275" s="13"/>
      <c r="AAM275" s="13"/>
      <c r="AAN275" s="13"/>
      <c r="AAO275" s="13"/>
      <c r="AAP275" s="13"/>
      <c r="AAQ275" s="13"/>
      <c r="AAR275" s="13"/>
      <c r="AAS275" s="13"/>
      <c r="AAT275" s="13"/>
      <c r="AAU275" s="13"/>
      <c r="AAV275" s="13"/>
      <c r="AAW275" s="13"/>
      <c r="AAX275" s="13"/>
      <c r="AAY275" s="13"/>
      <c r="AAZ275" s="13"/>
      <c r="ABA275" s="13"/>
      <c r="ABB275" s="13"/>
      <c r="ABC275" s="13"/>
      <c r="ABD275" s="13"/>
      <c r="ABE275" s="13"/>
      <c r="ABF275" s="13"/>
      <c r="ABG275" s="13"/>
      <c r="ABH275" s="13"/>
      <c r="ABI275" s="13"/>
      <c r="ABJ275" s="13"/>
      <c r="ABK275" s="13"/>
      <c r="ABL275" s="13"/>
      <c r="ABM275" s="13"/>
      <c r="ABN275" s="13"/>
      <c r="ABO275" s="13"/>
      <c r="ABP275" s="13"/>
      <c r="ABQ275" s="13"/>
      <c r="ABR275" s="13"/>
      <c r="ABS275" s="13"/>
      <c r="ABT275" s="13"/>
      <c r="ABU275" s="13"/>
      <c r="ABV275" s="13"/>
      <c r="ABW275" s="13"/>
      <c r="ABX275" s="13"/>
      <c r="ABY275" s="13"/>
      <c r="ABZ275" s="13"/>
      <c r="ACA275" s="13"/>
      <c r="ACB275" s="13"/>
      <c r="ACC275" s="13"/>
      <c r="ACD275" s="13"/>
      <c r="ACE275" s="13"/>
      <c r="ACF275" s="13"/>
      <c r="ACG275" s="13"/>
      <c r="ACH275" s="13"/>
      <c r="ACI275" s="13"/>
      <c r="ACJ275" s="13"/>
      <c r="ACK275" s="13"/>
      <c r="ACL275" s="13"/>
      <c r="ACM275" s="13"/>
      <c r="ACN275" s="13"/>
      <c r="ACO275" s="13"/>
      <c r="ACP275" s="13"/>
      <c r="ACQ275" s="13"/>
      <c r="ACR275" s="13"/>
      <c r="ACS275" s="13"/>
      <c r="ACT275" s="13"/>
      <c r="ACU275" s="13"/>
      <c r="ACV275" s="13"/>
      <c r="ACW275" s="13"/>
      <c r="ACX275" s="13"/>
      <c r="ACY275" s="13"/>
      <c r="ACZ275" s="13"/>
      <c r="ADA275" s="13"/>
      <c r="ADB275" s="13"/>
      <c r="ADC275" s="13"/>
      <c r="ADD275" s="13"/>
      <c r="ADE275" s="13"/>
      <c r="ADF275" s="13"/>
      <c r="ADG275" s="13"/>
      <c r="ADH275" s="13"/>
      <c r="ADI275" s="13"/>
      <c r="ADJ275" s="13"/>
      <c r="ADK275" s="13"/>
      <c r="ADL275" s="13"/>
      <c r="ADM275" s="13"/>
      <c r="ADN275" s="13"/>
      <c r="ADO275" s="13"/>
      <c r="ADP275" s="13"/>
      <c r="ADQ275" s="13"/>
      <c r="ADR275" s="13"/>
      <c r="ADS275" s="13"/>
      <c r="ADT275" s="13"/>
      <c r="ADU275" s="13"/>
      <c r="ADV275" s="13"/>
      <c r="ADW275" s="13"/>
      <c r="ADX275" s="13"/>
      <c r="ADY275" s="13"/>
      <c r="ADZ275" s="13"/>
      <c r="AEA275" s="13"/>
      <c r="AEB275" s="13"/>
      <c r="AEC275" s="13"/>
      <c r="AED275" s="13"/>
      <c r="AEE275" s="13"/>
      <c r="AEF275" s="13"/>
      <c r="AEG275" s="13"/>
      <c r="AEH275" s="13"/>
      <c r="AEI275" s="13"/>
      <c r="AEJ275" s="13"/>
      <c r="AEK275" s="13"/>
      <c r="AEL275" s="13"/>
      <c r="AEM275" s="13"/>
      <c r="AEN275" s="13"/>
      <c r="AEO275" s="13"/>
      <c r="AEP275" s="13"/>
      <c r="AEQ275" s="13"/>
      <c r="AER275" s="13"/>
      <c r="AES275" s="13"/>
      <c r="AET275" s="13"/>
      <c r="AEU275" s="13"/>
      <c r="AEV275" s="13"/>
      <c r="AEW275" s="13"/>
      <c r="AEX275" s="13"/>
      <c r="AEY275" s="13"/>
      <c r="AEZ275" s="13"/>
      <c r="AFA275" s="13"/>
      <c r="AFB275" s="13"/>
      <c r="AFC275" s="13"/>
      <c r="AFD275" s="13"/>
      <c r="AFE275" s="13"/>
      <c r="AFF275" s="13"/>
      <c r="AFG275" s="13"/>
      <c r="AFH275" s="13"/>
      <c r="AFI275" s="13"/>
      <c r="AFJ275" s="13"/>
      <c r="AFK275" s="13"/>
      <c r="AFL275" s="13"/>
      <c r="AFM275" s="13"/>
      <c r="AFN275" s="13"/>
      <c r="AFO275" s="13"/>
      <c r="AFP275" s="13"/>
      <c r="AFQ275" s="13"/>
      <c r="AFR275" s="13"/>
      <c r="AFS275" s="13"/>
      <c r="AFT275" s="13"/>
      <c r="AFU275" s="13"/>
      <c r="AFV275" s="13"/>
      <c r="AFW275" s="13"/>
      <c r="AFX275" s="13"/>
      <c r="AFY275" s="13"/>
      <c r="AFZ275" s="13"/>
      <c r="AGA275" s="13"/>
      <c r="AGB275" s="13"/>
      <c r="AGC275" s="13"/>
      <c r="AGD275" s="13"/>
      <c r="AGE275" s="13"/>
      <c r="AGF275" s="13"/>
      <c r="AGG275" s="13"/>
      <c r="AGH275" s="13"/>
      <c r="AGI275" s="13"/>
      <c r="AGJ275" s="13"/>
      <c r="AGK275" s="13"/>
      <c r="AGL275" s="13"/>
      <c r="AGM275" s="13"/>
      <c r="AGN275" s="13"/>
      <c r="AGO275" s="13"/>
      <c r="AGP275" s="13"/>
      <c r="AGQ275" s="13"/>
      <c r="AGR275" s="13"/>
      <c r="AGS275" s="13"/>
      <c r="AGT275" s="13"/>
      <c r="AGU275" s="13"/>
      <c r="AGV275" s="13"/>
      <c r="AGW275" s="13"/>
      <c r="AGX275" s="13"/>
      <c r="AGY275" s="13"/>
      <c r="AGZ275" s="13"/>
      <c r="AHA275" s="13"/>
      <c r="AHB275" s="13"/>
      <c r="AHC275" s="13"/>
      <c r="AHD275" s="13"/>
      <c r="AHE275" s="13"/>
      <c r="AHF275" s="13"/>
      <c r="AHG275" s="13"/>
      <c r="AHH275" s="13"/>
      <c r="AHI275" s="13"/>
      <c r="AHJ275" s="13"/>
      <c r="AHK275" s="13"/>
      <c r="AHL275" s="13"/>
      <c r="AHM275" s="13"/>
      <c r="AHN275" s="13"/>
      <c r="AHO275" s="13"/>
      <c r="AHP275" s="13"/>
      <c r="AHQ275" s="13"/>
      <c r="AHR275" s="13"/>
      <c r="AHS275" s="13"/>
      <c r="AHT275" s="13"/>
      <c r="AHU275" s="13"/>
      <c r="AHV275" s="13"/>
      <c r="AHW275" s="13"/>
      <c r="AHX275" s="13"/>
      <c r="AHY275" s="13"/>
      <c r="AHZ275" s="13"/>
      <c r="AIA275" s="13"/>
      <c r="AIB275" s="13"/>
      <c r="AIC275" s="13"/>
      <c r="AID275" s="13"/>
      <c r="AIE275" s="13"/>
      <c r="AIF275" s="13"/>
      <c r="AIG275" s="13"/>
      <c r="AIH275" s="13"/>
      <c r="AII275" s="13"/>
      <c r="AIJ275" s="13"/>
      <c r="AIK275" s="13"/>
      <c r="AIL275" s="13"/>
      <c r="AIM275" s="13"/>
      <c r="AIN275" s="13"/>
      <c r="AIO275" s="13"/>
      <c r="AIP275" s="13"/>
      <c r="AIQ275" s="13"/>
      <c r="AIR275" s="13"/>
      <c r="AIS275" s="13"/>
      <c r="AIT275" s="13"/>
      <c r="AIU275" s="13"/>
      <c r="AIV275" s="13"/>
      <c r="AIW275" s="13"/>
      <c r="AIX275" s="13"/>
      <c r="AIY275" s="13"/>
      <c r="AIZ275" s="13"/>
      <c r="AJA275" s="13"/>
      <c r="AJB275" s="13"/>
      <c r="AJC275" s="13"/>
      <c r="AJD275" s="13"/>
      <c r="AJE275" s="13"/>
      <c r="AJF275" s="13"/>
      <c r="AJG275" s="13"/>
      <c r="AJH275" s="13"/>
      <c r="AJI275" s="13"/>
      <c r="AJJ275" s="13"/>
      <c r="AJK275" s="13"/>
      <c r="AJL275" s="13"/>
      <c r="AJM275" s="13"/>
      <c r="AJN275" s="13"/>
      <c r="AJO275" s="13"/>
      <c r="AJP275" s="13"/>
      <c r="AJQ275" s="13"/>
      <c r="AJR275" s="13"/>
      <c r="AJS275" s="13"/>
      <c r="AJT275" s="13"/>
      <c r="AJU275" s="13"/>
      <c r="AJV275" s="13"/>
      <c r="AJW275" s="13"/>
      <c r="AJX275" s="13"/>
      <c r="AJY275" s="13"/>
      <c r="AJZ275" s="13"/>
      <c r="AKA275" s="13"/>
      <c r="AKB275" s="13"/>
      <c r="AKC275" s="13"/>
      <c r="AKD275" s="13"/>
      <c r="AKE275" s="13"/>
      <c r="AKF275" s="13"/>
      <c r="AKG275" s="13"/>
      <c r="AKH275" s="13"/>
      <c r="AKI275" s="13"/>
      <c r="AKJ275" s="13"/>
      <c r="AKK275" s="13"/>
      <c r="AKL275" s="13"/>
      <c r="AKM275" s="13"/>
      <c r="AKN275" s="13"/>
      <c r="AKO275" s="13"/>
      <c r="AKP275" s="13"/>
      <c r="AKQ275" s="13"/>
      <c r="AKR275" s="13"/>
      <c r="AKS275" s="13"/>
      <c r="AKT275" s="13"/>
      <c r="AKU275" s="13"/>
      <c r="AKV275" s="13"/>
      <c r="AKW275" s="13"/>
      <c r="AKX275" s="13"/>
      <c r="AKY275" s="13"/>
      <c r="AKZ275" s="13"/>
      <c r="ALA275" s="13"/>
      <c r="ALB275" s="13"/>
      <c r="ALC275" s="13"/>
      <c r="ALD275" s="13"/>
      <c r="ALE275" s="13"/>
      <c r="ALF275" s="13"/>
      <c r="ALG275" s="13"/>
      <c r="ALH275" s="13"/>
      <c r="ALI275" s="13"/>
      <c r="ALJ275" s="13"/>
      <c r="ALK275" s="13"/>
      <c r="ALL275" s="13"/>
      <c r="ALM275" s="13"/>
      <c r="ALN275" s="13"/>
    </row>
    <row r="276" spans="1:1002" ht="14.5" hidden="1" customHeight="1" x14ac:dyDescent="0.35">
      <c r="A276" s="6"/>
      <c r="B276" s="21"/>
      <c r="C276" s="30"/>
      <c r="D276" s="21"/>
      <c r="E276" s="21"/>
      <c r="F276" s="11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3"/>
      <c r="ES276" s="13"/>
      <c r="ET276" s="13"/>
      <c r="EU276" s="13"/>
      <c r="EV276" s="13"/>
      <c r="EW276" s="13"/>
      <c r="EX276" s="13"/>
      <c r="EY276" s="13"/>
      <c r="EZ276" s="13"/>
      <c r="FA276" s="13"/>
      <c r="FB276" s="13"/>
      <c r="FC276" s="13"/>
      <c r="FD276" s="13"/>
      <c r="FE276" s="13"/>
      <c r="FF276" s="13"/>
      <c r="FG276" s="13"/>
      <c r="FH276" s="13"/>
      <c r="FI276" s="13"/>
      <c r="FJ276" s="13"/>
      <c r="FK276" s="13"/>
      <c r="FL276" s="13"/>
      <c r="FM276" s="13"/>
      <c r="FN276" s="13"/>
      <c r="FO276" s="13"/>
      <c r="FP276" s="13"/>
      <c r="FQ276" s="13"/>
      <c r="FR276" s="13"/>
      <c r="FS276" s="13"/>
      <c r="FT276" s="13"/>
      <c r="FU276" s="13"/>
      <c r="FV276" s="13"/>
      <c r="FW276" s="13"/>
      <c r="FX276" s="13"/>
      <c r="FY276" s="13"/>
      <c r="FZ276" s="13"/>
      <c r="GA276" s="13"/>
      <c r="GB276" s="13"/>
      <c r="GC276" s="13"/>
      <c r="GD276" s="13"/>
      <c r="GE276" s="13"/>
      <c r="GF276" s="13"/>
      <c r="GG276" s="13"/>
      <c r="GH276" s="13"/>
      <c r="GI276" s="13"/>
      <c r="GJ276" s="13"/>
      <c r="GK276" s="13"/>
      <c r="GL276" s="13"/>
      <c r="GM276" s="13"/>
      <c r="GN276" s="13"/>
      <c r="GO276" s="13"/>
      <c r="GP276" s="13"/>
      <c r="GQ276" s="13"/>
      <c r="GR276" s="13"/>
      <c r="GS276" s="13"/>
      <c r="GT276" s="13"/>
      <c r="GU276" s="13"/>
      <c r="GV276" s="13"/>
      <c r="GW276" s="13"/>
      <c r="GX276" s="13"/>
      <c r="GY276" s="13"/>
      <c r="GZ276" s="13"/>
      <c r="HA276" s="13"/>
      <c r="HB276" s="13"/>
      <c r="HC276" s="13"/>
      <c r="HD276" s="13"/>
      <c r="HE276" s="13"/>
      <c r="HF276" s="13"/>
      <c r="HG276" s="13"/>
      <c r="HH276" s="13"/>
      <c r="HI276" s="13"/>
      <c r="HJ276" s="13"/>
      <c r="HK276" s="13"/>
      <c r="HL276" s="13"/>
      <c r="HM276" s="13"/>
      <c r="HN276" s="13"/>
      <c r="HO276" s="13"/>
      <c r="HP276" s="13"/>
      <c r="HQ276" s="13"/>
      <c r="HR276" s="13"/>
      <c r="HS276" s="13"/>
      <c r="HT276" s="13"/>
      <c r="HU276" s="13"/>
      <c r="HV276" s="13"/>
      <c r="HW276" s="13"/>
      <c r="HX276" s="13"/>
      <c r="HY276" s="13"/>
      <c r="HZ276" s="13"/>
      <c r="IA276" s="13"/>
      <c r="IB276" s="13"/>
      <c r="IC276" s="13"/>
      <c r="ID276" s="13"/>
      <c r="IE276" s="13"/>
      <c r="IF276" s="13"/>
      <c r="IG276" s="13"/>
      <c r="IH276" s="13"/>
      <c r="II276" s="13"/>
      <c r="IJ276" s="13"/>
      <c r="IK276" s="13"/>
      <c r="IL276" s="13"/>
      <c r="IM276" s="13"/>
      <c r="IN276" s="13"/>
      <c r="IO276" s="13"/>
      <c r="IP276" s="13"/>
      <c r="IQ276" s="13"/>
      <c r="IR276" s="13"/>
      <c r="IS276" s="13"/>
      <c r="IT276" s="13"/>
      <c r="IU276" s="13"/>
      <c r="IV276" s="13"/>
      <c r="IW276" s="13"/>
      <c r="IX276" s="13"/>
      <c r="IY276" s="13"/>
      <c r="IZ276" s="13"/>
      <c r="JA276" s="13"/>
      <c r="JB276" s="13"/>
      <c r="JC276" s="13"/>
      <c r="JD276" s="13"/>
      <c r="JE276" s="13"/>
      <c r="JF276" s="13"/>
      <c r="JG276" s="13"/>
      <c r="JH276" s="13"/>
      <c r="JI276" s="13"/>
      <c r="JJ276" s="13"/>
      <c r="JK276" s="13"/>
      <c r="JL276" s="13"/>
      <c r="JM276" s="13"/>
      <c r="JN276" s="13"/>
      <c r="JO276" s="13"/>
      <c r="JP276" s="13"/>
      <c r="JQ276" s="13"/>
      <c r="JR276" s="13"/>
      <c r="JS276" s="13"/>
      <c r="JT276" s="13"/>
      <c r="JU276" s="13"/>
      <c r="JV276" s="13"/>
      <c r="JW276" s="13"/>
      <c r="JX276" s="13"/>
      <c r="JY276" s="13"/>
      <c r="JZ276" s="13"/>
      <c r="KA276" s="13"/>
      <c r="KB276" s="13"/>
      <c r="KC276" s="13"/>
      <c r="KD276" s="13"/>
      <c r="KE276" s="13"/>
      <c r="KF276" s="13"/>
      <c r="KG276" s="13"/>
      <c r="KH276" s="13"/>
      <c r="KI276" s="13"/>
      <c r="KJ276" s="13"/>
      <c r="KK276" s="13"/>
      <c r="KL276" s="13"/>
      <c r="KM276" s="13"/>
      <c r="KN276" s="13"/>
      <c r="KO276" s="13"/>
      <c r="KP276" s="13"/>
      <c r="KQ276" s="13"/>
      <c r="KR276" s="13"/>
      <c r="KS276" s="13"/>
      <c r="KT276" s="13"/>
      <c r="KU276" s="13"/>
      <c r="KV276" s="13"/>
      <c r="KW276" s="13"/>
      <c r="KX276" s="13"/>
      <c r="KY276" s="13"/>
      <c r="KZ276" s="13"/>
      <c r="LA276" s="13"/>
      <c r="LB276" s="13"/>
      <c r="LC276" s="13"/>
      <c r="LD276" s="13"/>
      <c r="LE276" s="13"/>
      <c r="LF276" s="13"/>
      <c r="LG276" s="13"/>
      <c r="LH276" s="13"/>
      <c r="LI276" s="13"/>
      <c r="LJ276" s="13"/>
      <c r="LK276" s="13"/>
      <c r="LL276" s="13"/>
      <c r="LM276" s="13"/>
      <c r="LN276" s="13"/>
      <c r="LO276" s="13"/>
      <c r="LP276" s="13"/>
      <c r="LQ276" s="13"/>
      <c r="LR276" s="13"/>
      <c r="LS276" s="13"/>
      <c r="LT276" s="13"/>
      <c r="LU276" s="13"/>
      <c r="LV276" s="13"/>
      <c r="LW276" s="13"/>
      <c r="LX276" s="13"/>
      <c r="LY276" s="13"/>
      <c r="LZ276" s="13"/>
      <c r="MA276" s="13"/>
      <c r="MB276" s="13"/>
      <c r="MC276" s="13"/>
      <c r="MD276" s="13"/>
      <c r="ME276" s="13"/>
      <c r="MF276" s="13"/>
      <c r="MG276" s="13"/>
      <c r="MH276" s="13"/>
      <c r="MI276" s="13"/>
      <c r="MJ276" s="13"/>
      <c r="MK276" s="13"/>
      <c r="ML276" s="13"/>
      <c r="MM276" s="13"/>
      <c r="MN276" s="13"/>
      <c r="MO276" s="13"/>
      <c r="MP276" s="13"/>
      <c r="MQ276" s="13"/>
      <c r="MR276" s="13"/>
      <c r="MS276" s="13"/>
      <c r="MT276" s="13"/>
      <c r="MU276" s="13"/>
      <c r="MV276" s="13"/>
      <c r="MW276" s="13"/>
      <c r="MX276" s="13"/>
      <c r="MY276" s="13"/>
      <c r="MZ276" s="13"/>
      <c r="NA276" s="13"/>
      <c r="NB276" s="13"/>
      <c r="NC276" s="13"/>
      <c r="ND276" s="13"/>
      <c r="NE276" s="13"/>
      <c r="NF276" s="13"/>
      <c r="NG276" s="13"/>
      <c r="NH276" s="13"/>
      <c r="NI276" s="13"/>
      <c r="NJ276" s="13"/>
      <c r="NK276" s="13"/>
      <c r="NL276" s="13"/>
      <c r="NM276" s="13"/>
      <c r="NN276" s="13"/>
      <c r="NO276" s="13"/>
      <c r="NP276" s="13"/>
      <c r="NQ276" s="13"/>
      <c r="NR276" s="13"/>
      <c r="NS276" s="13"/>
      <c r="NT276" s="13"/>
      <c r="NU276" s="13"/>
      <c r="NV276" s="13"/>
      <c r="NW276" s="13"/>
      <c r="NX276" s="13"/>
      <c r="NY276" s="13"/>
      <c r="NZ276" s="13"/>
      <c r="OA276" s="13"/>
      <c r="OB276" s="13"/>
      <c r="OC276" s="13"/>
      <c r="OD276" s="13"/>
      <c r="OE276" s="13"/>
      <c r="OF276" s="13"/>
      <c r="OG276" s="13"/>
      <c r="OH276" s="13"/>
      <c r="OI276" s="13"/>
      <c r="OJ276" s="13"/>
      <c r="OK276" s="13"/>
      <c r="OL276" s="13"/>
      <c r="OM276" s="13"/>
      <c r="ON276" s="13"/>
      <c r="OO276" s="13"/>
      <c r="OP276" s="13"/>
      <c r="OQ276" s="13"/>
      <c r="OR276" s="13"/>
      <c r="OS276" s="13"/>
      <c r="OT276" s="13"/>
      <c r="OU276" s="13"/>
      <c r="OV276" s="13"/>
      <c r="OW276" s="13"/>
      <c r="OX276" s="13"/>
      <c r="OY276" s="13"/>
      <c r="OZ276" s="13"/>
      <c r="PA276" s="13"/>
      <c r="PB276" s="13"/>
      <c r="PC276" s="13"/>
      <c r="PD276" s="13"/>
      <c r="PE276" s="13"/>
      <c r="PF276" s="13"/>
      <c r="PG276" s="13"/>
      <c r="PH276" s="13"/>
      <c r="PI276" s="13"/>
      <c r="PJ276" s="13"/>
      <c r="PK276" s="13"/>
      <c r="PL276" s="13"/>
      <c r="PM276" s="13"/>
      <c r="PN276" s="13"/>
      <c r="PO276" s="13"/>
      <c r="PP276" s="13"/>
      <c r="PQ276" s="13"/>
      <c r="PR276" s="13"/>
      <c r="PS276" s="13"/>
      <c r="PT276" s="13"/>
      <c r="PU276" s="13"/>
      <c r="PV276" s="13"/>
      <c r="PW276" s="13"/>
      <c r="PX276" s="13"/>
      <c r="PY276" s="13"/>
      <c r="PZ276" s="13"/>
      <c r="QA276" s="13"/>
      <c r="QB276" s="13"/>
      <c r="QC276" s="13"/>
      <c r="QD276" s="13"/>
      <c r="QE276" s="13"/>
      <c r="QF276" s="13"/>
      <c r="QG276" s="13"/>
      <c r="QH276" s="13"/>
      <c r="QI276" s="13"/>
      <c r="QJ276" s="13"/>
      <c r="QK276" s="13"/>
      <c r="QL276" s="13"/>
      <c r="QM276" s="13"/>
      <c r="QN276" s="13"/>
      <c r="QO276" s="13"/>
      <c r="QP276" s="13"/>
      <c r="QQ276" s="13"/>
      <c r="QR276" s="13"/>
      <c r="QS276" s="13"/>
      <c r="QT276" s="13"/>
      <c r="QU276" s="13"/>
      <c r="QV276" s="13"/>
      <c r="QW276" s="13"/>
      <c r="QX276" s="13"/>
      <c r="QY276" s="13"/>
      <c r="QZ276" s="13"/>
      <c r="RA276" s="13"/>
      <c r="RB276" s="13"/>
      <c r="RC276" s="13"/>
      <c r="RD276" s="13"/>
      <c r="RE276" s="13"/>
      <c r="RF276" s="13"/>
      <c r="RG276" s="13"/>
      <c r="RH276" s="13"/>
      <c r="RI276" s="13"/>
      <c r="RJ276" s="13"/>
      <c r="RK276" s="13"/>
      <c r="RL276" s="13"/>
      <c r="RM276" s="13"/>
      <c r="RN276" s="13"/>
      <c r="RO276" s="13"/>
      <c r="RP276" s="13"/>
      <c r="RQ276" s="13"/>
      <c r="RR276" s="13"/>
      <c r="RS276" s="13"/>
      <c r="RT276" s="13"/>
      <c r="RU276" s="13"/>
      <c r="RV276" s="13"/>
      <c r="RW276" s="13"/>
      <c r="RX276" s="13"/>
      <c r="RY276" s="13"/>
      <c r="RZ276" s="13"/>
      <c r="SA276" s="13"/>
      <c r="SB276" s="13"/>
      <c r="SC276" s="13"/>
      <c r="SD276" s="13"/>
      <c r="SE276" s="13"/>
      <c r="SF276" s="13"/>
      <c r="SG276" s="13"/>
      <c r="SH276" s="13"/>
      <c r="SI276" s="13"/>
      <c r="SJ276" s="13"/>
      <c r="SK276" s="13"/>
      <c r="SL276" s="13"/>
      <c r="SM276" s="13"/>
      <c r="SN276" s="13"/>
      <c r="SO276" s="13"/>
      <c r="SP276" s="13"/>
      <c r="SQ276" s="13"/>
      <c r="SR276" s="13"/>
      <c r="SS276" s="13"/>
      <c r="ST276" s="13"/>
      <c r="SU276" s="13"/>
      <c r="SV276" s="13"/>
      <c r="SW276" s="13"/>
      <c r="SX276" s="13"/>
      <c r="SY276" s="13"/>
      <c r="SZ276" s="13"/>
      <c r="TA276" s="13"/>
      <c r="TB276" s="13"/>
      <c r="TC276" s="13"/>
      <c r="TD276" s="13"/>
      <c r="TE276" s="13"/>
      <c r="TF276" s="13"/>
      <c r="TG276" s="13"/>
      <c r="TH276" s="13"/>
      <c r="TI276" s="13"/>
      <c r="TJ276" s="13"/>
      <c r="TK276" s="13"/>
      <c r="TL276" s="13"/>
      <c r="TM276" s="13"/>
      <c r="TN276" s="13"/>
      <c r="TO276" s="13"/>
      <c r="TP276" s="13"/>
      <c r="TQ276" s="13"/>
      <c r="TR276" s="13"/>
      <c r="TS276" s="13"/>
      <c r="TT276" s="13"/>
      <c r="TU276" s="13"/>
      <c r="TV276" s="13"/>
      <c r="TW276" s="13"/>
      <c r="TX276" s="13"/>
      <c r="TY276" s="13"/>
      <c r="TZ276" s="13"/>
      <c r="UA276" s="13"/>
      <c r="UB276" s="13"/>
      <c r="UC276" s="13"/>
      <c r="UD276" s="13"/>
      <c r="UE276" s="13"/>
      <c r="UF276" s="13"/>
      <c r="UG276" s="13"/>
      <c r="UH276" s="13"/>
      <c r="UI276" s="13"/>
      <c r="UJ276" s="13"/>
      <c r="UK276" s="13"/>
      <c r="UL276" s="13"/>
      <c r="UM276" s="13"/>
      <c r="UN276" s="13"/>
      <c r="UO276" s="13"/>
      <c r="UP276" s="13"/>
      <c r="UQ276" s="13"/>
      <c r="UR276" s="13"/>
      <c r="US276" s="13"/>
      <c r="UT276" s="13"/>
      <c r="UU276" s="13"/>
      <c r="UV276" s="13"/>
      <c r="UW276" s="13"/>
      <c r="UX276" s="13"/>
      <c r="UY276" s="13"/>
      <c r="UZ276" s="13"/>
      <c r="VA276" s="13"/>
      <c r="VB276" s="13"/>
      <c r="VC276" s="13"/>
      <c r="VD276" s="13"/>
      <c r="VE276" s="13"/>
      <c r="VF276" s="13"/>
      <c r="VG276" s="13"/>
      <c r="VH276" s="13"/>
      <c r="VI276" s="13"/>
      <c r="VJ276" s="13"/>
      <c r="VK276" s="13"/>
      <c r="VL276" s="13"/>
      <c r="VM276" s="13"/>
      <c r="VN276" s="13"/>
      <c r="VO276" s="13"/>
      <c r="VP276" s="13"/>
      <c r="VQ276" s="13"/>
      <c r="VR276" s="13"/>
      <c r="VS276" s="13"/>
      <c r="VT276" s="13"/>
      <c r="VU276" s="13"/>
      <c r="VV276" s="13"/>
      <c r="VW276" s="13"/>
      <c r="VX276" s="13"/>
      <c r="VY276" s="13"/>
      <c r="VZ276" s="13"/>
      <c r="WA276" s="13"/>
      <c r="WB276" s="13"/>
      <c r="WC276" s="13"/>
      <c r="WD276" s="13"/>
      <c r="WE276" s="13"/>
      <c r="WF276" s="13"/>
      <c r="WG276" s="13"/>
      <c r="WH276" s="13"/>
      <c r="WI276" s="13"/>
      <c r="WJ276" s="13"/>
      <c r="WK276" s="13"/>
      <c r="WL276" s="13"/>
      <c r="WM276" s="13"/>
      <c r="WN276" s="13"/>
      <c r="WO276" s="13"/>
      <c r="WP276" s="13"/>
      <c r="WQ276" s="13"/>
      <c r="WR276" s="13"/>
      <c r="WS276" s="13"/>
      <c r="WT276" s="13"/>
      <c r="WU276" s="13"/>
      <c r="WV276" s="13"/>
      <c r="WW276" s="13"/>
      <c r="WX276" s="13"/>
      <c r="WY276" s="13"/>
      <c r="WZ276" s="13"/>
      <c r="XA276" s="13"/>
      <c r="XB276" s="13"/>
      <c r="XC276" s="13"/>
      <c r="XD276" s="13"/>
      <c r="XE276" s="13"/>
      <c r="XF276" s="13"/>
      <c r="XG276" s="13"/>
      <c r="XH276" s="13"/>
      <c r="XI276" s="13"/>
      <c r="XJ276" s="13"/>
      <c r="XK276" s="13"/>
      <c r="XL276" s="13"/>
      <c r="XM276" s="13"/>
      <c r="XN276" s="13"/>
      <c r="XO276" s="13"/>
      <c r="XP276" s="13"/>
      <c r="XQ276" s="13"/>
      <c r="XR276" s="13"/>
      <c r="XS276" s="13"/>
      <c r="XT276" s="13"/>
      <c r="XU276" s="13"/>
      <c r="XV276" s="13"/>
      <c r="XW276" s="13"/>
      <c r="XX276" s="13"/>
      <c r="XY276" s="13"/>
      <c r="XZ276" s="13"/>
      <c r="YA276" s="13"/>
      <c r="YB276" s="13"/>
      <c r="YC276" s="13"/>
      <c r="YD276" s="13"/>
      <c r="YE276" s="13"/>
      <c r="YF276" s="13"/>
      <c r="YG276" s="13"/>
      <c r="YH276" s="13"/>
      <c r="YI276" s="13"/>
      <c r="YJ276" s="13"/>
      <c r="YK276" s="13"/>
      <c r="YL276" s="13"/>
      <c r="YM276" s="13"/>
      <c r="YN276" s="13"/>
      <c r="YO276" s="13"/>
      <c r="YP276" s="13"/>
      <c r="YQ276" s="13"/>
      <c r="YR276" s="13"/>
      <c r="YS276" s="13"/>
      <c r="YT276" s="13"/>
      <c r="YU276" s="13"/>
      <c r="YV276" s="13"/>
      <c r="YW276" s="13"/>
      <c r="YX276" s="13"/>
      <c r="YY276" s="13"/>
      <c r="YZ276" s="13"/>
      <c r="ZA276" s="13"/>
      <c r="ZB276" s="13"/>
      <c r="ZC276" s="13"/>
      <c r="ZD276" s="13"/>
      <c r="ZE276" s="13"/>
      <c r="ZF276" s="13"/>
      <c r="ZG276" s="13"/>
      <c r="ZH276" s="13"/>
      <c r="ZI276" s="13"/>
      <c r="ZJ276" s="13"/>
      <c r="ZK276" s="13"/>
      <c r="ZL276" s="13"/>
      <c r="ZM276" s="13"/>
      <c r="ZN276" s="13"/>
      <c r="ZO276" s="13"/>
      <c r="ZP276" s="13"/>
      <c r="ZQ276" s="13"/>
      <c r="ZR276" s="13"/>
      <c r="ZS276" s="13"/>
      <c r="ZT276" s="13"/>
      <c r="ZU276" s="13"/>
      <c r="ZV276" s="13"/>
      <c r="ZW276" s="13"/>
      <c r="ZX276" s="13"/>
      <c r="ZY276" s="13"/>
      <c r="ZZ276" s="13"/>
      <c r="AAA276" s="13"/>
      <c r="AAB276" s="13"/>
      <c r="AAC276" s="13"/>
      <c r="AAD276" s="13"/>
      <c r="AAE276" s="13"/>
      <c r="AAF276" s="13"/>
      <c r="AAG276" s="13"/>
      <c r="AAH276" s="13"/>
      <c r="AAI276" s="13"/>
      <c r="AAJ276" s="13"/>
      <c r="AAK276" s="13"/>
      <c r="AAL276" s="13"/>
      <c r="AAM276" s="13"/>
      <c r="AAN276" s="13"/>
      <c r="AAO276" s="13"/>
      <c r="AAP276" s="13"/>
      <c r="AAQ276" s="13"/>
      <c r="AAR276" s="13"/>
      <c r="AAS276" s="13"/>
      <c r="AAT276" s="13"/>
      <c r="AAU276" s="13"/>
      <c r="AAV276" s="13"/>
      <c r="AAW276" s="13"/>
      <c r="AAX276" s="13"/>
      <c r="AAY276" s="13"/>
      <c r="AAZ276" s="13"/>
      <c r="ABA276" s="13"/>
      <c r="ABB276" s="13"/>
      <c r="ABC276" s="13"/>
      <c r="ABD276" s="13"/>
      <c r="ABE276" s="13"/>
      <c r="ABF276" s="13"/>
      <c r="ABG276" s="13"/>
      <c r="ABH276" s="13"/>
      <c r="ABI276" s="13"/>
      <c r="ABJ276" s="13"/>
      <c r="ABK276" s="13"/>
      <c r="ABL276" s="13"/>
      <c r="ABM276" s="13"/>
      <c r="ABN276" s="13"/>
      <c r="ABO276" s="13"/>
      <c r="ABP276" s="13"/>
      <c r="ABQ276" s="13"/>
      <c r="ABR276" s="13"/>
      <c r="ABS276" s="13"/>
      <c r="ABT276" s="13"/>
      <c r="ABU276" s="13"/>
      <c r="ABV276" s="13"/>
      <c r="ABW276" s="13"/>
      <c r="ABX276" s="13"/>
      <c r="ABY276" s="13"/>
      <c r="ABZ276" s="13"/>
      <c r="ACA276" s="13"/>
      <c r="ACB276" s="13"/>
      <c r="ACC276" s="13"/>
      <c r="ACD276" s="13"/>
      <c r="ACE276" s="13"/>
      <c r="ACF276" s="13"/>
      <c r="ACG276" s="13"/>
      <c r="ACH276" s="13"/>
      <c r="ACI276" s="13"/>
      <c r="ACJ276" s="13"/>
      <c r="ACK276" s="13"/>
      <c r="ACL276" s="13"/>
      <c r="ACM276" s="13"/>
      <c r="ACN276" s="13"/>
      <c r="ACO276" s="13"/>
      <c r="ACP276" s="13"/>
      <c r="ACQ276" s="13"/>
      <c r="ACR276" s="13"/>
      <c r="ACS276" s="13"/>
      <c r="ACT276" s="13"/>
      <c r="ACU276" s="13"/>
      <c r="ACV276" s="13"/>
      <c r="ACW276" s="13"/>
      <c r="ACX276" s="13"/>
      <c r="ACY276" s="13"/>
      <c r="ACZ276" s="13"/>
      <c r="ADA276" s="13"/>
      <c r="ADB276" s="13"/>
      <c r="ADC276" s="13"/>
      <c r="ADD276" s="13"/>
      <c r="ADE276" s="13"/>
      <c r="ADF276" s="13"/>
      <c r="ADG276" s="13"/>
      <c r="ADH276" s="13"/>
      <c r="ADI276" s="13"/>
      <c r="ADJ276" s="13"/>
      <c r="ADK276" s="13"/>
      <c r="ADL276" s="13"/>
      <c r="ADM276" s="13"/>
      <c r="ADN276" s="13"/>
      <c r="ADO276" s="13"/>
      <c r="ADP276" s="13"/>
      <c r="ADQ276" s="13"/>
      <c r="ADR276" s="13"/>
      <c r="ADS276" s="13"/>
      <c r="ADT276" s="13"/>
      <c r="ADU276" s="13"/>
      <c r="ADV276" s="13"/>
      <c r="ADW276" s="13"/>
      <c r="ADX276" s="13"/>
      <c r="ADY276" s="13"/>
      <c r="ADZ276" s="13"/>
      <c r="AEA276" s="13"/>
      <c r="AEB276" s="13"/>
      <c r="AEC276" s="13"/>
      <c r="AED276" s="13"/>
      <c r="AEE276" s="13"/>
      <c r="AEF276" s="13"/>
      <c r="AEG276" s="13"/>
      <c r="AEH276" s="13"/>
      <c r="AEI276" s="13"/>
      <c r="AEJ276" s="13"/>
      <c r="AEK276" s="13"/>
      <c r="AEL276" s="13"/>
      <c r="AEM276" s="13"/>
      <c r="AEN276" s="13"/>
      <c r="AEO276" s="13"/>
      <c r="AEP276" s="13"/>
      <c r="AEQ276" s="13"/>
      <c r="AER276" s="13"/>
      <c r="AES276" s="13"/>
      <c r="AET276" s="13"/>
      <c r="AEU276" s="13"/>
      <c r="AEV276" s="13"/>
      <c r="AEW276" s="13"/>
      <c r="AEX276" s="13"/>
      <c r="AEY276" s="13"/>
      <c r="AEZ276" s="13"/>
      <c r="AFA276" s="13"/>
      <c r="AFB276" s="13"/>
      <c r="AFC276" s="13"/>
      <c r="AFD276" s="13"/>
      <c r="AFE276" s="13"/>
      <c r="AFF276" s="13"/>
      <c r="AFG276" s="13"/>
      <c r="AFH276" s="13"/>
      <c r="AFI276" s="13"/>
      <c r="AFJ276" s="13"/>
      <c r="AFK276" s="13"/>
      <c r="AFL276" s="13"/>
      <c r="AFM276" s="13"/>
      <c r="AFN276" s="13"/>
      <c r="AFO276" s="13"/>
      <c r="AFP276" s="13"/>
      <c r="AFQ276" s="13"/>
      <c r="AFR276" s="13"/>
      <c r="AFS276" s="13"/>
      <c r="AFT276" s="13"/>
      <c r="AFU276" s="13"/>
      <c r="AFV276" s="13"/>
      <c r="AFW276" s="13"/>
      <c r="AFX276" s="13"/>
      <c r="AFY276" s="13"/>
      <c r="AFZ276" s="13"/>
      <c r="AGA276" s="13"/>
      <c r="AGB276" s="13"/>
      <c r="AGC276" s="13"/>
      <c r="AGD276" s="13"/>
      <c r="AGE276" s="13"/>
      <c r="AGF276" s="13"/>
      <c r="AGG276" s="13"/>
      <c r="AGH276" s="13"/>
      <c r="AGI276" s="13"/>
      <c r="AGJ276" s="13"/>
      <c r="AGK276" s="13"/>
      <c r="AGL276" s="13"/>
      <c r="AGM276" s="13"/>
      <c r="AGN276" s="13"/>
      <c r="AGO276" s="13"/>
      <c r="AGP276" s="13"/>
      <c r="AGQ276" s="13"/>
      <c r="AGR276" s="13"/>
      <c r="AGS276" s="13"/>
      <c r="AGT276" s="13"/>
      <c r="AGU276" s="13"/>
      <c r="AGV276" s="13"/>
      <c r="AGW276" s="13"/>
      <c r="AGX276" s="13"/>
      <c r="AGY276" s="13"/>
      <c r="AGZ276" s="13"/>
      <c r="AHA276" s="13"/>
      <c r="AHB276" s="13"/>
      <c r="AHC276" s="13"/>
      <c r="AHD276" s="13"/>
      <c r="AHE276" s="13"/>
      <c r="AHF276" s="13"/>
      <c r="AHG276" s="13"/>
      <c r="AHH276" s="13"/>
      <c r="AHI276" s="13"/>
      <c r="AHJ276" s="13"/>
      <c r="AHK276" s="13"/>
      <c r="AHL276" s="13"/>
      <c r="AHM276" s="13"/>
      <c r="AHN276" s="13"/>
      <c r="AHO276" s="13"/>
      <c r="AHP276" s="13"/>
      <c r="AHQ276" s="13"/>
      <c r="AHR276" s="13"/>
      <c r="AHS276" s="13"/>
      <c r="AHT276" s="13"/>
      <c r="AHU276" s="13"/>
      <c r="AHV276" s="13"/>
      <c r="AHW276" s="13"/>
      <c r="AHX276" s="13"/>
      <c r="AHY276" s="13"/>
      <c r="AHZ276" s="13"/>
      <c r="AIA276" s="13"/>
      <c r="AIB276" s="13"/>
      <c r="AIC276" s="13"/>
      <c r="AID276" s="13"/>
      <c r="AIE276" s="13"/>
      <c r="AIF276" s="13"/>
      <c r="AIG276" s="13"/>
      <c r="AIH276" s="13"/>
      <c r="AII276" s="13"/>
      <c r="AIJ276" s="13"/>
      <c r="AIK276" s="13"/>
      <c r="AIL276" s="13"/>
      <c r="AIM276" s="13"/>
      <c r="AIN276" s="13"/>
      <c r="AIO276" s="13"/>
      <c r="AIP276" s="13"/>
      <c r="AIQ276" s="13"/>
      <c r="AIR276" s="13"/>
      <c r="AIS276" s="13"/>
      <c r="AIT276" s="13"/>
      <c r="AIU276" s="13"/>
      <c r="AIV276" s="13"/>
      <c r="AIW276" s="13"/>
      <c r="AIX276" s="13"/>
      <c r="AIY276" s="13"/>
      <c r="AIZ276" s="13"/>
      <c r="AJA276" s="13"/>
      <c r="AJB276" s="13"/>
      <c r="AJC276" s="13"/>
      <c r="AJD276" s="13"/>
      <c r="AJE276" s="13"/>
      <c r="AJF276" s="13"/>
      <c r="AJG276" s="13"/>
      <c r="AJH276" s="13"/>
      <c r="AJI276" s="13"/>
      <c r="AJJ276" s="13"/>
      <c r="AJK276" s="13"/>
      <c r="AJL276" s="13"/>
      <c r="AJM276" s="13"/>
      <c r="AJN276" s="13"/>
      <c r="AJO276" s="13"/>
      <c r="AJP276" s="13"/>
      <c r="AJQ276" s="13"/>
      <c r="AJR276" s="13"/>
      <c r="AJS276" s="13"/>
      <c r="AJT276" s="13"/>
      <c r="AJU276" s="13"/>
      <c r="AJV276" s="13"/>
      <c r="AJW276" s="13"/>
      <c r="AJX276" s="13"/>
      <c r="AJY276" s="13"/>
      <c r="AJZ276" s="13"/>
      <c r="AKA276" s="13"/>
      <c r="AKB276" s="13"/>
      <c r="AKC276" s="13"/>
      <c r="AKD276" s="13"/>
      <c r="AKE276" s="13"/>
      <c r="AKF276" s="13"/>
      <c r="AKG276" s="13"/>
      <c r="AKH276" s="13"/>
      <c r="AKI276" s="13"/>
      <c r="AKJ276" s="13"/>
      <c r="AKK276" s="13"/>
      <c r="AKL276" s="13"/>
      <c r="AKM276" s="13"/>
      <c r="AKN276" s="13"/>
      <c r="AKO276" s="13"/>
      <c r="AKP276" s="13"/>
      <c r="AKQ276" s="13"/>
      <c r="AKR276" s="13"/>
      <c r="AKS276" s="13"/>
      <c r="AKT276" s="13"/>
      <c r="AKU276" s="13"/>
      <c r="AKV276" s="13"/>
      <c r="AKW276" s="13"/>
      <c r="AKX276" s="13"/>
      <c r="AKY276" s="13"/>
      <c r="AKZ276" s="13"/>
      <c r="ALA276" s="13"/>
      <c r="ALB276" s="13"/>
      <c r="ALC276" s="13"/>
      <c r="ALD276" s="13"/>
      <c r="ALE276" s="13"/>
      <c r="ALF276" s="13"/>
      <c r="ALG276" s="13"/>
      <c r="ALH276" s="13"/>
      <c r="ALI276" s="13"/>
      <c r="ALJ276" s="13"/>
      <c r="ALK276" s="13"/>
      <c r="ALL276" s="13"/>
      <c r="ALM276" s="13"/>
      <c r="ALN276" s="13"/>
    </row>
    <row r="277" spans="1:1002" ht="14.5" hidden="1" customHeight="1" x14ac:dyDescent="0.35">
      <c r="A277" s="6"/>
      <c r="B277" s="21"/>
      <c r="C277" s="30"/>
      <c r="D277" s="21"/>
      <c r="E277" s="21"/>
      <c r="F277" s="11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c r="ET277" s="13"/>
      <c r="EU277" s="13"/>
      <c r="EV277" s="13"/>
      <c r="EW277" s="13"/>
      <c r="EX277" s="13"/>
      <c r="EY277" s="13"/>
      <c r="EZ277" s="13"/>
      <c r="FA277" s="13"/>
      <c r="FB277" s="13"/>
      <c r="FC277" s="13"/>
      <c r="FD277" s="13"/>
      <c r="FE277" s="13"/>
      <c r="FF277" s="13"/>
      <c r="FG277" s="13"/>
      <c r="FH277" s="13"/>
      <c r="FI277" s="13"/>
      <c r="FJ277" s="13"/>
      <c r="FK277" s="13"/>
      <c r="FL277" s="13"/>
      <c r="FM277" s="13"/>
      <c r="FN277" s="13"/>
      <c r="FO277" s="13"/>
      <c r="FP277" s="13"/>
      <c r="FQ277" s="13"/>
      <c r="FR277" s="13"/>
      <c r="FS277" s="13"/>
      <c r="FT277" s="13"/>
      <c r="FU277" s="13"/>
      <c r="FV277" s="13"/>
      <c r="FW277" s="13"/>
      <c r="FX277" s="13"/>
      <c r="FY277" s="13"/>
      <c r="FZ277" s="13"/>
      <c r="GA277" s="13"/>
      <c r="GB277" s="13"/>
      <c r="GC277" s="13"/>
      <c r="GD277" s="13"/>
      <c r="GE277" s="13"/>
      <c r="GF277" s="13"/>
      <c r="GG277" s="13"/>
      <c r="GH277" s="13"/>
      <c r="GI277" s="13"/>
      <c r="GJ277" s="13"/>
      <c r="GK277" s="13"/>
      <c r="GL277" s="13"/>
      <c r="GM277" s="13"/>
      <c r="GN277" s="13"/>
      <c r="GO277" s="13"/>
      <c r="GP277" s="13"/>
      <c r="GQ277" s="13"/>
      <c r="GR277" s="13"/>
      <c r="GS277" s="13"/>
      <c r="GT277" s="13"/>
      <c r="GU277" s="13"/>
      <c r="GV277" s="13"/>
      <c r="GW277" s="13"/>
      <c r="GX277" s="13"/>
      <c r="GY277" s="13"/>
      <c r="GZ277" s="13"/>
      <c r="HA277" s="13"/>
      <c r="HB277" s="13"/>
      <c r="HC277" s="13"/>
      <c r="HD277" s="13"/>
      <c r="HE277" s="13"/>
      <c r="HF277" s="13"/>
      <c r="HG277" s="13"/>
      <c r="HH277" s="13"/>
      <c r="HI277" s="13"/>
      <c r="HJ277" s="13"/>
      <c r="HK277" s="13"/>
      <c r="HL277" s="13"/>
      <c r="HM277" s="13"/>
      <c r="HN277" s="13"/>
      <c r="HO277" s="13"/>
      <c r="HP277" s="13"/>
      <c r="HQ277" s="13"/>
      <c r="HR277" s="13"/>
      <c r="HS277" s="13"/>
      <c r="HT277" s="13"/>
      <c r="HU277" s="13"/>
      <c r="HV277" s="13"/>
      <c r="HW277" s="13"/>
      <c r="HX277" s="13"/>
      <c r="HY277" s="13"/>
      <c r="HZ277" s="13"/>
      <c r="IA277" s="13"/>
      <c r="IB277" s="13"/>
      <c r="IC277" s="13"/>
      <c r="ID277" s="13"/>
      <c r="IE277" s="13"/>
      <c r="IF277" s="13"/>
      <c r="IG277" s="13"/>
      <c r="IH277" s="13"/>
      <c r="II277" s="13"/>
      <c r="IJ277" s="13"/>
      <c r="IK277" s="13"/>
      <c r="IL277" s="13"/>
      <c r="IM277" s="13"/>
      <c r="IN277" s="13"/>
      <c r="IO277" s="13"/>
      <c r="IP277" s="13"/>
      <c r="IQ277" s="13"/>
      <c r="IR277" s="13"/>
      <c r="IS277" s="13"/>
      <c r="IT277" s="13"/>
      <c r="IU277" s="13"/>
      <c r="IV277" s="13"/>
      <c r="IW277" s="13"/>
      <c r="IX277" s="13"/>
      <c r="IY277" s="13"/>
      <c r="IZ277" s="13"/>
      <c r="JA277" s="13"/>
      <c r="JB277" s="13"/>
      <c r="JC277" s="13"/>
      <c r="JD277" s="13"/>
      <c r="JE277" s="13"/>
      <c r="JF277" s="13"/>
      <c r="JG277" s="13"/>
      <c r="JH277" s="13"/>
      <c r="JI277" s="13"/>
      <c r="JJ277" s="13"/>
      <c r="JK277" s="13"/>
      <c r="JL277" s="13"/>
      <c r="JM277" s="13"/>
      <c r="JN277" s="13"/>
      <c r="JO277" s="13"/>
      <c r="JP277" s="13"/>
      <c r="JQ277" s="13"/>
      <c r="JR277" s="13"/>
      <c r="JS277" s="13"/>
      <c r="JT277" s="13"/>
      <c r="JU277" s="13"/>
      <c r="JV277" s="13"/>
      <c r="JW277" s="13"/>
      <c r="JX277" s="13"/>
      <c r="JY277" s="13"/>
      <c r="JZ277" s="13"/>
      <c r="KA277" s="13"/>
      <c r="KB277" s="13"/>
      <c r="KC277" s="13"/>
      <c r="KD277" s="13"/>
      <c r="KE277" s="13"/>
      <c r="KF277" s="13"/>
      <c r="KG277" s="13"/>
      <c r="KH277" s="13"/>
      <c r="KI277" s="13"/>
      <c r="KJ277" s="13"/>
      <c r="KK277" s="13"/>
      <c r="KL277" s="13"/>
      <c r="KM277" s="13"/>
      <c r="KN277" s="13"/>
      <c r="KO277" s="13"/>
      <c r="KP277" s="13"/>
      <c r="KQ277" s="13"/>
      <c r="KR277" s="13"/>
      <c r="KS277" s="13"/>
      <c r="KT277" s="13"/>
      <c r="KU277" s="13"/>
      <c r="KV277" s="13"/>
      <c r="KW277" s="13"/>
      <c r="KX277" s="13"/>
      <c r="KY277" s="13"/>
      <c r="KZ277" s="13"/>
      <c r="LA277" s="13"/>
      <c r="LB277" s="13"/>
      <c r="LC277" s="13"/>
      <c r="LD277" s="13"/>
      <c r="LE277" s="13"/>
      <c r="LF277" s="13"/>
      <c r="LG277" s="13"/>
      <c r="LH277" s="13"/>
      <c r="LI277" s="13"/>
      <c r="LJ277" s="13"/>
      <c r="LK277" s="13"/>
      <c r="LL277" s="13"/>
      <c r="LM277" s="13"/>
      <c r="LN277" s="13"/>
      <c r="LO277" s="13"/>
      <c r="LP277" s="13"/>
      <c r="LQ277" s="13"/>
      <c r="LR277" s="13"/>
      <c r="LS277" s="13"/>
      <c r="LT277" s="13"/>
      <c r="LU277" s="13"/>
      <c r="LV277" s="13"/>
      <c r="LW277" s="13"/>
      <c r="LX277" s="13"/>
      <c r="LY277" s="13"/>
      <c r="LZ277" s="13"/>
      <c r="MA277" s="13"/>
      <c r="MB277" s="13"/>
      <c r="MC277" s="13"/>
      <c r="MD277" s="13"/>
      <c r="ME277" s="13"/>
      <c r="MF277" s="13"/>
      <c r="MG277" s="13"/>
      <c r="MH277" s="13"/>
      <c r="MI277" s="13"/>
      <c r="MJ277" s="13"/>
      <c r="MK277" s="13"/>
      <c r="ML277" s="13"/>
      <c r="MM277" s="13"/>
      <c r="MN277" s="13"/>
      <c r="MO277" s="13"/>
      <c r="MP277" s="13"/>
      <c r="MQ277" s="13"/>
      <c r="MR277" s="13"/>
      <c r="MS277" s="13"/>
      <c r="MT277" s="13"/>
      <c r="MU277" s="13"/>
      <c r="MV277" s="13"/>
      <c r="MW277" s="13"/>
      <c r="MX277" s="13"/>
      <c r="MY277" s="13"/>
      <c r="MZ277" s="13"/>
      <c r="NA277" s="13"/>
      <c r="NB277" s="13"/>
      <c r="NC277" s="13"/>
      <c r="ND277" s="13"/>
      <c r="NE277" s="13"/>
      <c r="NF277" s="13"/>
      <c r="NG277" s="13"/>
      <c r="NH277" s="13"/>
      <c r="NI277" s="13"/>
      <c r="NJ277" s="13"/>
      <c r="NK277" s="13"/>
      <c r="NL277" s="13"/>
      <c r="NM277" s="13"/>
      <c r="NN277" s="13"/>
      <c r="NO277" s="13"/>
      <c r="NP277" s="13"/>
      <c r="NQ277" s="13"/>
      <c r="NR277" s="13"/>
      <c r="NS277" s="13"/>
      <c r="NT277" s="13"/>
      <c r="NU277" s="13"/>
      <c r="NV277" s="13"/>
      <c r="NW277" s="13"/>
      <c r="NX277" s="13"/>
      <c r="NY277" s="13"/>
      <c r="NZ277" s="13"/>
      <c r="OA277" s="13"/>
      <c r="OB277" s="13"/>
      <c r="OC277" s="13"/>
      <c r="OD277" s="13"/>
      <c r="OE277" s="13"/>
      <c r="OF277" s="13"/>
      <c r="OG277" s="13"/>
      <c r="OH277" s="13"/>
      <c r="OI277" s="13"/>
      <c r="OJ277" s="13"/>
      <c r="OK277" s="13"/>
      <c r="OL277" s="13"/>
      <c r="OM277" s="13"/>
      <c r="ON277" s="13"/>
      <c r="OO277" s="13"/>
      <c r="OP277" s="13"/>
      <c r="OQ277" s="13"/>
      <c r="OR277" s="13"/>
      <c r="OS277" s="13"/>
      <c r="OT277" s="13"/>
      <c r="OU277" s="13"/>
      <c r="OV277" s="13"/>
      <c r="OW277" s="13"/>
      <c r="OX277" s="13"/>
      <c r="OY277" s="13"/>
      <c r="OZ277" s="13"/>
      <c r="PA277" s="13"/>
      <c r="PB277" s="13"/>
      <c r="PC277" s="13"/>
      <c r="PD277" s="13"/>
      <c r="PE277" s="13"/>
      <c r="PF277" s="13"/>
      <c r="PG277" s="13"/>
      <c r="PH277" s="13"/>
      <c r="PI277" s="13"/>
      <c r="PJ277" s="13"/>
      <c r="PK277" s="13"/>
      <c r="PL277" s="13"/>
      <c r="PM277" s="13"/>
      <c r="PN277" s="13"/>
      <c r="PO277" s="13"/>
      <c r="PP277" s="13"/>
      <c r="PQ277" s="13"/>
      <c r="PR277" s="13"/>
      <c r="PS277" s="13"/>
      <c r="PT277" s="13"/>
      <c r="PU277" s="13"/>
      <c r="PV277" s="13"/>
      <c r="PW277" s="13"/>
      <c r="PX277" s="13"/>
      <c r="PY277" s="13"/>
      <c r="PZ277" s="13"/>
      <c r="QA277" s="13"/>
      <c r="QB277" s="13"/>
      <c r="QC277" s="13"/>
      <c r="QD277" s="13"/>
      <c r="QE277" s="13"/>
      <c r="QF277" s="13"/>
      <c r="QG277" s="13"/>
      <c r="QH277" s="13"/>
      <c r="QI277" s="13"/>
      <c r="QJ277" s="13"/>
      <c r="QK277" s="13"/>
      <c r="QL277" s="13"/>
      <c r="QM277" s="13"/>
      <c r="QN277" s="13"/>
      <c r="QO277" s="13"/>
      <c r="QP277" s="13"/>
      <c r="QQ277" s="13"/>
      <c r="QR277" s="13"/>
      <c r="QS277" s="13"/>
      <c r="QT277" s="13"/>
      <c r="QU277" s="13"/>
      <c r="QV277" s="13"/>
      <c r="QW277" s="13"/>
      <c r="QX277" s="13"/>
      <c r="QY277" s="13"/>
      <c r="QZ277" s="13"/>
      <c r="RA277" s="13"/>
      <c r="RB277" s="13"/>
      <c r="RC277" s="13"/>
      <c r="RD277" s="13"/>
      <c r="RE277" s="13"/>
      <c r="RF277" s="13"/>
      <c r="RG277" s="13"/>
      <c r="RH277" s="13"/>
      <c r="RI277" s="13"/>
      <c r="RJ277" s="13"/>
      <c r="RK277" s="13"/>
      <c r="RL277" s="13"/>
      <c r="RM277" s="13"/>
      <c r="RN277" s="13"/>
      <c r="RO277" s="13"/>
      <c r="RP277" s="13"/>
      <c r="RQ277" s="13"/>
      <c r="RR277" s="13"/>
      <c r="RS277" s="13"/>
      <c r="RT277" s="13"/>
      <c r="RU277" s="13"/>
      <c r="RV277" s="13"/>
      <c r="RW277" s="13"/>
      <c r="RX277" s="13"/>
      <c r="RY277" s="13"/>
      <c r="RZ277" s="13"/>
      <c r="SA277" s="13"/>
      <c r="SB277" s="13"/>
      <c r="SC277" s="13"/>
      <c r="SD277" s="13"/>
      <c r="SE277" s="13"/>
      <c r="SF277" s="13"/>
      <c r="SG277" s="13"/>
      <c r="SH277" s="13"/>
      <c r="SI277" s="13"/>
      <c r="SJ277" s="13"/>
      <c r="SK277" s="13"/>
      <c r="SL277" s="13"/>
      <c r="SM277" s="13"/>
      <c r="SN277" s="13"/>
      <c r="SO277" s="13"/>
      <c r="SP277" s="13"/>
      <c r="SQ277" s="13"/>
      <c r="SR277" s="13"/>
      <c r="SS277" s="13"/>
      <c r="ST277" s="13"/>
      <c r="SU277" s="13"/>
      <c r="SV277" s="13"/>
      <c r="SW277" s="13"/>
      <c r="SX277" s="13"/>
      <c r="SY277" s="13"/>
      <c r="SZ277" s="13"/>
      <c r="TA277" s="13"/>
      <c r="TB277" s="13"/>
      <c r="TC277" s="13"/>
      <c r="TD277" s="13"/>
      <c r="TE277" s="13"/>
      <c r="TF277" s="13"/>
      <c r="TG277" s="13"/>
      <c r="TH277" s="13"/>
      <c r="TI277" s="13"/>
      <c r="TJ277" s="13"/>
      <c r="TK277" s="13"/>
      <c r="TL277" s="13"/>
      <c r="TM277" s="13"/>
      <c r="TN277" s="13"/>
      <c r="TO277" s="13"/>
      <c r="TP277" s="13"/>
      <c r="TQ277" s="13"/>
      <c r="TR277" s="13"/>
      <c r="TS277" s="13"/>
      <c r="TT277" s="13"/>
      <c r="TU277" s="13"/>
      <c r="TV277" s="13"/>
      <c r="TW277" s="13"/>
      <c r="TX277" s="13"/>
      <c r="TY277" s="13"/>
      <c r="TZ277" s="13"/>
      <c r="UA277" s="13"/>
      <c r="UB277" s="13"/>
      <c r="UC277" s="13"/>
      <c r="UD277" s="13"/>
      <c r="UE277" s="13"/>
      <c r="UF277" s="13"/>
      <c r="UG277" s="13"/>
      <c r="UH277" s="13"/>
      <c r="UI277" s="13"/>
      <c r="UJ277" s="13"/>
      <c r="UK277" s="13"/>
      <c r="UL277" s="13"/>
      <c r="UM277" s="13"/>
      <c r="UN277" s="13"/>
      <c r="UO277" s="13"/>
      <c r="UP277" s="13"/>
      <c r="UQ277" s="13"/>
      <c r="UR277" s="13"/>
      <c r="US277" s="13"/>
      <c r="UT277" s="13"/>
      <c r="UU277" s="13"/>
      <c r="UV277" s="13"/>
      <c r="UW277" s="13"/>
      <c r="UX277" s="13"/>
      <c r="UY277" s="13"/>
      <c r="UZ277" s="13"/>
      <c r="VA277" s="13"/>
      <c r="VB277" s="13"/>
      <c r="VC277" s="13"/>
      <c r="VD277" s="13"/>
      <c r="VE277" s="13"/>
      <c r="VF277" s="13"/>
      <c r="VG277" s="13"/>
      <c r="VH277" s="13"/>
      <c r="VI277" s="13"/>
      <c r="VJ277" s="13"/>
      <c r="VK277" s="13"/>
      <c r="VL277" s="13"/>
      <c r="VM277" s="13"/>
      <c r="VN277" s="13"/>
      <c r="VO277" s="13"/>
      <c r="VP277" s="13"/>
      <c r="VQ277" s="13"/>
      <c r="VR277" s="13"/>
      <c r="VS277" s="13"/>
      <c r="VT277" s="13"/>
      <c r="VU277" s="13"/>
      <c r="VV277" s="13"/>
      <c r="VW277" s="13"/>
      <c r="VX277" s="13"/>
      <c r="VY277" s="13"/>
      <c r="VZ277" s="13"/>
      <c r="WA277" s="13"/>
      <c r="WB277" s="13"/>
      <c r="WC277" s="13"/>
      <c r="WD277" s="13"/>
      <c r="WE277" s="13"/>
      <c r="WF277" s="13"/>
      <c r="WG277" s="13"/>
      <c r="WH277" s="13"/>
      <c r="WI277" s="13"/>
      <c r="WJ277" s="13"/>
      <c r="WK277" s="13"/>
      <c r="WL277" s="13"/>
      <c r="WM277" s="13"/>
      <c r="WN277" s="13"/>
      <c r="WO277" s="13"/>
      <c r="WP277" s="13"/>
      <c r="WQ277" s="13"/>
      <c r="WR277" s="13"/>
      <c r="WS277" s="13"/>
      <c r="WT277" s="13"/>
      <c r="WU277" s="13"/>
      <c r="WV277" s="13"/>
      <c r="WW277" s="13"/>
      <c r="WX277" s="13"/>
      <c r="WY277" s="13"/>
      <c r="WZ277" s="13"/>
      <c r="XA277" s="13"/>
      <c r="XB277" s="13"/>
      <c r="XC277" s="13"/>
      <c r="XD277" s="13"/>
      <c r="XE277" s="13"/>
      <c r="XF277" s="13"/>
      <c r="XG277" s="13"/>
      <c r="XH277" s="13"/>
      <c r="XI277" s="13"/>
      <c r="XJ277" s="13"/>
      <c r="XK277" s="13"/>
      <c r="XL277" s="13"/>
      <c r="XM277" s="13"/>
      <c r="XN277" s="13"/>
      <c r="XO277" s="13"/>
      <c r="XP277" s="13"/>
      <c r="XQ277" s="13"/>
      <c r="XR277" s="13"/>
      <c r="XS277" s="13"/>
      <c r="XT277" s="13"/>
      <c r="XU277" s="13"/>
      <c r="XV277" s="13"/>
      <c r="XW277" s="13"/>
      <c r="XX277" s="13"/>
      <c r="XY277" s="13"/>
      <c r="XZ277" s="13"/>
      <c r="YA277" s="13"/>
      <c r="YB277" s="13"/>
      <c r="YC277" s="13"/>
      <c r="YD277" s="13"/>
      <c r="YE277" s="13"/>
      <c r="YF277" s="13"/>
      <c r="YG277" s="13"/>
      <c r="YH277" s="13"/>
      <c r="YI277" s="13"/>
      <c r="YJ277" s="13"/>
      <c r="YK277" s="13"/>
      <c r="YL277" s="13"/>
      <c r="YM277" s="13"/>
      <c r="YN277" s="13"/>
      <c r="YO277" s="13"/>
      <c r="YP277" s="13"/>
      <c r="YQ277" s="13"/>
      <c r="YR277" s="13"/>
      <c r="YS277" s="13"/>
      <c r="YT277" s="13"/>
      <c r="YU277" s="13"/>
      <c r="YV277" s="13"/>
      <c r="YW277" s="13"/>
      <c r="YX277" s="13"/>
      <c r="YY277" s="13"/>
      <c r="YZ277" s="13"/>
      <c r="ZA277" s="13"/>
      <c r="ZB277" s="13"/>
      <c r="ZC277" s="13"/>
      <c r="ZD277" s="13"/>
      <c r="ZE277" s="13"/>
      <c r="ZF277" s="13"/>
      <c r="ZG277" s="13"/>
      <c r="ZH277" s="13"/>
      <c r="ZI277" s="13"/>
      <c r="ZJ277" s="13"/>
      <c r="ZK277" s="13"/>
      <c r="ZL277" s="13"/>
      <c r="ZM277" s="13"/>
      <c r="ZN277" s="13"/>
      <c r="ZO277" s="13"/>
      <c r="ZP277" s="13"/>
      <c r="ZQ277" s="13"/>
      <c r="ZR277" s="13"/>
      <c r="ZS277" s="13"/>
      <c r="ZT277" s="13"/>
      <c r="ZU277" s="13"/>
      <c r="ZV277" s="13"/>
      <c r="ZW277" s="13"/>
      <c r="ZX277" s="13"/>
      <c r="ZY277" s="13"/>
      <c r="ZZ277" s="13"/>
      <c r="AAA277" s="13"/>
      <c r="AAB277" s="13"/>
      <c r="AAC277" s="13"/>
      <c r="AAD277" s="13"/>
      <c r="AAE277" s="13"/>
      <c r="AAF277" s="13"/>
      <c r="AAG277" s="13"/>
      <c r="AAH277" s="13"/>
      <c r="AAI277" s="13"/>
      <c r="AAJ277" s="13"/>
      <c r="AAK277" s="13"/>
      <c r="AAL277" s="13"/>
      <c r="AAM277" s="13"/>
      <c r="AAN277" s="13"/>
      <c r="AAO277" s="13"/>
      <c r="AAP277" s="13"/>
      <c r="AAQ277" s="13"/>
      <c r="AAR277" s="13"/>
      <c r="AAS277" s="13"/>
      <c r="AAT277" s="13"/>
      <c r="AAU277" s="13"/>
      <c r="AAV277" s="13"/>
      <c r="AAW277" s="13"/>
      <c r="AAX277" s="13"/>
      <c r="AAY277" s="13"/>
      <c r="AAZ277" s="13"/>
      <c r="ABA277" s="13"/>
      <c r="ABB277" s="13"/>
      <c r="ABC277" s="13"/>
      <c r="ABD277" s="13"/>
      <c r="ABE277" s="13"/>
      <c r="ABF277" s="13"/>
      <c r="ABG277" s="13"/>
      <c r="ABH277" s="13"/>
      <c r="ABI277" s="13"/>
      <c r="ABJ277" s="13"/>
      <c r="ABK277" s="13"/>
      <c r="ABL277" s="13"/>
      <c r="ABM277" s="13"/>
      <c r="ABN277" s="13"/>
      <c r="ABO277" s="13"/>
      <c r="ABP277" s="13"/>
      <c r="ABQ277" s="13"/>
      <c r="ABR277" s="13"/>
      <c r="ABS277" s="13"/>
      <c r="ABT277" s="13"/>
      <c r="ABU277" s="13"/>
      <c r="ABV277" s="13"/>
      <c r="ABW277" s="13"/>
      <c r="ABX277" s="13"/>
      <c r="ABY277" s="13"/>
      <c r="ABZ277" s="13"/>
      <c r="ACA277" s="13"/>
      <c r="ACB277" s="13"/>
      <c r="ACC277" s="13"/>
      <c r="ACD277" s="13"/>
      <c r="ACE277" s="13"/>
      <c r="ACF277" s="13"/>
      <c r="ACG277" s="13"/>
      <c r="ACH277" s="13"/>
      <c r="ACI277" s="13"/>
      <c r="ACJ277" s="13"/>
      <c r="ACK277" s="13"/>
      <c r="ACL277" s="13"/>
      <c r="ACM277" s="13"/>
      <c r="ACN277" s="13"/>
      <c r="ACO277" s="13"/>
      <c r="ACP277" s="13"/>
      <c r="ACQ277" s="13"/>
      <c r="ACR277" s="13"/>
      <c r="ACS277" s="13"/>
      <c r="ACT277" s="13"/>
      <c r="ACU277" s="13"/>
      <c r="ACV277" s="13"/>
      <c r="ACW277" s="13"/>
      <c r="ACX277" s="13"/>
      <c r="ACY277" s="13"/>
      <c r="ACZ277" s="13"/>
      <c r="ADA277" s="13"/>
      <c r="ADB277" s="13"/>
      <c r="ADC277" s="13"/>
      <c r="ADD277" s="13"/>
      <c r="ADE277" s="13"/>
      <c r="ADF277" s="13"/>
      <c r="ADG277" s="13"/>
      <c r="ADH277" s="13"/>
      <c r="ADI277" s="13"/>
      <c r="ADJ277" s="13"/>
      <c r="ADK277" s="13"/>
      <c r="ADL277" s="13"/>
      <c r="ADM277" s="13"/>
      <c r="ADN277" s="13"/>
      <c r="ADO277" s="13"/>
      <c r="ADP277" s="13"/>
      <c r="ADQ277" s="13"/>
      <c r="ADR277" s="13"/>
      <c r="ADS277" s="13"/>
      <c r="ADT277" s="13"/>
      <c r="ADU277" s="13"/>
      <c r="ADV277" s="13"/>
      <c r="ADW277" s="13"/>
      <c r="ADX277" s="13"/>
      <c r="ADY277" s="13"/>
      <c r="ADZ277" s="13"/>
      <c r="AEA277" s="13"/>
      <c r="AEB277" s="13"/>
      <c r="AEC277" s="13"/>
      <c r="AED277" s="13"/>
      <c r="AEE277" s="13"/>
      <c r="AEF277" s="13"/>
      <c r="AEG277" s="13"/>
      <c r="AEH277" s="13"/>
      <c r="AEI277" s="13"/>
      <c r="AEJ277" s="13"/>
      <c r="AEK277" s="13"/>
      <c r="AEL277" s="13"/>
      <c r="AEM277" s="13"/>
      <c r="AEN277" s="13"/>
      <c r="AEO277" s="13"/>
      <c r="AEP277" s="13"/>
      <c r="AEQ277" s="13"/>
      <c r="AER277" s="13"/>
      <c r="AES277" s="13"/>
      <c r="AET277" s="13"/>
      <c r="AEU277" s="13"/>
      <c r="AEV277" s="13"/>
      <c r="AEW277" s="13"/>
      <c r="AEX277" s="13"/>
      <c r="AEY277" s="13"/>
      <c r="AEZ277" s="13"/>
      <c r="AFA277" s="13"/>
      <c r="AFB277" s="13"/>
      <c r="AFC277" s="13"/>
      <c r="AFD277" s="13"/>
      <c r="AFE277" s="13"/>
      <c r="AFF277" s="13"/>
      <c r="AFG277" s="13"/>
      <c r="AFH277" s="13"/>
      <c r="AFI277" s="13"/>
      <c r="AFJ277" s="13"/>
      <c r="AFK277" s="13"/>
      <c r="AFL277" s="13"/>
      <c r="AFM277" s="13"/>
      <c r="AFN277" s="13"/>
      <c r="AFO277" s="13"/>
      <c r="AFP277" s="13"/>
      <c r="AFQ277" s="13"/>
      <c r="AFR277" s="13"/>
      <c r="AFS277" s="13"/>
      <c r="AFT277" s="13"/>
      <c r="AFU277" s="13"/>
      <c r="AFV277" s="13"/>
      <c r="AFW277" s="13"/>
      <c r="AFX277" s="13"/>
      <c r="AFY277" s="13"/>
      <c r="AFZ277" s="13"/>
      <c r="AGA277" s="13"/>
      <c r="AGB277" s="13"/>
      <c r="AGC277" s="13"/>
      <c r="AGD277" s="13"/>
      <c r="AGE277" s="13"/>
      <c r="AGF277" s="13"/>
      <c r="AGG277" s="13"/>
      <c r="AGH277" s="13"/>
      <c r="AGI277" s="13"/>
      <c r="AGJ277" s="13"/>
      <c r="AGK277" s="13"/>
      <c r="AGL277" s="13"/>
      <c r="AGM277" s="13"/>
      <c r="AGN277" s="13"/>
      <c r="AGO277" s="13"/>
      <c r="AGP277" s="13"/>
      <c r="AGQ277" s="13"/>
      <c r="AGR277" s="13"/>
      <c r="AGS277" s="13"/>
      <c r="AGT277" s="13"/>
      <c r="AGU277" s="13"/>
      <c r="AGV277" s="13"/>
      <c r="AGW277" s="13"/>
      <c r="AGX277" s="13"/>
      <c r="AGY277" s="13"/>
      <c r="AGZ277" s="13"/>
      <c r="AHA277" s="13"/>
      <c r="AHB277" s="13"/>
      <c r="AHC277" s="13"/>
      <c r="AHD277" s="13"/>
      <c r="AHE277" s="13"/>
      <c r="AHF277" s="13"/>
      <c r="AHG277" s="13"/>
      <c r="AHH277" s="13"/>
      <c r="AHI277" s="13"/>
      <c r="AHJ277" s="13"/>
      <c r="AHK277" s="13"/>
      <c r="AHL277" s="13"/>
      <c r="AHM277" s="13"/>
      <c r="AHN277" s="13"/>
      <c r="AHO277" s="13"/>
      <c r="AHP277" s="13"/>
      <c r="AHQ277" s="13"/>
      <c r="AHR277" s="13"/>
      <c r="AHS277" s="13"/>
      <c r="AHT277" s="13"/>
      <c r="AHU277" s="13"/>
      <c r="AHV277" s="13"/>
      <c r="AHW277" s="13"/>
      <c r="AHX277" s="13"/>
      <c r="AHY277" s="13"/>
      <c r="AHZ277" s="13"/>
      <c r="AIA277" s="13"/>
      <c r="AIB277" s="13"/>
      <c r="AIC277" s="13"/>
      <c r="AID277" s="13"/>
      <c r="AIE277" s="13"/>
      <c r="AIF277" s="13"/>
      <c r="AIG277" s="13"/>
      <c r="AIH277" s="13"/>
      <c r="AII277" s="13"/>
      <c r="AIJ277" s="13"/>
      <c r="AIK277" s="13"/>
      <c r="AIL277" s="13"/>
      <c r="AIM277" s="13"/>
      <c r="AIN277" s="13"/>
      <c r="AIO277" s="13"/>
      <c r="AIP277" s="13"/>
      <c r="AIQ277" s="13"/>
      <c r="AIR277" s="13"/>
      <c r="AIS277" s="13"/>
      <c r="AIT277" s="13"/>
      <c r="AIU277" s="13"/>
      <c r="AIV277" s="13"/>
      <c r="AIW277" s="13"/>
      <c r="AIX277" s="13"/>
      <c r="AIY277" s="13"/>
      <c r="AIZ277" s="13"/>
      <c r="AJA277" s="13"/>
      <c r="AJB277" s="13"/>
      <c r="AJC277" s="13"/>
      <c r="AJD277" s="13"/>
      <c r="AJE277" s="13"/>
      <c r="AJF277" s="13"/>
      <c r="AJG277" s="13"/>
      <c r="AJH277" s="13"/>
      <c r="AJI277" s="13"/>
      <c r="AJJ277" s="13"/>
      <c r="AJK277" s="13"/>
      <c r="AJL277" s="13"/>
      <c r="AJM277" s="13"/>
      <c r="AJN277" s="13"/>
      <c r="AJO277" s="13"/>
      <c r="AJP277" s="13"/>
      <c r="AJQ277" s="13"/>
      <c r="AJR277" s="13"/>
      <c r="AJS277" s="13"/>
      <c r="AJT277" s="13"/>
      <c r="AJU277" s="13"/>
      <c r="AJV277" s="13"/>
      <c r="AJW277" s="13"/>
      <c r="AJX277" s="13"/>
      <c r="AJY277" s="13"/>
      <c r="AJZ277" s="13"/>
      <c r="AKA277" s="13"/>
      <c r="AKB277" s="13"/>
      <c r="AKC277" s="13"/>
      <c r="AKD277" s="13"/>
      <c r="AKE277" s="13"/>
      <c r="AKF277" s="13"/>
      <c r="AKG277" s="13"/>
      <c r="AKH277" s="13"/>
      <c r="AKI277" s="13"/>
      <c r="AKJ277" s="13"/>
      <c r="AKK277" s="13"/>
      <c r="AKL277" s="13"/>
      <c r="AKM277" s="13"/>
      <c r="AKN277" s="13"/>
      <c r="AKO277" s="13"/>
      <c r="AKP277" s="13"/>
      <c r="AKQ277" s="13"/>
      <c r="AKR277" s="13"/>
      <c r="AKS277" s="13"/>
      <c r="AKT277" s="13"/>
      <c r="AKU277" s="13"/>
      <c r="AKV277" s="13"/>
      <c r="AKW277" s="13"/>
      <c r="AKX277" s="13"/>
      <c r="AKY277" s="13"/>
      <c r="AKZ277" s="13"/>
      <c r="ALA277" s="13"/>
      <c r="ALB277" s="13"/>
      <c r="ALC277" s="13"/>
      <c r="ALD277" s="13"/>
      <c r="ALE277" s="13"/>
      <c r="ALF277" s="13"/>
      <c r="ALG277" s="13"/>
      <c r="ALH277" s="13"/>
      <c r="ALI277" s="13"/>
      <c r="ALJ277" s="13"/>
      <c r="ALK277" s="13"/>
      <c r="ALL277" s="13"/>
      <c r="ALM277" s="13"/>
      <c r="ALN277" s="13"/>
    </row>
    <row r="278" spans="1:1002" ht="14.5" hidden="1" customHeight="1" x14ac:dyDescent="0.35">
      <c r="A278" s="6"/>
      <c r="B278" s="21"/>
      <c r="C278" s="30"/>
      <c r="D278" s="21"/>
      <c r="E278" s="21"/>
      <c r="F278" s="11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3"/>
      <c r="EL278" s="13"/>
      <c r="EM278" s="13"/>
      <c r="EN278" s="13"/>
      <c r="EO278" s="13"/>
      <c r="EP278" s="13"/>
      <c r="EQ278" s="13"/>
      <c r="ER278" s="13"/>
      <c r="ES278" s="13"/>
      <c r="ET278" s="13"/>
      <c r="EU278" s="13"/>
      <c r="EV278" s="13"/>
      <c r="EW278" s="13"/>
      <c r="EX278" s="13"/>
      <c r="EY278" s="13"/>
      <c r="EZ278" s="13"/>
      <c r="FA278" s="13"/>
      <c r="FB278" s="13"/>
      <c r="FC278" s="13"/>
      <c r="FD278" s="13"/>
      <c r="FE278" s="13"/>
      <c r="FF278" s="13"/>
      <c r="FG278" s="13"/>
      <c r="FH278" s="13"/>
      <c r="FI278" s="13"/>
      <c r="FJ278" s="13"/>
      <c r="FK278" s="13"/>
      <c r="FL278" s="13"/>
      <c r="FM278" s="13"/>
      <c r="FN278" s="13"/>
      <c r="FO278" s="13"/>
      <c r="FP278" s="13"/>
      <c r="FQ278" s="13"/>
      <c r="FR278" s="13"/>
      <c r="FS278" s="13"/>
      <c r="FT278" s="13"/>
      <c r="FU278" s="13"/>
      <c r="FV278" s="13"/>
      <c r="FW278" s="13"/>
      <c r="FX278" s="13"/>
      <c r="FY278" s="13"/>
      <c r="FZ278" s="13"/>
      <c r="GA278" s="13"/>
      <c r="GB278" s="13"/>
      <c r="GC278" s="13"/>
      <c r="GD278" s="13"/>
      <c r="GE278" s="13"/>
      <c r="GF278" s="13"/>
      <c r="GG278" s="13"/>
      <c r="GH278" s="13"/>
      <c r="GI278" s="13"/>
      <c r="GJ278" s="13"/>
      <c r="GK278" s="13"/>
      <c r="GL278" s="13"/>
      <c r="GM278" s="13"/>
      <c r="GN278" s="13"/>
      <c r="GO278" s="13"/>
      <c r="GP278" s="13"/>
      <c r="GQ278" s="13"/>
      <c r="GR278" s="13"/>
      <c r="GS278" s="13"/>
      <c r="GT278" s="13"/>
      <c r="GU278" s="13"/>
      <c r="GV278" s="13"/>
      <c r="GW278" s="13"/>
      <c r="GX278" s="13"/>
      <c r="GY278" s="13"/>
      <c r="GZ278" s="13"/>
      <c r="HA278" s="13"/>
      <c r="HB278" s="13"/>
      <c r="HC278" s="13"/>
      <c r="HD278" s="13"/>
      <c r="HE278" s="13"/>
      <c r="HF278" s="13"/>
      <c r="HG278" s="13"/>
      <c r="HH278" s="13"/>
      <c r="HI278" s="13"/>
      <c r="HJ278" s="13"/>
      <c r="HK278" s="13"/>
      <c r="HL278" s="13"/>
      <c r="HM278" s="13"/>
      <c r="HN278" s="13"/>
      <c r="HO278" s="13"/>
      <c r="HP278" s="13"/>
      <c r="HQ278" s="13"/>
      <c r="HR278" s="13"/>
      <c r="HS278" s="13"/>
      <c r="HT278" s="13"/>
      <c r="HU278" s="13"/>
      <c r="HV278" s="13"/>
      <c r="HW278" s="13"/>
      <c r="HX278" s="13"/>
      <c r="HY278" s="13"/>
      <c r="HZ278" s="13"/>
      <c r="IA278" s="13"/>
      <c r="IB278" s="13"/>
      <c r="IC278" s="13"/>
      <c r="ID278" s="13"/>
      <c r="IE278" s="13"/>
      <c r="IF278" s="13"/>
      <c r="IG278" s="13"/>
      <c r="IH278" s="13"/>
      <c r="II278" s="13"/>
      <c r="IJ278" s="13"/>
      <c r="IK278" s="13"/>
      <c r="IL278" s="13"/>
      <c r="IM278" s="13"/>
      <c r="IN278" s="13"/>
      <c r="IO278" s="13"/>
      <c r="IP278" s="13"/>
      <c r="IQ278" s="13"/>
      <c r="IR278" s="13"/>
      <c r="IS278" s="13"/>
      <c r="IT278" s="13"/>
      <c r="IU278" s="13"/>
      <c r="IV278" s="13"/>
      <c r="IW278" s="13"/>
      <c r="IX278" s="13"/>
      <c r="IY278" s="13"/>
      <c r="IZ278" s="13"/>
      <c r="JA278" s="13"/>
      <c r="JB278" s="13"/>
      <c r="JC278" s="13"/>
      <c r="JD278" s="13"/>
      <c r="JE278" s="13"/>
      <c r="JF278" s="13"/>
      <c r="JG278" s="13"/>
      <c r="JH278" s="13"/>
      <c r="JI278" s="13"/>
      <c r="JJ278" s="13"/>
      <c r="JK278" s="13"/>
      <c r="JL278" s="13"/>
      <c r="JM278" s="13"/>
      <c r="JN278" s="13"/>
      <c r="JO278" s="13"/>
      <c r="JP278" s="13"/>
      <c r="JQ278" s="13"/>
      <c r="JR278" s="13"/>
      <c r="JS278" s="13"/>
      <c r="JT278" s="13"/>
      <c r="JU278" s="13"/>
      <c r="JV278" s="13"/>
      <c r="JW278" s="13"/>
      <c r="JX278" s="13"/>
      <c r="JY278" s="13"/>
      <c r="JZ278" s="13"/>
      <c r="KA278" s="13"/>
      <c r="KB278" s="13"/>
      <c r="KC278" s="13"/>
      <c r="KD278" s="13"/>
      <c r="KE278" s="13"/>
      <c r="KF278" s="13"/>
      <c r="KG278" s="13"/>
      <c r="KH278" s="13"/>
      <c r="KI278" s="13"/>
      <c r="KJ278" s="13"/>
      <c r="KK278" s="13"/>
      <c r="KL278" s="13"/>
      <c r="KM278" s="13"/>
      <c r="KN278" s="13"/>
      <c r="KO278" s="13"/>
      <c r="KP278" s="13"/>
      <c r="KQ278" s="13"/>
      <c r="KR278" s="13"/>
      <c r="KS278" s="13"/>
      <c r="KT278" s="13"/>
      <c r="KU278" s="13"/>
      <c r="KV278" s="13"/>
      <c r="KW278" s="13"/>
      <c r="KX278" s="13"/>
      <c r="KY278" s="13"/>
      <c r="KZ278" s="13"/>
      <c r="LA278" s="13"/>
      <c r="LB278" s="13"/>
      <c r="LC278" s="13"/>
      <c r="LD278" s="13"/>
      <c r="LE278" s="13"/>
      <c r="LF278" s="13"/>
      <c r="LG278" s="13"/>
      <c r="LH278" s="13"/>
      <c r="LI278" s="13"/>
      <c r="LJ278" s="13"/>
      <c r="LK278" s="13"/>
      <c r="LL278" s="13"/>
      <c r="LM278" s="13"/>
      <c r="LN278" s="13"/>
      <c r="LO278" s="13"/>
      <c r="LP278" s="13"/>
      <c r="LQ278" s="13"/>
      <c r="LR278" s="13"/>
      <c r="LS278" s="13"/>
      <c r="LT278" s="13"/>
      <c r="LU278" s="13"/>
      <c r="LV278" s="13"/>
      <c r="LW278" s="13"/>
      <c r="LX278" s="13"/>
      <c r="LY278" s="13"/>
      <c r="LZ278" s="13"/>
      <c r="MA278" s="13"/>
      <c r="MB278" s="13"/>
      <c r="MC278" s="13"/>
      <c r="MD278" s="13"/>
      <c r="ME278" s="13"/>
      <c r="MF278" s="13"/>
      <c r="MG278" s="13"/>
      <c r="MH278" s="13"/>
      <c r="MI278" s="13"/>
      <c r="MJ278" s="13"/>
      <c r="MK278" s="13"/>
      <c r="ML278" s="13"/>
      <c r="MM278" s="13"/>
      <c r="MN278" s="13"/>
      <c r="MO278" s="13"/>
      <c r="MP278" s="13"/>
      <c r="MQ278" s="13"/>
      <c r="MR278" s="13"/>
      <c r="MS278" s="13"/>
      <c r="MT278" s="13"/>
      <c r="MU278" s="13"/>
      <c r="MV278" s="13"/>
      <c r="MW278" s="13"/>
      <c r="MX278" s="13"/>
      <c r="MY278" s="13"/>
      <c r="MZ278" s="13"/>
      <c r="NA278" s="13"/>
      <c r="NB278" s="13"/>
      <c r="NC278" s="13"/>
      <c r="ND278" s="13"/>
      <c r="NE278" s="13"/>
      <c r="NF278" s="13"/>
      <c r="NG278" s="13"/>
      <c r="NH278" s="13"/>
      <c r="NI278" s="13"/>
      <c r="NJ278" s="13"/>
      <c r="NK278" s="13"/>
      <c r="NL278" s="13"/>
      <c r="NM278" s="13"/>
      <c r="NN278" s="13"/>
      <c r="NO278" s="13"/>
      <c r="NP278" s="13"/>
      <c r="NQ278" s="13"/>
      <c r="NR278" s="13"/>
      <c r="NS278" s="13"/>
      <c r="NT278" s="13"/>
      <c r="NU278" s="13"/>
      <c r="NV278" s="13"/>
      <c r="NW278" s="13"/>
      <c r="NX278" s="13"/>
      <c r="NY278" s="13"/>
      <c r="NZ278" s="13"/>
      <c r="OA278" s="13"/>
      <c r="OB278" s="13"/>
      <c r="OC278" s="13"/>
      <c r="OD278" s="13"/>
      <c r="OE278" s="13"/>
      <c r="OF278" s="13"/>
      <c r="OG278" s="13"/>
      <c r="OH278" s="13"/>
      <c r="OI278" s="13"/>
      <c r="OJ278" s="13"/>
      <c r="OK278" s="13"/>
      <c r="OL278" s="13"/>
      <c r="OM278" s="13"/>
      <c r="ON278" s="13"/>
      <c r="OO278" s="13"/>
      <c r="OP278" s="13"/>
      <c r="OQ278" s="13"/>
      <c r="OR278" s="13"/>
      <c r="OS278" s="13"/>
      <c r="OT278" s="13"/>
      <c r="OU278" s="13"/>
      <c r="OV278" s="13"/>
      <c r="OW278" s="13"/>
      <c r="OX278" s="13"/>
      <c r="OY278" s="13"/>
      <c r="OZ278" s="13"/>
      <c r="PA278" s="13"/>
      <c r="PB278" s="13"/>
      <c r="PC278" s="13"/>
      <c r="PD278" s="13"/>
      <c r="PE278" s="13"/>
      <c r="PF278" s="13"/>
      <c r="PG278" s="13"/>
      <c r="PH278" s="13"/>
      <c r="PI278" s="13"/>
      <c r="PJ278" s="13"/>
      <c r="PK278" s="13"/>
      <c r="PL278" s="13"/>
      <c r="PM278" s="13"/>
      <c r="PN278" s="13"/>
      <c r="PO278" s="13"/>
      <c r="PP278" s="13"/>
      <c r="PQ278" s="13"/>
      <c r="PR278" s="13"/>
      <c r="PS278" s="13"/>
      <c r="PT278" s="13"/>
      <c r="PU278" s="13"/>
      <c r="PV278" s="13"/>
      <c r="PW278" s="13"/>
      <c r="PX278" s="13"/>
      <c r="PY278" s="13"/>
      <c r="PZ278" s="13"/>
      <c r="QA278" s="13"/>
      <c r="QB278" s="13"/>
      <c r="QC278" s="13"/>
      <c r="QD278" s="13"/>
      <c r="QE278" s="13"/>
      <c r="QF278" s="13"/>
      <c r="QG278" s="13"/>
      <c r="QH278" s="13"/>
      <c r="QI278" s="13"/>
      <c r="QJ278" s="13"/>
      <c r="QK278" s="13"/>
      <c r="QL278" s="13"/>
      <c r="QM278" s="13"/>
      <c r="QN278" s="13"/>
      <c r="QO278" s="13"/>
      <c r="QP278" s="13"/>
      <c r="QQ278" s="13"/>
      <c r="QR278" s="13"/>
      <c r="QS278" s="13"/>
      <c r="QT278" s="13"/>
      <c r="QU278" s="13"/>
      <c r="QV278" s="13"/>
      <c r="QW278" s="13"/>
      <c r="QX278" s="13"/>
      <c r="QY278" s="13"/>
      <c r="QZ278" s="13"/>
      <c r="RA278" s="13"/>
      <c r="RB278" s="13"/>
      <c r="RC278" s="13"/>
      <c r="RD278" s="13"/>
      <c r="RE278" s="13"/>
      <c r="RF278" s="13"/>
      <c r="RG278" s="13"/>
      <c r="RH278" s="13"/>
      <c r="RI278" s="13"/>
      <c r="RJ278" s="13"/>
      <c r="RK278" s="13"/>
      <c r="RL278" s="13"/>
      <c r="RM278" s="13"/>
      <c r="RN278" s="13"/>
      <c r="RO278" s="13"/>
      <c r="RP278" s="13"/>
      <c r="RQ278" s="13"/>
      <c r="RR278" s="13"/>
      <c r="RS278" s="13"/>
      <c r="RT278" s="13"/>
      <c r="RU278" s="13"/>
      <c r="RV278" s="13"/>
      <c r="RW278" s="13"/>
      <c r="RX278" s="13"/>
      <c r="RY278" s="13"/>
      <c r="RZ278" s="13"/>
      <c r="SA278" s="13"/>
      <c r="SB278" s="13"/>
      <c r="SC278" s="13"/>
      <c r="SD278" s="13"/>
      <c r="SE278" s="13"/>
      <c r="SF278" s="13"/>
      <c r="SG278" s="13"/>
      <c r="SH278" s="13"/>
      <c r="SI278" s="13"/>
      <c r="SJ278" s="13"/>
      <c r="SK278" s="13"/>
      <c r="SL278" s="13"/>
      <c r="SM278" s="13"/>
      <c r="SN278" s="13"/>
      <c r="SO278" s="13"/>
      <c r="SP278" s="13"/>
      <c r="SQ278" s="13"/>
      <c r="SR278" s="13"/>
      <c r="SS278" s="13"/>
      <c r="ST278" s="13"/>
      <c r="SU278" s="13"/>
      <c r="SV278" s="13"/>
      <c r="SW278" s="13"/>
      <c r="SX278" s="13"/>
      <c r="SY278" s="13"/>
      <c r="SZ278" s="13"/>
      <c r="TA278" s="13"/>
      <c r="TB278" s="13"/>
      <c r="TC278" s="13"/>
      <c r="TD278" s="13"/>
      <c r="TE278" s="13"/>
      <c r="TF278" s="13"/>
      <c r="TG278" s="13"/>
      <c r="TH278" s="13"/>
      <c r="TI278" s="13"/>
      <c r="TJ278" s="13"/>
      <c r="TK278" s="13"/>
      <c r="TL278" s="13"/>
      <c r="TM278" s="13"/>
      <c r="TN278" s="13"/>
      <c r="TO278" s="13"/>
      <c r="TP278" s="13"/>
      <c r="TQ278" s="13"/>
      <c r="TR278" s="13"/>
      <c r="TS278" s="13"/>
      <c r="TT278" s="13"/>
      <c r="TU278" s="13"/>
      <c r="TV278" s="13"/>
      <c r="TW278" s="13"/>
      <c r="TX278" s="13"/>
      <c r="TY278" s="13"/>
      <c r="TZ278" s="13"/>
      <c r="UA278" s="13"/>
      <c r="UB278" s="13"/>
      <c r="UC278" s="13"/>
      <c r="UD278" s="13"/>
      <c r="UE278" s="13"/>
      <c r="UF278" s="13"/>
      <c r="UG278" s="13"/>
      <c r="UH278" s="13"/>
      <c r="UI278" s="13"/>
      <c r="UJ278" s="13"/>
      <c r="UK278" s="13"/>
      <c r="UL278" s="13"/>
      <c r="UM278" s="13"/>
      <c r="UN278" s="13"/>
      <c r="UO278" s="13"/>
      <c r="UP278" s="13"/>
      <c r="UQ278" s="13"/>
      <c r="UR278" s="13"/>
      <c r="US278" s="13"/>
      <c r="UT278" s="13"/>
      <c r="UU278" s="13"/>
      <c r="UV278" s="13"/>
      <c r="UW278" s="13"/>
      <c r="UX278" s="13"/>
      <c r="UY278" s="13"/>
      <c r="UZ278" s="13"/>
      <c r="VA278" s="13"/>
      <c r="VB278" s="13"/>
      <c r="VC278" s="13"/>
      <c r="VD278" s="13"/>
      <c r="VE278" s="13"/>
      <c r="VF278" s="13"/>
      <c r="VG278" s="13"/>
      <c r="VH278" s="13"/>
      <c r="VI278" s="13"/>
      <c r="VJ278" s="13"/>
      <c r="VK278" s="13"/>
      <c r="VL278" s="13"/>
      <c r="VM278" s="13"/>
      <c r="VN278" s="13"/>
      <c r="VO278" s="13"/>
      <c r="VP278" s="13"/>
      <c r="VQ278" s="13"/>
      <c r="VR278" s="13"/>
      <c r="VS278" s="13"/>
      <c r="VT278" s="13"/>
      <c r="VU278" s="13"/>
      <c r="VV278" s="13"/>
      <c r="VW278" s="13"/>
      <c r="VX278" s="13"/>
      <c r="VY278" s="13"/>
      <c r="VZ278" s="13"/>
      <c r="WA278" s="13"/>
      <c r="WB278" s="13"/>
      <c r="WC278" s="13"/>
      <c r="WD278" s="13"/>
      <c r="WE278" s="13"/>
      <c r="WF278" s="13"/>
      <c r="WG278" s="13"/>
      <c r="WH278" s="13"/>
      <c r="WI278" s="13"/>
      <c r="WJ278" s="13"/>
      <c r="WK278" s="13"/>
      <c r="WL278" s="13"/>
      <c r="WM278" s="13"/>
      <c r="WN278" s="13"/>
      <c r="WO278" s="13"/>
      <c r="WP278" s="13"/>
      <c r="WQ278" s="13"/>
      <c r="WR278" s="13"/>
      <c r="WS278" s="13"/>
      <c r="WT278" s="13"/>
      <c r="WU278" s="13"/>
      <c r="WV278" s="13"/>
      <c r="WW278" s="13"/>
      <c r="WX278" s="13"/>
      <c r="WY278" s="13"/>
      <c r="WZ278" s="13"/>
      <c r="XA278" s="13"/>
      <c r="XB278" s="13"/>
      <c r="XC278" s="13"/>
      <c r="XD278" s="13"/>
      <c r="XE278" s="13"/>
      <c r="XF278" s="13"/>
      <c r="XG278" s="13"/>
      <c r="XH278" s="13"/>
      <c r="XI278" s="13"/>
      <c r="XJ278" s="13"/>
      <c r="XK278" s="13"/>
      <c r="XL278" s="13"/>
      <c r="XM278" s="13"/>
      <c r="XN278" s="13"/>
      <c r="XO278" s="13"/>
      <c r="XP278" s="13"/>
      <c r="XQ278" s="13"/>
      <c r="XR278" s="13"/>
      <c r="XS278" s="13"/>
      <c r="XT278" s="13"/>
      <c r="XU278" s="13"/>
      <c r="XV278" s="13"/>
      <c r="XW278" s="13"/>
      <c r="XX278" s="13"/>
      <c r="XY278" s="13"/>
      <c r="XZ278" s="13"/>
      <c r="YA278" s="13"/>
      <c r="YB278" s="13"/>
      <c r="YC278" s="13"/>
      <c r="YD278" s="13"/>
      <c r="YE278" s="13"/>
      <c r="YF278" s="13"/>
      <c r="YG278" s="13"/>
      <c r="YH278" s="13"/>
      <c r="YI278" s="13"/>
      <c r="YJ278" s="13"/>
      <c r="YK278" s="13"/>
      <c r="YL278" s="13"/>
      <c r="YM278" s="13"/>
      <c r="YN278" s="13"/>
      <c r="YO278" s="13"/>
      <c r="YP278" s="13"/>
      <c r="YQ278" s="13"/>
      <c r="YR278" s="13"/>
      <c r="YS278" s="13"/>
      <c r="YT278" s="13"/>
      <c r="YU278" s="13"/>
      <c r="YV278" s="13"/>
      <c r="YW278" s="13"/>
      <c r="YX278" s="13"/>
      <c r="YY278" s="13"/>
      <c r="YZ278" s="13"/>
      <c r="ZA278" s="13"/>
      <c r="ZB278" s="13"/>
      <c r="ZC278" s="13"/>
      <c r="ZD278" s="13"/>
      <c r="ZE278" s="13"/>
      <c r="ZF278" s="13"/>
      <c r="ZG278" s="13"/>
      <c r="ZH278" s="13"/>
      <c r="ZI278" s="13"/>
      <c r="ZJ278" s="13"/>
      <c r="ZK278" s="13"/>
      <c r="ZL278" s="13"/>
      <c r="ZM278" s="13"/>
      <c r="ZN278" s="13"/>
      <c r="ZO278" s="13"/>
      <c r="ZP278" s="13"/>
      <c r="ZQ278" s="13"/>
      <c r="ZR278" s="13"/>
      <c r="ZS278" s="13"/>
      <c r="ZT278" s="13"/>
      <c r="ZU278" s="13"/>
      <c r="ZV278" s="13"/>
      <c r="ZW278" s="13"/>
      <c r="ZX278" s="13"/>
      <c r="ZY278" s="13"/>
      <c r="ZZ278" s="13"/>
      <c r="AAA278" s="13"/>
      <c r="AAB278" s="13"/>
      <c r="AAC278" s="13"/>
      <c r="AAD278" s="13"/>
      <c r="AAE278" s="13"/>
      <c r="AAF278" s="13"/>
      <c r="AAG278" s="13"/>
      <c r="AAH278" s="13"/>
      <c r="AAI278" s="13"/>
      <c r="AAJ278" s="13"/>
      <c r="AAK278" s="13"/>
      <c r="AAL278" s="13"/>
      <c r="AAM278" s="13"/>
      <c r="AAN278" s="13"/>
      <c r="AAO278" s="13"/>
      <c r="AAP278" s="13"/>
      <c r="AAQ278" s="13"/>
      <c r="AAR278" s="13"/>
      <c r="AAS278" s="13"/>
      <c r="AAT278" s="13"/>
      <c r="AAU278" s="13"/>
      <c r="AAV278" s="13"/>
      <c r="AAW278" s="13"/>
      <c r="AAX278" s="13"/>
      <c r="AAY278" s="13"/>
      <c r="AAZ278" s="13"/>
      <c r="ABA278" s="13"/>
      <c r="ABB278" s="13"/>
      <c r="ABC278" s="13"/>
      <c r="ABD278" s="13"/>
      <c r="ABE278" s="13"/>
      <c r="ABF278" s="13"/>
      <c r="ABG278" s="13"/>
      <c r="ABH278" s="13"/>
      <c r="ABI278" s="13"/>
      <c r="ABJ278" s="13"/>
      <c r="ABK278" s="13"/>
      <c r="ABL278" s="13"/>
      <c r="ABM278" s="13"/>
      <c r="ABN278" s="13"/>
      <c r="ABO278" s="13"/>
      <c r="ABP278" s="13"/>
      <c r="ABQ278" s="13"/>
      <c r="ABR278" s="13"/>
      <c r="ABS278" s="13"/>
      <c r="ABT278" s="13"/>
      <c r="ABU278" s="13"/>
      <c r="ABV278" s="13"/>
      <c r="ABW278" s="13"/>
      <c r="ABX278" s="13"/>
      <c r="ABY278" s="13"/>
      <c r="ABZ278" s="13"/>
      <c r="ACA278" s="13"/>
      <c r="ACB278" s="13"/>
      <c r="ACC278" s="13"/>
      <c r="ACD278" s="13"/>
      <c r="ACE278" s="13"/>
      <c r="ACF278" s="13"/>
      <c r="ACG278" s="13"/>
      <c r="ACH278" s="13"/>
      <c r="ACI278" s="13"/>
      <c r="ACJ278" s="13"/>
      <c r="ACK278" s="13"/>
      <c r="ACL278" s="13"/>
      <c r="ACM278" s="13"/>
      <c r="ACN278" s="13"/>
      <c r="ACO278" s="13"/>
      <c r="ACP278" s="13"/>
      <c r="ACQ278" s="13"/>
      <c r="ACR278" s="13"/>
      <c r="ACS278" s="13"/>
      <c r="ACT278" s="13"/>
      <c r="ACU278" s="13"/>
      <c r="ACV278" s="13"/>
      <c r="ACW278" s="13"/>
      <c r="ACX278" s="13"/>
      <c r="ACY278" s="13"/>
      <c r="ACZ278" s="13"/>
      <c r="ADA278" s="13"/>
      <c r="ADB278" s="13"/>
      <c r="ADC278" s="13"/>
      <c r="ADD278" s="13"/>
      <c r="ADE278" s="13"/>
      <c r="ADF278" s="13"/>
      <c r="ADG278" s="13"/>
      <c r="ADH278" s="13"/>
      <c r="ADI278" s="13"/>
      <c r="ADJ278" s="13"/>
      <c r="ADK278" s="13"/>
      <c r="ADL278" s="13"/>
      <c r="ADM278" s="13"/>
      <c r="ADN278" s="13"/>
      <c r="ADO278" s="13"/>
      <c r="ADP278" s="13"/>
      <c r="ADQ278" s="13"/>
      <c r="ADR278" s="13"/>
      <c r="ADS278" s="13"/>
      <c r="ADT278" s="13"/>
      <c r="ADU278" s="13"/>
      <c r="ADV278" s="13"/>
      <c r="ADW278" s="13"/>
      <c r="ADX278" s="13"/>
      <c r="ADY278" s="13"/>
      <c r="ADZ278" s="13"/>
      <c r="AEA278" s="13"/>
      <c r="AEB278" s="13"/>
      <c r="AEC278" s="13"/>
      <c r="AED278" s="13"/>
      <c r="AEE278" s="13"/>
      <c r="AEF278" s="13"/>
      <c r="AEG278" s="13"/>
      <c r="AEH278" s="13"/>
      <c r="AEI278" s="13"/>
      <c r="AEJ278" s="13"/>
      <c r="AEK278" s="13"/>
      <c r="AEL278" s="13"/>
      <c r="AEM278" s="13"/>
      <c r="AEN278" s="13"/>
      <c r="AEO278" s="13"/>
      <c r="AEP278" s="13"/>
      <c r="AEQ278" s="13"/>
      <c r="AER278" s="13"/>
      <c r="AES278" s="13"/>
      <c r="AET278" s="13"/>
      <c r="AEU278" s="13"/>
      <c r="AEV278" s="13"/>
      <c r="AEW278" s="13"/>
      <c r="AEX278" s="13"/>
      <c r="AEY278" s="13"/>
      <c r="AEZ278" s="13"/>
      <c r="AFA278" s="13"/>
      <c r="AFB278" s="13"/>
      <c r="AFC278" s="13"/>
      <c r="AFD278" s="13"/>
      <c r="AFE278" s="13"/>
      <c r="AFF278" s="13"/>
      <c r="AFG278" s="13"/>
      <c r="AFH278" s="13"/>
      <c r="AFI278" s="13"/>
      <c r="AFJ278" s="13"/>
      <c r="AFK278" s="13"/>
      <c r="AFL278" s="13"/>
      <c r="AFM278" s="13"/>
      <c r="AFN278" s="13"/>
      <c r="AFO278" s="13"/>
      <c r="AFP278" s="13"/>
      <c r="AFQ278" s="13"/>
      <c r="AFR278" s="13"/>
      <c r="AFS278" s="13"/>
      <c r="AFT278" s="13"/>
      <c r="AFU278" s="13"/>
      <c r="AFV278" s="13"/>
      <c r="AFW278" s="13"/>
      <c r="AFX278" s="13"/>
      <c r="AFY278" s="13"/>
      <c r="AFZ278" s="13"/>
      <c r="AGA278" s="13"/>
      <c r="AGB278" s="13"/>
      <c r="AGC278" s="13"/>
      <c r="AGD278" s="13"/>
      <c r="AGE278" s="13"/>
      <c r="AGF278" s="13"/>
      <c r="AGG278" s="13"/>
      <c r="AGH278" s="13"/>
      <c r="AGI278" s="13"/>
      <c r="AGJ278" s="13"/>
      <c r="AGK278" s="13"/>
      <c r="AGL278" s="13"/>
      <c r="AGM278" s="13"/>
      <c r="AGN278" s="13"/>
      <c r="AGO278" s="13"/>
      <c r="AGP278" s="13"/>
      <c r="AGQ278" s="13"/>
      <c r="AGR278" s="13"/>
      <c r="AGS278" s="13"/>
      <c r="AGT278" s="13"/>
      <c r="AGU278" s="13"/>
      <c r="AGV278" s="13"/>
      <c r="AGW278" s="13"/>
      <c r="AGX278" s="13"/>
      <c r="AGY278" s="13"/>
      <c r="AGZ278" s="13"/>
      <c r="AHA278" s="13"/>
      <c r="AHB278" s="13"/>
      <c r="AHC278" s="13"/>
      <c r="AHD278" s="13"/>
      <c r="AHE278" s="13"/>
      <c r="AHF278" s="13"/>
      <c r="AHG278" s="13"/>
      <c r="AHH278" s="13"/>
      <c r="AHI278" s="13"/>
      <c r="AHJ278" s="13"/>
      <c r="AHK278" s="13"/>
      <c r="AHL278" s="13"/>
      <c r="AHM278" s="13"/>
      <c r="AHN278" s="13"/>
      <c r="AHO278" s="13"/>
      <c r="AHP278" s="13"/>
      <c r="AHQ278" s="13"/>
      <c r="AHR278" s="13"/>
      <c r="AHS278" s="13"/>
      <c r="AHT278" s="13"/>
      <c r="AHU278" s="13"/>
      <c r="AHV278" s="13"/>
      <c r="AHW278" s="13"/>
      <c r="AHX278" s="13"/>
      <c r="AHY278" s="13"/>
      <c r="AHZ278" s="13"/>
      <c r="AIA278" s="13"/>
      <c r="AIB278" s="13"/>
      <c r="AIC278" s="13"/>
      <c r="AID278" s="13"/>
      <c r="AIE278" s="13"/>
      <c r="AIF278" s="13"/>
      <c r="AIG278" s="13"/>
      <c r="AIH278" s="13"/>
      <c r="AII278" s="13"/>
      <c r="AIJ278" s="13"/>
      <c r="AIK278" s="13"/>
      <c r="AIL278" s="13"/>
      <c r="AIM278" s="13"/>
      <c r="AIN278" s="13"/>
      <c r="AIO278" s="13"/>
      <c r="AIP278" s="13"/>
      <c r="AIQ278" s="13"/>
      <c r="AIR278" s="13"/>
      <c r="AIS278" s="13"/>
      <c r="AIT278" s="13"/>
      <c r="AIU278" s="13"/>
      <c r="AIV278" s="13"/>
      <c r="AIW278" s="13"/>
      <c r="AIX278" s="13"/>
      <c r="AIY278" s="13"/>
      <c r="AIZ278" s="13"/>
      <c r="AJA278" s="13"/>
      <c r="AJB278" s="13"/>
      <c r="AJC278" s="13"/>
      <c r="AJD278" s="13"/>
      <c r="AJE278" s="13"/>
      <c r="AJF278" s="13"/>
      <c r="AJG278" s="13"/>
      <c r="AJH278" s="13"/>
      <c r="AJI278" s="13"/>
      <c r="AJJ278" s="13"/>
      <c r="AJK278" s="13"/>
      <c r="AJL278" s="13"/>
      <c r="AJM278" s="13"/>
      <c r="AJN278" s="13"/>
      <c r="AJO278" s="13"/>
      <c r="AJP278" s="13"/>
      <c r="AJQ278" s="13"/>
      <c r="AJR278" s="13"/>
      <c r="AJS278" s="13"/>
      <c r="AJT278" s="13"/>
      <c r="AJU278" s="13"/>
      <c r="AJV278" s="13"/>
      <c r="AJW278" s="13"/>
      <c r="AJX278" s="13"/>
      <c r="AJY278" s="13"/>
      <c r="AJZ278" s="13"/>
      <c r="AKA278" s="13"/>
      <c r="AKB278" s="13"/>
      <c r="AKC278" s="13"/>
      <c r="AKD278" s="13"/>
      <c r="AKE278" s="13"/>
      <c r="AKF278" s="13"/>
      <c r="AKG278" s="13"/>
      <c r="AKH278" s="13"/>
      <c r="AKI278" s="13"/>
      <c r="AKJ278" s="13"/>
      <c r="AKK278" s="13"/>
      <c r="AKL278" s="13"/>
      <c r="AKM278" s="13"/>
      <c r="AKN278" s="13"/>
      <c r="AKO278" s="13"/>
      <c r="AKP278" s="13"/>
      <c r="AKQ278" s="13"/>
      <c r="AKR278" s="13"/>
      <c r="AKS278" s="13"/>
      <c r="AKT278" s="13"/>
      <c r="AKU278" s="13"/>
      <c r="AKV278" s="13"/>
      <c r="AKW278" s="13"/>
      <c r="AKX278" s="13"/>
      <c r="AKY278" s="13"/>
      <c r="AKZ278" s="13"/>
      <c r="ALA278" s="13"/>
      <c r="ALB278" s="13"/>
      <c r="ALC278" s="13"/>
      <c r="ALD278" s="13"/>
      <c r="ALE278" s="13"/>
      <c r="ALF278" s="13"/>
      <c r="ALG278" s="13"/>
      <c r="ALH278" s="13"/>
      <c r="ALI278" s="13"/>
      <c r="ALJ278" s="13"/>
      <c r="ALK278" s="13"/>
      <c r="ALL278" s="13"/>
      <c r="ALM278" s="13"/>
      <c r="ALN278" s="13"/>
    </row>
    <row r="279" spans="1:1002" ht="14.5" hidden="1" customHeight="1" x14ac:dyDescent="0.35">
      <c r="A279" s="6"/>
      <c r="B279" s="21"/>
      <c r="C279" s="30"/>
      <c r="D279" s="21"/>
      <c r="E279" s="21"/>
      <c r="F279" s="11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c r="EO279" s="13"/>
      <c r="EP279" s="13"/>
      <c r="EQ279" s="13"/>
      <c r="ER279" s="13"/>
      <c r="ES279" s="13"/>
      <c r="ET279" s="13"/>
      <c r="EU279" s="13"/>
      <c r="EV279" s="13"/>
      <c r="EW279" s="13"/>
      <c r="EX279" s="13"/>
      <c r="EY279" s="13"/>
      <c r="EZ279" s="13"/>
      <c r="FA279" s="13"/>
      <c r="FB279" s="13"/>
      <c r="FC279" s="13"/>
      <c r="FD279" s="13"/>
      <c r="FE279" s="13"/>
      <c r="FF279" s="13"/>
      <c r="FG279" s="13"/>
      <c r="FH279" s="13"/>
      <c r="FI279" s="13"/>
      <c r="FJ279" s="13"/>
      <c r="FK279" s="13"/>
      <c r="FL279" s="13"/>
      <c r="FM279" s="13"/>
      <c r="FN279" s="13"/>
      <c r="FO279" s="13"/>
      <c r="FP279" s="13"/>
      <c r="FQ279" s="13"/>
      <c r="FR279" s="13"/>
      <c r="FS279" s="13"/>
      <c r="FT279" s="13"/>
      <c r="FU279" s="13"/>
      <c r="FV279" s="13"/>
      <c r="FW279" s="13"/>
      <c r="FX279" s="13"/>
      <c r="FY279" s="13"/>
      <c r="FZ279" s="13"/>
      <c r="GA279" s="13"/>
      <c r="GB279" s="13"/>
      <c r="GC279" s="13"/>
      <c r="GD279" s="13"/>
      <c r="GE279" s="13"/>
      <c r="GF279" s="13"/>
      <c r="GG279" s="13"/>
      <c r="GH279" s="13"/>
      <c r="GI279" s="13"/>
      <c r="GJ279" s="13"/>
      <c r="GK279" s="13"/>
      <c r="GL279" s="13"/>
      <c r="GM279" s="13"/>
      <c r="GN279" s="13"/>
      <c r="GO279" s="13"/>
      <c r="GP279" s="13"/>
      <c r="GQ279" s="13"/>
      <c r="GR279" s="13"/>
      <c r="GS279" s="13"/>
      <c r="GT279" s="13"/>
      <c r="GU279" s="13"/>
      <c r="GV279" s="13"/>
      <c r="GW279" s="13"/>
      <c r="GX279" s="13"/>
      <c r="GY279" s="13"/>
      <c r="GZ279" s="13"/>
      <c r="HA279" s="13"/>
      <c r="HB279" s="13"/>
      <c r="HC279" s="13"/>
      <c r="HD279" s="13"/>
      <c r="HE279" s="13"/>
      <c r="HF279" s="13"/>
      <c r="HG279" s="13"/>
      <c r="HH279" s="13"/>
      <c r="HI279" s="13"/>
      <c r="HJ279" s="13"/>
      <c r="HK279" s="13"/>
      <c r="HL279" s="13"/>
      <c r="HM279" s="13"/>
      <c r="HN279" s="13"/>
      <c r="HO279" s="13"/>
      <c r="HP279" s="13"/>
      <c r="HQ279" s="13"/>
      <c r="HR279" s="13"/>
      <c r="HS279" s="13"/>
      <c r="HT279" s="13"/>
      <c r="HU279" s="13"/>
      <c r="HV279" s="13"/>
      <c r="HW279" s="13"/>
      <c r="HX279" s="13"/>
      <c r="HY279" s="13"/>
      <c r="HZ279" s="13"/>
      <c r="IA279" s="13"/>
      <c r="IB279" s="13"/>
      <c r="IC279" s="13"/>
      <c r="ID279" s="13"/>
      <c r="IE279" s="13"/>
      <c r="IF279" s="13"/>
      <c r="IG279" s="13"/>
      <c r="IH279" s="13"/>
      <c r="II279" s="13"/>
      <c r="IJ279" s="13"/>
      <c r="IK279" s="13"/>
      <c r="IL279" s="13"/>
      <c r="IM279" s="13"/>
      <c r="IN279" s="13"/>
      <c r="IO279" s="13"/>
      <c r="IP279" s="13"/>
      <c r="IQ279" s="13"/>
      <c r="IR279" s="13"/>
      <c r="IS279" s="13"/>
      <c r="IT279" s="13"/>
      <c r="IU279" s="13"/>
      <c r="IV279" s="13"/>
      <c r="IW279" s="13"/>
      <c r="IX279" s="13"/>
      <c r="IY279" s="13"/>
      <c r="IZ279" s="13"/>
      <c r="JA279" s="13"/>
      <c r="JB279" s="13"/>
      <c r="JC279" s="13"/>
      <c r="JD279" s="13"/>
      <c r="JE279" s="13"/>
      <c r="JF279" s="13"/>
      <c r="JG279" s="13"/>
      <c r="JH279" s="13"/>
      <c r="JI279" s="13"/>
      <c r="JJ279" s="13"/>
      <c r="JK279" s="13"/>
      <c r="JL279" s="13"/>
      <c r="JM279" s="13"/>
      <c r="JN279" s="13"/>
      <c r="JO279" s="13"/>
      <c r="JP279" s="13"/>
      <c r="JQ279" s="13"/>
      <c r="JR279" s="13"/>
      <c r="JS279" s="13"/>
      <c r="JT279" s="13"/>
      <c r="JU279" s="13"/>
      <c r="JV279" s="13"/>
      <c r="JW279" s="13"/>
      <c r="JX279" s="13"/>
      <c r="JY279" s="13"/>
      <c r="JZ279" s="13"/>
      <c r="KA279" s="13"/>
      <c r="KB279" s="13"/>
      <c r="KC279" s="13"/>
      <c r="KD279" s="13"/>
      <c r="KE279" s="13"/>
      <c r="KF279" s="13"/>
      <c r="KG279" s="13"/>
      <c r="KH279" s="13"/>
      <c r="KI279" s="13"/>
      <c r="KJ279" s="13"/>
      <c r="KK279" s="13"/>
      <c r="KL279" s="13"/>
      <c r="KM279" s="13"/>
      <c r="KN279" s="13"/>
      <c r="KO279" s="13"/>
      <c r="KP279" s="13"/>
      <c r="KQ279" s="13"/>
      <c r="KR279" s="13"/>
      <c r="KS279" s="13"/>
      <c r="KT279" s="13"/>
      <c r="KU279" s="13"/>
      <c r="KV279" s="13"/>
      <c r="KW279" s="13"/>
      <c r="KX279" s="13"/>
      <c r="KY279" s="13"/>
      <c r="KZ279" s="13"/>
      <c r="LA279" s="13"/>
      <c r="LB279" s="13"/>
      <c r="LC279" s="13"/>
      <c r="LD279" s="13"/>
      <c r="LE279" s="13"/>
      <c r="LF279" s="13"/>
      <c r="LG279" s="13"/>
      <c r="LH279" s="13"/>
      <c r="LI279" s="13"/>
      <c r="LJ279" s="13"/>
      <c r="LK279" s="13"/>
      <c r="LL279" s="13"/>
      <c r="LM279" s="13"/>
      <c r="LN279" s="13"/>
      <c r="LO279" s="13"/>
      <c r="LP279" s="13"/>
      <c r="LQ279" s="13"/>
      <c r="LR279" s="13"/>
      <c r="LS279" s="13"/>
      <c r="LT279" s="13"/>
      <c r="LU279" s="13"/>
      <c r="LV279" s="13"/>
      <c r="LW279" s="13"/>
      <c r="LX279" s="13"/>
      <c r="LY279" s="13"/>
      <c r="LZ279" s="13"/>
      <c r="MA279" s="13"/>
      <c r="MB279" s="13"/>
      <c r="MC279" s="13"/>
      <c r="MD279" s="13"/>
      <c r="ME279" s="13"/>
      <c r="MF279" s="13"/>
      <c r="MG279" s="13"/>
      <c r="MH279" s="13"/>
      <c r="MI279" s="13"/>
      <c r="MJ279" s="13"/>
      <c r="MK279" s="13"/>
      <c r="ML279" s="13"/>
      <c r="MM279" s="13"/>
      <c r="MN279" s="13"/>
      <c r="MO279" s="13"/>
      <c r="MP279" s="13"/>
      <c r="MQ279" s="13"/>
      <c r="MR279" s="13"/>
      <c r="MS279" s="13"/>
      <c r="MT279" s="13"/>
      <c r="MU279" s="13"/>
      <c r="MV279" s="13"/>
      <c r="MW279" s="13"/>
      <c r="MX279" s="13"/>
      <c r="MY279" s="13"/>
      <c r="MZ279" s="13"/>
      <c r="NA279" s="13"/>
      <c r="NB279" s="13"/>
      <c r="NC279" s="13"/>
      <c r="ND279" s="13"/>
      <c r="NE279" s="13"/>
      <c r="NF279" s="13"/>
      <c r="NG279" s="13"/>
      <c r="NH279" s="13"/>
      <c r="NI279" s="13"/>
      <c r="NJ279" s="13"/>
      <c r="NK279" s="13"/>
      <c r="NL279" s="13"/>
      <c r="NM279" s="13"/>
      <c r="NN279" s="13"/>
      <c r="NO279" s="13"/>
      <c r="NP279" s="13"/>
      <c r="NQ279" s="13"/>
      <c r="NR279" s="13"/>
      <c r="NS279" s="13"/>
      <c r="NT279" s="13"/>
      <c r="NU279" s="13"/>
      <c r="NV279" s="13"/>
      <c r="NW279" s="13"/>
      <c r="NX279" s="13"/>
      <c r="NY279" s="13"/>
      <c r="NZ279" s="13"/>
      <c r="OA279" s="13"/>
      <c r="OB279" s="13"/>
      <c r="OC279" s="13"/>
      <c r="OD279" s="13"/>
      <c r="OE279" s="13"/>
      <c r="OF279" s="13"/>
      <c r="OG279" s="13"/>
      <c r="OH279" s="13"/>
      <c r="OI279" s="13"/>
      <c r="OJ279" s="13"/>
      <c r="OK279" s="13"/>
      <c r="OL279" s="13"/>
      <c r="OM279" s="13"/>
      <c r="ON279" s="13"/>
      <c r="OO279" s="13"/>
      <c r="OP279" s="13"/>
      <c r="OQ279" s="13"/>
      <c r="OR279" s="13"/>
      <c r="OS279" s="13"/>
      <c r="OT279" s="13"/>
      <c r="OU279" s="13"/>
      <c r="OV279" s="13"/>
      <c r="OW279" s="13"/>
      <c r="OX279" s="13"/>
      <c r="OY279" s="13"/>
      <c r="OZ279" s="13"/>
      <c r="PA279" s="13"/>
      <c r="PB279" s="13"/>
      <c r="PC279" s="13"/>
      <c r="PD279" s="13"/>
      <c r="PE279" s="13"/>
      <c r="PF279" s="13"/>
      <c r="PG279" s="13"/>
      <c r="PH279" s="13"/>
      <c r="PI279" s="13"/>
      <c r="PJ279" s="13"/>
      <c r="PK279" s="13"/>
      <c r="PL279" s="13"/>
      <c r="PM279" s="13"/>
      <c r="PN279" s="13"/>
      <c r="PO279" s="13"/>
      <c r="PP279" s="13"/>
      <c r="PQ279" s="13"/>
      <c r="PR279" s="13"/>
      <c r="PS279" s="13"/>
      <c r="PT279" s="13"/>
      <c r="PU279" s="13"/>
      <c r="PV279" s="13"/>
      <c r="PW279" s="13"/>
      <c r="PX279" s="13"/>
      <c r="PY279" s="13"/>
      <c r="PZ279" s="13"/>
      <c r="QA279" s="13"/>
      <c r="QB279" s="13"/>
      <c r="QC279" s="13"/>
      <c r="QD279" s="13"/>
      <c r="QE279" s="13"/>
      <c r="QF279" s="13"/>
      <c r="QG279" s="13"/>
      <c r="QH279" s="13"/>
      <c r="QI279" s="13"/>
      <c r="QJ279" s="13"/>
      <c r="QK279" s="13"/>
      <c r="QL279" s="13"/>
      <c r="QM279" s="13"/>
      <c r="QN279" s="13"/>
      <c r="QO279" s="13"/>
      <c r="QP279" s="13"/>
      <c r="QQ279" s="13"/>
      <c r="QR279" s="13"/>
      <c r="QS279" s="13"/>
      <c r="QT279" s="13"/>
      <c r="QU279" s="13"/>
      <c r="QV279" s="13"/>
      <c r="QW279" s="13"/>
      <c r="QX279" s="13"/>
      <c r="QY279" s="13"/>
      <c r="QZ279" s="13"/>
      <c r="RA279" s="13"/>
      <c r="RB279" s="13"/>
      <c r="RC279" s="13"/>
      <c r="RD279" s="13"/>
      <c r="RE279" s="13"/>
      <c r="RF279" s="13"/>
      <c r="RG279" s="13"/>
      <c r="RH279" s="13"/>
      <c r="RI279" s="13"/>
      <c r="RJ279" s="13"/>
      <c r="RK279" s="13"/>
      <c r="RL279" s="13"/>
      <c r="RM279" s="13"/>
      <c r="RN279" s="13"/>
      <c r="RO279" s="13"/>
      <c r="RP279" s="13"/>
      <c r="RQ279" s="13"/>
      <c r="RR279" s="13"/>
      <c r="RS279" s="13"/>
      <c r="RT279" s="13"/>
      <c r="RU279" s="13"/>
      <c r="RV279" s="13"/>
      <c r="RW279" s="13"/>
      <c r="RX279" s="13"/>
      <c r="RY279" s="13"/>
      <c r="RZ279" s="13"/>
      <c r="SA279" s="13"/>
      <c r="SB279" s="13"/>
      <c r="SC279" s="13"/>
      <c r="SD279" s="13"/>
      <c r="SE279" s="13"/>
      <c r="SF279" s="13"/>
      <c r="SG279" s="13"/>
      <c r="SH279" s="13"/>
      <c r="SI279" s="13"/>
      <c r="SJ279" s="13"/>
      <c r="SK279" s="13"/>
      <c r="SL279" s="13"/>
      <c r="SM279" s="13"/>
      <c r="SN279" s="13"/>
      <c r="SO279" s="13"/>
      <c r="SP279" s="13"/>
      <c r="SQ279" s="13"/>
      <c r="SR279" s="13"/>
      <c r="SS279" s="13"/>
      <c r="ST279" s="13"/>
      <c r="SU279" s="13"/>
      <c r="SV279" s="13"/>
      <c r="SW279" s="13"/>
      <c r="SX279" s="13"/>
      <c r="SY279" s="13"/>
      <c r="SZ279" s="13"/>
      <c r="TA279" s="13"/>
      <c r="TB279" s="13"/>
      <c r="TC279" s="13"/>
      <c r="TD279" s="13"/>
      <c r="TE279" s="13"/>
      <c r="TF279" s="13"/>
      <c r="TG279" s="13"/>
      <c r="TH279" s="13"/>
      <c r="TI279" s="13"/>
      <c r="TJ279" s="13"/>
      <c r="TK279" s="13"/>
      <c r="TL279" s="13"/>
      <c r="TM279" s="13"/>
      <c r="TN279" s="13"/>
      <c r="TO279" s="13"/>
      <c r="TP279" s="13"/>
      <c r="TQ279" s="13"/>
      <c r="TR279" s="13"/>
      <c r="TS279" s="13"/>
      <c r="TT279" s="13"/>
      <c r="TU279" s="13"/>
      <c r="TV279" s="13"/>
      <c r="TW279" s="13"/>
      <c r="TX279" s="13"/>
      <c r="TY279" s="13"/>
      <c r="TZ279" s="13"/>
      <c r="UA279" s="13"/>
      <c r="UB279" s="13"/>
      <c r="UC279" s="13"/>
      <c r="UD279" s="13"/>
      <c r="UE279" s="13"/>
      <c r="UF279" s="13"/>
      <c r="UG279" s="13"/>
      <c r="UH279" s="13"/>
      <c r="UI279" s="13"/>
      <c r="UJ279" s="13"/>
      <c r="UK279" s="13"/>
      <c r="UL279" s="13"/>
      <c r="UM279" s="13"/>
      <c r="UN279" s="13"/>
      <c r="UO279" s="13"/>
      <c r="UP279" s="13"/>
      <c r="UQ279" s="13"/>
      <c r="UR279" s="13"/>
      <c r="US279" s="13"/>
      <c r="UT279" s="13"/>
      <c r="UU279" s="13"/>
      <c r="UV279" s="13"/>
      <c r="UW279" s="13"/>
      <c r="UX279" s="13"/>
      <c r="UY279" s="13"/>
      <c r="UZ279" s="13"/>
      <c r="VA279" s="13"/>
      <c r="VB279" s="13"/>
      <c r="VC279" s="13"/>
      <c r="VD279" s="13"/>
      <c r="VE279" s="13"/>
      <c r="VF279" s="13"/>
      <c r="VG279" s="13"/>
      <c r="VH279" s="13"/>
      <c r="VI279" s="13"/>
      <c r="VJ279" s="13"/>
      <c r="VK279" s="13"/>
      <c r="VL279" s="13"/>
      <c r="VM279" s="13"/>
      <c r="VN279" s="13"/>
      <c r="VO279" s="13"/>
      <c r="VP279" s="13"/>
      <c r="VQ279" s="13"/>
      <c r="VR279" s="13"/>
      <c r="VS279" s="13"/>
      <c r="VT279" s="13"/>
      <c r="VU279" s="13"/>
      <c r="VV279" s="13"/>
      <c r="VW279" s="13"/>
      <c r="VX279" s="13"/>
      <c r="VY279" s="13"/>
      <c r="VZ279" s="13"/>
      <c r="WA279" s="13"/>
      <c r="WB279" s="13"/>
      <c r="WC279" s="13"/>
      <c r="WD279" s="13"/>
      <c r="WE279" s="13"/>
      <c r="WF279" s="13"/>
      <c r="WG279" s="13"/>
      <c r="WH279" s="13"/>
      <c r="WI279" s="13"/>
      <c r="WJ279" s="13"/>
      <c r="WK279" s="13"/>
      <c r="WL279" s="13"/>
      <c r="WM279" s="13"/>
      <c r="WN279" s="13"/>
      <c r="WO279" s="13"/>
      <c r="WP279" s="13"/>
      <c r="WQ279" s="13"/>
      <c r="WR279" s="13"/>
      <c r="WS279" s="13"/>
      <c r="WT279" s="13"/>
      <c r="WU279" s="13"/>
      <c r="WV279" s="13"/>
      <c r="WW279" s="13"/>
      <c r="WX279" s="13"/>
      <c r="WY279" s="13"/>
      <c r="WZ279" s="13"/>
      <c r="XA279" s="13"/>
      <c r="XB279" s="13"/>
      <c r="XC279" s="13"/>
      <c r="XD279" s="13"/>
      <c r="XE279" s="13"/>
      <c r="XF279" s="13"/>
      <c r="XG279" s="13"/>
      <c r="XH279" s="13"/>
      <c r="XI279" s="13"/>
      <c r="XJ279" s="13"/>
      <c r="XK279" s="13"/>
      <c r="XL279" s="13"/>
      <c r="XM279" s="13"/>
      <c r="XN279" s="13"/>
      <c r="XO279" s="13"/>
      <c r="XP279" s="13"/>
      <c r="XQ279" s="13"/>
      <c r="XR279" s="13"/>
      <c r="XS279" s="13"/>
      <c r="XT279" s="13"/>
      <c r="XU279" s="13"/>
      <c r="XV279" s="13"/>
      <c r="XW279" s="13"/>
      <c r="XX279" s="13"/>
      <c r="XY279" s="13"/>
      <c r="XZ279" s="13"/>
      <c r="YA279" s="13"/>
      <c r="YB279" s="13"/>
      <c r="YC279" s="13"/>
      <c r="YD279" s="13"/>
      <c r="YE279" s="13"/>
      <c r="YF279" s="13"/>
      <c r="YG279" s="13"/>
      <c r="YH279" s="13"/>
      <c r="YI279" s="13"/>
      <c r="YJ279" s="13"/>
      <c r="YK279" s="13"/>
      <c r="YL279" s="13"/>
      <c r="YM279" s="13"/>
      <c r="YN279" s="13"/>
      <c r="YO279" s="13"/>
      <c r="YP279" s="13"/>
      <c r="YQ279" s="13"/>
      <c r="YR279" s="13"/>
      <c r="YS279" s="13"/>
      <c r="YT279" s="13"/>
      <c r="YU279" s="13"/>
      <c r="YV279" s="13"/>
      <c r="YW279" s="13"/>
      <c r="YX279" s="13"/>
      <c r="YY279" s="13"/>
      <c r="YZ279" s="13"/>
      <c r="ZA279" s="13"/>
      <c r="ZB279" s="13"/>
      <c r="ZC279" s="13"/>
      <c r="ZD279" s="13"/>
      <c r="ZE279" s="13"/>
      <c r="ZF279" s="13"/>
      <c r="ZG279" s="13"/>
      <c r="ZH279" s="13"/>
      <c r="ZI279" s="13"/>
      <c r="ZJ279" s="13"/>
      <c r="ZK279" s="13"/>
      <c r="ZL279" s="13"/>
      <c r="ZM279" s="13"/>
      <c r="ZN279" s="13"/>
      <c r="ZO279" s="13"/>
      <c r="ZP279" s="13"/>
      <c r="ZQ279" s="13"/>
      <c r="ZR279" s="13"/>
      <c r="ZS279" s="13"/>
      <c r="ZT279" s="13"/>
      <c r="ZU279" s="13"/>
      <c r="ZV279" s="13"/>
      <c r="ZW279" s="13"/>
      <c r="ZX279" s="13"/>
      <c r="ZY279" s="13"/>
      <c r="ZZ279" s="13"/>
      <c r="AAA279" s="13"/>
      <c r="AAB279" s="13"/>
      <c r="AAC279" s="13"/>
      <c r="AAD279" s="13"/>
      <c r="AAE279" s="13"/>
      <c r="AAF279" s="13"/>
      <c r="AAG279" s="13"/>
      <c r="AAH279" s="13"/>
      <c r="AAI279" s="13"/>
      <c r="AAJ279" s="13"/>
      <c r="AAK279" s="13"/>
      <c r="AAL279" s="13"/>
      <c r="AAM279" s="13"/>
      <c r="AAN279" s="13"/>
      <c r="AAO279" s="13"/>
      <c r="AAP279" s="13"/>
      <c r="AAQ279" s="13"/>
      <c r="AAR279" s="13"/>
      <c r="AAS279" s="13"/>
      <c r="AAT279" s="13"/>
      <c r="AAU279" s="13"/>
      <c r="AAV279" s="13"/>
      <c r="AAW279" s="13"/>
      <c r="AAX279" s="13"/>
      <c r="AAY279" s="13"/>
      <c r="AAZ279" s="13"/>
      <c r="ABA279" s="13"/>
      <c r="ABB279" s="13"/>
      <c r="ABC279" s="13"/>
      <c r="ABD279" s="13"/>
      <c r="ABE279" s="13"/>
      <c r="ABF279" s="13"/>
      <c r="ABG279" s="13"/>
      <c r="ABH279" s="13"/>
      <c r="ABI279" s="13"/>
      <c r="ABJ279" s="13"/>
      <c r="ABK279" s="13"/>
      <c r="ABL279" s="13"/>
      <c r="ABM279" s="13"/>
      <c r="ABN279" s="13"/>
      <c r="ABO279" s="13"/>
      <c r="ABP279" s="13"/>
      <c r="ABQ279" s="13"/>
      <c r="ABR279" s="13"/>
      <c r="ABS279" s="13"/>
      <c r="ABT279" s="13"/>
      <c r="ABU279" s="13"/>
      <c r="ABV279" s="13"/>
      <c r="ABW279" s="13"/>
      <c r="ABX279" s="13"/>
      <c r="ABY279" s="13"/>
      <c r="ABZ279" s="13"/>
      <c r="ACA279" s="13"/>
      <c r="ACB279" s="13"/>
      <c r="ACC279" s="13"/>
      <c r="ACD279" s="13"/>
      <c r="ACE279" s="13"/>
      <c r="ACF279" s="13"/>
      <c r="ACG279" s="13"/>
      <c r="ACH279" s="13"/>
      <c r="ACI279" s="13"/>
      <c r="ACJ279" s="13"/>
      <c r="ACK279" s="13"/>
      <c r="ACL279" s="13"/>
      <c r="ACM279" s="13"/>
      <c r="ACN279" s="13"/>
      <c r="ACO279" s="13"/>
      <c r="ACP279" s="13"/>
      <c r="ACQ279" s="13"/>
      <c r="ACR279" s="13"/>
      <c r="ACS279" s="13"/>
      <c r="ACT279" s="13"/>
      <c r="ACU279" s="13"/>
      <c r="ACV279" s="13"/>
      <c r="ACW279" s="13"/>
      <c r="ACX279" s="13"/>
      <c r="ACY279" s="13"/>
      <c r="ACZ279" s="13"/>
      <c r="ADA279" s="13"/>
      <c r="ADB279" s="13"/>
      <c r="ADC279" s="13"/>
      <c r="ADD279" s="13"/>
      <c r="ADE279" s="13"/>
      <c r="ADF279" s="13"/>
      <c r="ADG279" s="13"/>
      <c r="ADH279" s="13"/>
      <c r="ADI279" s="13"/>
      <c r="ADJ279" s="13"/>
      <c r="ADK279" s="13"/>
      <c r="ADL279" s="13"/>
      <c r="ADM279" s="13"/>
      <c r="ADN279" s="13"/>
      <c r="ADO279" s="13"/>
      <c r="ADP279" s="13"/>
      <c r="ADQ279" s="13"/>
      <c r="ADR279" s="13"/>
      <c r="ADS279" s="13"/>
      <c r="ADT279" s="13"/>
      <c r="ADU279" s="13"/>
      <c r="ADV279" s="13"/>
      <c r="ADW279" s="13"/>
      <c r="ADX279" s="13"/>
      <c r="ADY279" s="13"/>
      <c r="ADZ279" s="13"/>
      <c r="AEA279" s="13"/>
      <c r="AEB279" s="13"/>
      <c r="AEC279" s="13"/>
      <c r="AED279" s="13"/>
      <c r="AEE279" s="13"/>
      <c r="AEF279" s="13"/>
      <c r="AEG279" s="13"/>
      <c r="AEH279" s="13"/>
      <c r="AEI279" s="13"/>
      <c r="AEJ279" s="13"/>
      <c r="AEK279" s="13"/>
      <c r="AEL279" s="13"/>
      <c r="AEM279" s="13"/>
      <c r="AEN279" s="13"/>
      <c r="AEO279" s="13"/>
      <c r="AEP279" s="13"/>
      <c r="AEQ279" s="13"/>
      <c r="AER279" s="13"/>
      <c r="AES279" s="13"/>
      <c r="AET279" s="13"/>
      <c r="AEU279" s="13"/>
      <c r="AEV279" s="13"/>
      <c r="AEW279" s="13"/>
      <c r="AEX279" s="13"/>
      <c r="AEY279" s="13"/>
      <c r="AEZ279" s="13"/>
      <c r="AFA279" s="13"/>
      <c r="AFB279" s="13"/>
      <c r="AFC279" s="13"/>
      <c r="AFD279" s="13"/>
      <c r="AFE279" s="13"/>
      <c r="AFF279" s="13"/>
      <c r="AFG279" s="13"/>
      <c r="AFH279" s="13"/>
      <c r="AFI279" s="13"/>
      <c r="AFJ279" s="13"/>
      <c r="AFK279" s="13"/>
      <c r="AFL279" s="13"/>
      <c r="AFM279" s="13"/>
      <c r="AFN279" s="13"/>
      <c r="AFO279" s="13"/>
      <c r="AFP279" s="13"/>
      <c r="AFQ279" s="13"/>
      <c r="AFR279" s="13"/>
      <c r="AFS279" s="13"/>
      <c r="AFT279" s="13"/>
      <c r="AFU279" s="13"/>
      <c r="AFV279" s="13"/>
      <c r="AFW279" s="13"/>
      <c r="AFX279" s="13"/>
      <c r="AFY279" s="13"/>
      <c r="AFZ279" s="13"/>
      <c r="AGA279" s="13"/>
      <c r="AGB279" s="13"/>
      <c r="AGC279" s="13"/>
      <c r="AGD279" s="13"/>
      <c r="AGE279" s="13"/>
      <c r="AGF279" s="13"/>
      <c r="AGG279" s="13"/>
      <c r="AGH279" s="13"/>
      <c r="AGI279" s="13"/>
      <c r="AGJ279" s="13"/>
      <c r="AGK279" s="13"/>
      <c r="AGL279" s="13"/>
      <c r="AGM279" s="13"/>
      <c r="AGN279" s="13"/>
      <c r="AGO279" s="13"/>
      <c r="AGP279" s="13"/>
      <c r="AGQ279" s="13"/>
      <c r="AGR279" s="13"/>
      <c r="AGS279" s="13"/>
      <c r="AGT279" s="13"/>
      <c r="AGU279" s="13"/>
      <c r="AGV279" s="13"/>
      <c r="AGW279" s="13"/>
      <c r="AGX279" s="13"/>
      <c r="AGY279" s="13"/>
      <c r="AGZ279" s="13"/>
      <c r="AHA279" s="13"/>
      <c r="AHB279" s="13"/>
      <c r="AHC279" s="13"/>
      <c r="AHD279" s="13"/>
      <c r="AHE279" s="13"/>
      <c r="AHF279" s="13"/>
      <c r="AHG279" s="13"/>
      <c r="AHH279" s="13"/>
      <c r="AHI279" s="13"/>
      <c r="AHJ279" s="13"/>
      <c r="AHK279" s="13"/>
      <c r="AHL279" s="13"/>
      <c r="AHM279" s="13"/>
      <c r="AHN279" s="13"/>
      <c r="AHO279" s="13"/>
      <c r="AHP279" s="13"/>
      <c r="AHQ279" s="13"/>
      <c r="AHR279" s="13"/>
      <c r="AHS279" s="13"/>
      <c r="AHT279" s="13"/>
      <c r="AHU279" s="13"/>
      <c r="AHV279" s="13"/>
      <c r="AHW279" s="13"/>
      <c r="AHX279" s="13"/>
      <c r="AHY279" s="13"/>
      <c r="AHZ279" s="13"/>
      <c r="AIA279" s="13"/>
      <c r="AIB279" s="13"/>
      <c r="AIC279" s="13"/>
      <c r="AID279" s="13"/>
      <c r="AIE279" s="13"/>
      <c r="AIF279" s="13"/>
      <c r="AIG279" s="13"/>
      <c r="AIH279" s="13"/>
      <c r="AII279" s="13"/>
      <c r="AIJ279" s="13"/>
      <c r="AIK279" s="13"/>
      <c r="AIL279" s="13"/>
      <c r="AIM279" s="13"/>
      <c r="AIN279" s="13"/>
      <c r="AIO279" s="13"/>
      <c r="AIP279" s="13"/>
      <c r="AIQ279" s="13"/>
      <c r="AIR279" s="13"/>
      <c r="AIS279" s="13"/>
      <c r="AIT279" s="13"/>
      <c r="AIU279" s="13"/>
      <c r="AIV279" s="13"/>
      <c r="AIW279" s="13"/>
      <c r="AIX279" s="13"/>
      <c r="AIY279" s="13"/>
      <c r="AIZ279" s="13"/>
      <c r="AJA279" s="13"/>
      <c r="AJB279" s="13"/>
      <c r="AJC279" s="13"/>
      <c r="AJD279" s="13"/>
      <c r="AJE279" s="13"/>
      <c r="AJF279" s="13"/>
      <c r="AJG279" s="13"/>
      <c r="AJH279" s="13"/>
      <c r="AJI279" s="13"/>
      <c r="AJJ279" s="13"/>
      <c r="AJK279" s="13"/>
      <c r="AJL279" s="13"/>
      <c r="AJM279" s="13"/>
      <c r="AJN279" s="13"/>
      <c r="AJO279" s="13"/>
      <c r="AJP279" s="13"/>
      <c r="AJQ279" s="13"/>
      <c r="AJR279" s="13"/>
      <c r="AJS279" s="13"/>
      <c r="AJT279" s="13"/>
      <c r="AJU279" s="13"/>
      <c r="AJV279" s="13"/>
      <c r="AJW279" s="13"/>
      <c r="AJX279" s="13"/>
      <c r="AJY279" s="13"/>
      <c r="AJZ279" s="13"/>
      <c r="AKA279" s="13"/>
      <c r="AKB279" s="13"/>
      <c r="AKC279" s="13"/>
      <c r="AKD279" s="13"/>
      <c r="AKE279" s="13"/>
      <c r="AKF279" s="13"/>
      <c r="AKG279" s="13"/>
      <c r="AKH279" s="13"/>
      <c r="AKI279" s="13"/>
      <c r="AKJ279" s="13"/>
      <c r="AKK279" s="13"/>
      <c r="AKL279" s="13"/>
      <c r="AKM279" s="13"/>
      <c r="AKN279" s="13"/>
      <c r="AKO279" s="13"/>
      <c r="AKP279" s="13"/>
      <c r="AKQ279" s="13"/>
      <c r="AKR279" s="13"/>
      <c r="AKS279" s="13"/>
      <c r="AKT279" s="13"/>
      <c r="AKU279" s="13"/>
      <c r="AKV279" s="13"/>
      <c r="AKW279" s="13"/>
      <c r="AKX279" s="13"/>
      <c r="AKY279" s="13"/>
      <c r="AKZ279" s="13"/>
      <c r="ALA279" s="13"/>
      <c r="ALB279" s="13"/>
      <c r="ALC279" s="13"/>
      <c r="ALD279" s="13"/>
      <c r="ALE279" s="13"/>
      <c r="ALF279" s="13"/>
      <c r="ALG279" s="13"/>
      <c r="ALH279" s="13"/>
      <c r="ALI279" s="13"/>
      <c r="ALJ279" s="13"/>
      <c r="ALK279" s="13"/>
      <c r="ALL279" s="13"/>
      <c r="ALM279" s="13"/>
      <c r="ALN279" s="13"/>
    </row>
    <row r="280" spans="1:1002" ht="14.5" hidden="1" customHeight="1" x14ac:dyDescent="0.35">
      <c r="A280" s="6"/>
      <c r="B280" s="21"/>
      <c r="C280" s="30"/>
      <c r="D280" s="21"/>
      <c r="E280" s="21"/>
      <c r="F280" s="11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c r="ET280" s="13"/>
      <c r="EU280" s="13"/>
      <c r="EV280" s="13"/>
      <c r="EW280" s="13"/>
      <c r="EX280" s="13"/>
      <c r="EY280" s="13"/>
      <c r="EZ280" s="13"/>
      <c r="FA280" s="13"/>
      <c r="FB280" s="13"/>
      <c r="FC280" s="13"/>
      <c r="FD280" s="13"/>
      <c r="FE280" s="13"/>
      <c r="FF280" s="13"/>
      <c r="FG280" s="13"/>
      <c r="FH280" s="13"/>
      <c r="FI280" s="13"/>
      <c r="FJ280" s="13"/>
      <c r="FK280" s="13"/>
      <c r="FL280" s="13"/>
      <c r="FM280" s="13"/>
      <c r="FN280" s="13"/>
      <c r="FO280" s="13"/>
      <c r="FP280" s="13"/>
      <c r="FQ280" s="13"/>
      <c r="FR280" s="13"/>
      <c r="FS280" s="13"/>
      <c r="FT280" s="13"/>
      <c r="FU280" s="13"/>
      <c r="FV280" s="13"/>
      <c r="FW280" s="13"/>
      <c r="FX280" s="13"/>
      <c r="FY280" s="13"/>
      <c r="FZ280" s="13"/>
      <c r="GA280" s="13"/>
      <c r="GB280" s="13"/>
      <c r="GC280" s="13"/>
      <c r="GD280" s="13"/>
      <c r="GE280" s="13"/>
      <c r="GF280" s="13"/>
      <c r="GG280" s="13"/>
      <c r="GH280" s="13"/>
      <c r="GI280" s="13"/>
      <c r="GJ280" s="13"/>
      <c r="GK280" s="13"/>
      <c r="GL280" s="13"/>
      <c r="GM280" s="13"/>
      <c r="GN280" s="13"/>
      <c r="GO280" s="13"/>
      <c r="GP280" s="13"/>
      <c r="GQ280" s="13"/>
      <c r="GR280" s="13"/>
      <c r="GS280" s="13"/>
      <c r="GT280" s="13"/>
      <c r="GU280" s="13"/>
      <c r="GV280" s="13"/>
      <c r="GW280" s="13"/>
      <c r="GX280" s="13"/>
      <c r="GY280" s="13"/>
      <c r="GZ280" s="13"/>
      <c r="HA280" s="13"/>
      <c r="HB280" s="13"/>
      <c r="HC280" s="13"/>
      <c r="HD280" s="13"/>
      <c r="HE280" s="13"/>
      <c r="HF280" s="13"/>
      <c r="HG280" s="13"/>
      <c r="HH280" s="13"/>
      <c r="HI280" s="13"/>
      <c r="HJ280" s="13"/>
      <c r="HK280" s="13"/>
      <c r="HL280" s="13"/>
      <c r="HM280" s="13"/>
      <c r="HN280" s="13"/>
      <c r="HO280" s="13"/>
      <c r="HP280" s="13"/>
      <c r="HQ280" s="13"/>
      <c r="HR280" s="13"/>
      <c r="HS280" s="13"/>
      <c r="HT280" s="13"/>
      <c r="HU280" s="13"/>
      <c r="HV280" s="13"/>
      <c r="HW280" s="13"/>
      <c r="HX280" s="13"/>
      <c r="HY280" s="13"/>
      <c r="HZ280" s="13"/>
      <c r="IA280" s="13"/>
      <c r="IB280" s="13"/>
      <c r="IC280" s="13"/>
      <c r="ID280" s="13"/>
      <c r="IE280" s="13"/>
      <c r="IF280" s="13"/>
      <c r="IG280" s="13"/>
      <c r="IH280" s="13"/>
      <c r="II280" s="13"/>
      <c r="IJ280" s="13"/>
      <c r="IK280" s="13"/>
      <c r="IL280" s="13"/>
      <c r="IM280" s="13"/>
      <c r="IN280" s="13"/>
      <c r="IO280" s="13"/>
      <c r="IP280" s="13"/>
      <c r="IQ280" s="13"/>
      <c r="IR280" s="13"/>
      <c r="IS280" s="13"/>
      <c r="IT280" s="13"/>
      <c r="IU280" s="13"/>
      <c r="IV280" s="13"/>
      <c r="IW280" s="13"/>
      <c r="IX280" s="13"/>
      <c r="IY280" s="13"/>
      <c r="IZ280" s="13"/>
      <c r="JA280" s="13"/>
      <c r="JB280" s="13"/>
      <c r="JC280" s="13"/>
      <c r="JD280" s="13"/>
      <c r="JE280" s="13"/>
      <c r="JF280" s="13"/>
      <c r="JG280" s="13"/>
      <c r="JH280" s="13"/>
      <c r="JI280" s="13"/>
      <c r="JJ280" s="13"/>
      <c r="JK280" s="13"/>
      <c r="JL280" s="13"/>
      <c r="JM280" s="13"/>
      <c r="JN280" s="13"/>
      <c r="JO280" s="13"/>
      <c r="JP280" s="13"/>
      <c r="JQ280" s="13"/>
      <c r="JR280" s="13"/>
      <c r="JS280" s="13"/>
      <c r="JT280" s="13"/>
      <c r="JU280" s="13"/>
      <c r="JV280" s="13"/>
      <c r="JW280" s="13"/>
      <c r="JX280" s="13"/>
      <c r="JY280" s="13"/>
      <c r="JZ280" s="13"/>
      <c r="KA280" s="13"/>
      <c r="KB280" s="13"/>
      <c r="KC280" s="13"/>
      <c r="KD280" s="13"/>
      <c r="KE280" s="13"/>
      <c r="KF280" s="13"/>
      <c r="KG280" s="13"/>
      <c r="KH280" s="13"/>
      <c r="KI280" s="13"/>
      <c r="KJ280" s="13"/>
      <c r="KK280" s="13"/>
      <c r="KL280" s="13"/>
      <c r="KM280" s="13"/>
      <c r="KN280" s="13"/>
      <c r="KO280" s="13"/>
      <c r="KP280" s="13"/>
      <c r="KQ280" s="13"/>
      <c r="KR280" s="13"/>
      <c r="KS280" s="13"/>
      <c r="KT280" s="13"/>
      <c r="KU280" s="13"/>
      <c r="KV280" s="13"/>
      <c r="KW280" s="13"/>
      <c r="KX280" s="13"/>
      <c r="KY280" s="13"/>
      <c r="KZ280" s="13"/>
      <c r="LA280" s="13"/>
      <c r="LB280" s="13"/>
      <c r="LC280" s="13"/>
      <c r="LD280" s="13"/>
      <c r="LE280" s="13"/>
      <c r="LF280" s="13"/>
      <c r="LG280" s="13"/>
      <c r="LH280" s="13"/>
      <c r="LI280" s="13"/>
      <c r="LJ280" s="13"/>
      <c r="LK280" s="13"/>
      <c r="LL280" s="13"/>
      <c r="LM280" s="13"/>
      <c r="LN280" s="13"/>
      <c r="LO280" s="13"/>
      <c r="LP280" s="13"/>
      <c r="LQ280" s="13"/>
      <c r="LR280" s="13"/>
      <c r="LS280" s="13"/>
      <c r="LT280" s="13"/>
      <c r="LU280" s="13"/>
      <c r="LV280" s="13"/>
      <c r="LW280" s="13"/>
      <c r="LX280" s="13"/>
      <c r="LY280" s="13"/>
      <c r="LZ280" s="13"/>
      <c r="MA280" s="13"/>
      <c r="MB280" s="13"/>
      <c r="MC280" s="13"/>
      <c r="MD280" s="13"/>
      <c r="ME280" s="13"/>
      <c r="MF280" s="13"/>
      <c r="MG280" s="13"/>
      <c r="MH280" s="13"/>
      <c r="MI280" s="13"/>
      <c r="MJ280" s="13"/>
      <c r="MK280" s="13"/>
      <c r="ML280" s="13"/>
      <c r="MM280" s="13"/>
      <c r="MN280" s="13"/>
      <c r="MO280" s="13"/>
      <c r="MP280" s="13"/>
      <c r="MQ280" s="13"/>
      <c r="MR280" s="13"/>
      <c r="MS280" s="13"/>
      <c r="MT280" s="13"/>
      <c r="MU280" s="13"/>
      <c r="MV280" s="13"/>
      <c r="MW280" s="13"/>
      <c r="MX280" s="13"/>
      <c r="MY280" s="13"/>
      <c r="MZ280" s="13"/>
      <c r="NA280" s="13"/>
      <c r="NB280" s="13"/>
      <c r="NC280" s="13"/>
      <c r="ND280" s="13"/>
      <c r="NE280" s="13"/>
      <c r="NF280" s="13"/>
      <c r="NG280" s="13"/>
      <c r="NH280" s="13"/>
      <c r="NI280" s="13"/>
      <c r="NJ280" s="13"/>
      <c r="NK280" s="13"/>
      <c r="NL280" s="13"/>
      <c r="NM280" s="13"/>
      <c r="NN280" s="13"/>
      <c r="NO280" s="13"/>
      <c r="NP280" s="13"/>
      <c r="NQ280" s="13"/>
      <c r="NR280" s="13"/>
      <c r="NS280" s="13"/>
      <c r="NT280" s="13"/>
      <c r="NU280" s="13"/>
      <c r="NV280" s="13"/>
      <c r="NW280" s="13"/>
      <c r="NX280" s="13"/>
      <c r="NY280" s="13"/>
      <c r="NZ280" s="13"/>
      <c r="OA280" s="13"/>
      <c r="OB280" s="13"/>
      <c r="OC280" s="13"/>
      <c r="OD280" s="13"/>
      <c r="OE280" s="13"/>
      <c r="OF280" s="13"/>
      <c r="OG280" s="13"/>
      <c r="OH280" s="13"/>
      <c r="OI280" s="13"/>
      <c r="OJ280" s="13"/>
      <c r="OK280" s="13"/>
      <c r="OL280" s="13"/>
      <c r="OM280" s="13"/>
      <c r="ON280" s="13"/>
      <c r="OO280" s="13"/>
      <c r="OP280" s="13"/>
      <c r="OQ280" s="13"/>
      <c r="OR280" s="13"/>
      <c r="OS280" s="13"/>
      <c r="OT280" s="13"/>
      <c r="OU280" s="13"/>
      <c r="OV280" s="13"/>
      <c r="OW280" s="13"/>
      <c r="OX280" s="13"/>
      <c r="OY280" s="13"/>
      <c r="OZ280" s="13"/>
      <c r="PA280" s="13"/>
      <c r="PB280" s="13"/>
      <c r="PC280" s="13"/>
      <c r="PD280" s="13"/>
      <c r="PE280" s="13"/>
      <c r="PF280" s="13"/>
      <c r="PG280" s="13"/>
      <c r="PH280" s="13"/>
      <c r="PI280" s="13"/>
      <c r="PJ280" s="13"/>
      <c r="PK280" s="13"/>
      <c r="PL280" s="13"/>
      <c r="PM280" s="13"/>
      <c r="PN280" s="13"/>
      <c r="PO280" s="13"/>
      <c r="PP280" s="13"/>
      <c r="PQ280" s="13"/>
      <c r="PR280" s="13"/>
      <c r="PS280" s="13"/>
      <c r="PT280" s="13"/>
      <c r="PU280" s="13"/>
      <c r="PV280" s="13"/>
      <c r="PW280" s="13"/>
      <c r="PX280" s="13"/>
      <c r="PY280" s="13"/>
      <c r="PZ280" s="13"/>
      <c r="QA280" s="13"/>
      <c r="QB280" s="13"/>
      <c r="QC280" s="13"/>
      <c r="QD280" s="13"/>
      <c r="QE280" s="13"/>
      <c r="QF280" s="13"/>
      <c r="QG280" s="13"/>
      <c r="QH280" s="13"/>
      <c r="QI280" s="13"/>
      <c r="QJ280" s="13"/>
      <c r="QK280" s="13"/>
      <c r="QL280" s="13"/>
      <c r="QM280" s="13"/>
      <c r="QN280" s="13"/>
      <c r="QO280" s="13"/>
      <c r="QP280" s="13"/>
      <c r="QQ280" s="13"/>
      <c r="QR280" s="13"/>
      <c r="QS280" s="13"/>
      <c r="QT280" s="13"/>
      <c r="QU280" s="13"/>
      <c r="QV280" s="13"/>
      <c r="QW280" s="13"/>
      <c r="QX280" s="13"/>
      <c r="QY280" s="13"/>
      <c r="QZ280" s="13"/>
      <c r="RA280" s="13"/>
      <c r="RB280" s="13"/>
      <c r="RC280" s="13"/>
      <c r="RD280" s="13"/>
      <c r="RE280" s="13"/>
      <c r="RF280" s="13"/>
      <c r="RG280" s="13"/>
      <c r="RH280" s="13"/>
      <c r="RI280" s="13"/>
      <c r="RJ280" s="13"/>
      <c r="RK280" s="13"/>
      <c r="RL280" s="13"/>
      <c r="RM280" s="13"/>
      <c r="RN280" s="13"/>
      <c r="RO280" s="13"/>
      <c r="RP280" s="13"/>
      <c r="RQ280" s="13"/>
      <c r="RR280" s="13"/>
      <c r="RS280" s="13"/>
      <c r="RT280" s="13"/>
      <c r="RU280" s="13"/>
      <c r="RV280" s="13"/>
      <c r="RW280" s="13"/>
      <c r="RX280" s="13"/>
      <c r="RY280" s="13"/>
      <c r="RZ280" s="13"/>
      <c r="SA280" s="13"/>
      <c r="SB280" s="13"/>
      <c r="SC280" s="13"/>
      <c r="SD280" s="13"/>
      <c r="SE280" s="13"/>
      <c r="SF280" s="13"/>
      <c r="SG280" s="13"/>
      <c r="SH280" s="13"/>
      <c r="SI280" s="13"/>
      <c r="SJ280" s="13"/>
      <c r="SK280" s="13"/>
      <c r="SL280" s="13"/>
      <c r="SM280" s="13"/>
      <c r="SN280" s="13"/>
      <c r="SO280" s="13"/>
      <c r="SP280" s="13"/>
      <c r="SQ280" s="13"/>
      <c r="SR280" s="13"/>
      <c r="SS280" s="13"/>
      <c r="ST280" s="13"/>
      <c r="SU280" s="13"/>
      <c r="SV280" s="13"/>
      <c r="SW280" s="13"/>
      <c r="SX280" s="13"/>
      <c r="SY280" s="13"/>
      <c r="SZ280" s="13"/>
      <c r="TA280" s="13"/>
      <c r="TB280" s="13"/>
      <c r="TC280" s="13"/>
      <c r="TD280" s="13"/>
      <c r="TE280" s="13"/>
      <c r="TF280" s="13"/>
      <c r="TG280" s="13"/>
      <c r="TH280" s="13"/>
      <c r="TI280" s="13"/>
      <c r="TJ280" s="13"/>
      <c r="TK280" s="13"/>
      <c r="TL280" s="13"/>
      <c r="TM280" s="13"/>
      <c r="TN280" s="13"/>
      <c r="TO280" s="13"/>
      <c r="TP280" s="13"/>
      <c r="TQ280" s="13"/>
      <c r="TR280" s="13"/>
      <c r="TS280" s="13"/>
      <c r="TT280" s="13"/>
      <c r="TU280" s="13"/>
      <c r="TV280" s="13"/>
      <c r="TW280" s="13"/>
      <c r="TX280" s="13"/>
      <c r="TY280" s="13"/>
      <c r="TZ280" s="13"/>
      <c r="UA280" s="13"/>
      <c r="UB280" s="13"/>
      <c r="UC280" s="13"/>
      <c r="UD280" s="13"/>
      <c r="UE280" s="13"/>
      <c r="UF280" s="13"/>
      <c r="UG280" s="13"/>
      <c r="UH280" s="13"/>
      <c r="UI280" s="13"/>
      <c r="UJ280" s="13"/>
      <c r="UK280" s="13"/>
      <c r="UL280" s="13"/>
      <c r="UM280" s="13"/>
      <c r="UN280" s="13"/>
      <c r="UO280" s="13"/>
      <c r="UP280" s="13"/>
      <c r="UQ280" s="13"/>
      <c r="UR280" s="13"/>
      <c r="US280" s="13"/>
      <c r="UT280" s="13"/>
      <c r="UU280" s="13"/>
      <c r="UV280" s="13"/>
      <c r="UW280" s="13"/>
      <c r="UX280" s="13"/>
      <c r="UY280" s="13"/>
      <c r="UZ280" s="13"/>
      <c r="VA280" s="13"/>
      <c r="VB280" s="13"/>
      <c r="VC280" s="13"/>
      <c r="VD280" s="13"/>
      <c r="VE280" s="13"/>
      <c r="VF280" s="13"/>
      <c r="VG280" s="13"/>
      <c r="VH280" s="13"/>
      <c r="VI280" s="13"/>
      <c r="VJ280" s="13"/>
      <c r="VK280" s="13"/>
      <c r="VL280" s="13"/>
      <c r="VM280" s="13"/>
      <c r="VN280" s="13"/>
      <c r="VO280" s="13"/>
      <c r="VP280" s="13"/>
      <c r="VQ280" s="13"/>
      <c r="VR280" s="13"/>
      <c r="VS280" s="13"/>
      <c r="VT280" s="13"/>
      <c r="VU280" s="13"/>
      <c r="VV280" s="13"/>
      <c r="VW280" s="13"/>
      <c r="VX280" s="13"/>
      <c r="VY280" s="13"/>
      <c r="VZ280" s="13"/>
      <c r="WA280" s="13"/>
      <c r="WB280" s="13"/>
      <c r="WC280" s="13"/>
      <c r="WD280" s="13"/>
      <c r="WE280" s="13"/>
      <c r="WF280" s="13"/>
      <c r="WG280" s="13"/>
      <c r="WH280" s="13"/>
      <c r="WI280" s="13"/>
      <c r="WJ280" s="13"/>
      <c r="WK280" s="13"/>
      <c r="WL280" s="13"/>
      <c r="WM280" s="13"/>
      <c r="WN280" s="13"/>
      <c r="WO280" s="13"/>
      <c r="WP280" s="13"/>
      <c r="WQ280" s="13"/>
      <c r="WR280" s="13"/>
      <c r="WS280" s="13"/>
      <c r="WT280" s="13"/>
      <c r="WU280" s="13"/>
      <c r="WV280" s="13"/>
      <c r="WW280" s="13"/>
      <c r="WX280" s="13"/>
      <c r="WY280" s="13"/>
      <c r="WZ280" s="13"/>
      <c r="XA280" s="13"/>
      <c r="XB280" s="13"/>
      <c r="XC280" s="13"/>
      <c r="XD280" s="13"/>
      <c r="XE280" s="13"/>
      <c r="XF280" s="13"/>
      <c r="XG280" s="13"/>
      <c r="XH280" s="13"/>
      <c r="XI280" s="13"/>
      <c r="XJ280" s="13"/>
      <c r="XK280" s="13"/>
      <c r="XL280" s="13"/>
      <c r="XM280" s="13"/>
      <c r="XN280" s="13"/>
      <c r="XO280" s="13"/>
      <c r="XP280" s="13"/>
      <c r="XQ280" s="13"/>
      <c r="XR280" s="13"/>
      <c r="XS280" s="13"/>
      <c r="XT280" s="13"/>
      <c r="XU280" s="13"/>
      <c r="XV280" s="13"/>
      <c r="XW280" s="13"/>
      <c r="XX280" s="13"/>
      <c r="XY280" s="13"/>
      <c r="XZ280" s="13"/>
      <c r="YA280" s="13"/>
      <c r="YB280" s="13"/>
      <c r="YC280" s="13"/>
      <c r="YD280" s="13"/>
      <c r="YE280" s="13"/>
      <c r="YF280" s="13"/>
      <c r="YG280" s="13"/>
      <c r="YH280" s="13"/>
      <c r="YI280" s="13"/>
      <c r="YJ280" s="13"/>
      <c r="YK280" s="13"/>
      <c r="YL280" s="13"/>
      <c r="YM280" s="13"/>
      <c r="YN280" s="13"/>
      <c r="YO280" s="13"/>
      <c r="YP280" s="13"/>
      <c r="YQ280" s="13"/>
      <c r="YR280" s="13"/>
      <c r="YS280" s="13"/>
      <c r="YT280" s="13"/>
      <c r="YU280" s="13"/>
      <c r="YV280" s="13"/>
      <c r="YW280" s="13"/>
      <c r="YX280" s="13"/>
      <c r="YY280" s="13"/>
      <c r="YZ280" s="13"/>
      <c r="ZA280" s="13"/>
      <c r="ZB280" s="13"/>
      <c r="ZC280" s="13"/>
      <c r="ZD280" s="13"/>
      <c r="ZE280" s="13"/>
      <c r="ZF280" s="13"/>
      <c r="ZG280" s="13"/>
      <c r="ZH280" s="13"/>
      <c r="ZI280" s="13"/>
      <c r="ZJ280" s="13"/>
      <c r="ZK280" s="13"/>
      <c r="ZL280" s="13"/>
      <c r="ZM280" s="13"/>
      <c r="ZN280" s="13"/>
      <c r="ZO280" s="13"/>
      <c r="ZP280" s="13"/>
      <c r="ZQ280" s="13"/>
      <c r="ZR280" s="13"/>
      <c r="ZS280" s="13"/>
      <c r="ZT280" s="13"/>
      <c r="ZU280" s="13"/>
      <c r="ZV280" s="13"/>
      <c r="ZW280" s="13"/>
      <c r="ZX280" s="13"/>
      <c r="ZY280" s="13"/>
      <c r="ZZ280" s="13"/>
      <c r="AAA280" s="13"/>
      <c r="AAB280" s="13"/>
      <c r="AAC280" s="13"/>
      <c r="AAD280" s="13"/>
      <c r="AAE280" s="13"/>
      <c r="AAF280" s="13"/>
      <c r="AAG280" s="13"/>
      <c r="AAH280" s="13"/>
      <c r="AAI280" s="13"/>
      <c r="AAJ280" s="13"/>
      <c r="AAK280" s="13"/>
      <c r="AAL280" s="13"/>
      <c r="AAM280" s="13"/>
      <c r="AAN280" s="13"/>
      <c r="AAO280" s="13"/>
      <c r="AAP280" s="13"/>
      <c r="AAQ280" s="13"/>
      <c r="AAR280" s="13"/>
      <c r="AAS280" s="13"/>
      <c r="AAT280" s="13"/>
      <c r="AAU280" s="13"/>
      <c r="AAV280" s="13"/>
      <c r="AAW280" s="13"/>
      <c r="AAX280" s="13"/>
      <c r="AAY280" s="13"/>
      <c r="AAZ280" s="13"/>
      <c r="ABA280" s="13"/>
      <c r="ABB280" s="13"/>
      <c r="ABC280" s="13"/>
      <c r="ABD280" s="13"/>
      <c r="ABE280" s="13"/>
      <c r="ABF280" s="13"/>
      <c r="ABG280" s="13"/>
      <c r="ABH280" s="13"/>
      <c r="ABI280" s="13"/>
      <c r="ABJ280" s="13"/>
      <c r="ABK280" s="13"/>
      <c r="ABL280" s="13"/>
      <c r="ABM280" s="13"/>
      <c r="ABN280" s="13"/>
      <c r="ABO280" s="13"/>
      <c r="ABP280" s="13"/>
      <c r="ABQ280" s="13"/>
      <c r="ABR280" s="13"/>
      <c r="ABS280" s="13"/>
      <c r="ABT280" s="13"/>
      <c r="ABU280" s="13"/>
      <c r="ABV280" s="13"/>
      <c r="ABW280" s="13"/>
      <c r="ABX280" s="13"/>
      <c r="ABY280" s="13"/>
      <c r="ABZ280" s="13"/>
      <c r="ACA280" s="13"/>
      <c r="ACB280" s="13"/>
      <c r="ACC280" s="13"/>
      <c r="ACD280" s="13"/>
      <c r="ACE280" s="13"/>
      <c r="ACF280" s="13"/>
      <c r="ACG280" s="13"/>
      <c r="ACH280" s="13"/>
      <c r="ACI280" s="13"/>
      <c r="ACJ280" s="13"/>
      <c r="ACK280" s="13"/>
      <c r="ACL280" s="13"/>
      <c r="ACM280" s="13"/>
      <c r="ACN280" s="13"/>
      <c r="ACO280" s="13"/>
      <c r="ACP280" s="13"/>
      <c r="ACQ280" s="13"/>
      <c r="ACR280" s="13"/>
      <c r="ACS280" s="13"/>
      <c r="ACT280" s="13"/>
      <c r="ACU280" s="13"/>
      <c r="ACV280" s="13"/>
      <c r="ACW280" s="13"/>
      <c r="ACX280" s="13"/>
      <c r="ACY280" s="13"/>
      <c r="ACZ280" s="13"/>
      <c r="ADA280" s="13"/>
      <c r="ADB280" s="13"/>
      <c r="ADC280" s="13"/>
      <c r="ADD280" s="13"/>
      <c r="ADE280" s="13"/>
      <c r="ADF280" s="13"/>
      <c r="ADG280" s="13"/>
      <c r="ADH280" s="13"/>
      <c r="ADI280" s="13"/>
      <c r="ADJ280" s="13"/>
      <c r="ADK280" s="13"/>
      <c r="ADL280" s="13"/>
      <c r="ADM280" s="13"/>
      <c r="ADN280" s="13"/>
      <c r="ADO280" s="13"/>
      <c r="ADP280" s="13"/>
      <c r="ADQ280" s="13"/>
      <c r="ADR280" s="13"/>
      <c r="ADS280" s="13"/>
      <c r="ADT280" s="13"/>
      <c r="ADU280" s="13"/>
      <c r="ADV280" s="13"/>
      <c r="ADW280" s="13"/>
      <c r="ADX280" s="13"/>
      <c r="ADY280" s="13"/>
      <c r="ADZ280" s="13"/>
      <c r="AEA280" s="13"/>
      <c r="AEB280" s="13"/>
      <c r="AEC280" s="13"/>
      <c r="AED280" s="13"/>
      <c r="AEE280" s="13"/>
      <c r="AEF280" s="13"/>
      <c r="AEG280" s="13"/>
      <c r="AEH280" s="13"/>
      <c r="AEI280" s="13"/>
      <c r="AEJ280" s="13"/>
      <c r="AEK280" s="13"/>
      <c r="AEL280" s="13"/>
      <c r="AEM280" s="13"/>
      <c r="AEN280" s="13"/>
      <c r="AEO280" s="13"/>
      <c r="AEP280" s="13"/>
      <c r="AEQ280" s="13"/>
      <c r="AER280" s="13"/>
      <c r="AES280" s="13"/>
      <c r="AET280" s="13"/>
      <c r="AEU280" s="13"/>
      <c r="AEV280" s="13"/>
      <c r="AEW280" s="13"/>
      <c r="AEX280" s="13"/>
      <c r="AEY280" s="13"/>
      <c r="AEZ280" s="13"/>
      <c r="AFA280" s="13"/>
      <c r="AFB280" s="13"/>
      <c r="AFC280" s="13"/>
      <c r="AFD280" s="13"/>
      <c r="AFE280" s="13"/>
      <c r="AFF280" s="13"/>
      <c r="AFG280" s="13"/>
      <c r="AFH280" s="13"/>
      <c r="AFI280" s="13"/>
      <c r="AFJ280" s="13"/>
      <c r="AFK280" s="13"/>
      <c r="AFL280" s="13"/>
      <c r="AFM280" s="13"/>
      <c r="AFN280" s="13"/>
      <c r="AFO280" s="13"/>
      <c r="AFP280" s="13"/>
      <c r="AFQ280" s="13"/>
      <c r="AFR280" s="13"/>
      <c r="AFS280" s="13"/>
      <c r="AFT280" s="13"/>
      <c r="AFU280" s="13"/>
      <c r="AFV280" s="13"/>
      <c r="AFW280" s="13"/>
      <c r="AFX280" s="13"/>
      <c r="AFY280" s="13"/>
      <c r="AFZ280" s="13"/>
      <c r="AGA280" s="13"/>
      <c r="AGB280" s="13"/>
      <c r="AGC280" s="13"/>
      <c r="AGD280" s="13"/>
      <c r="AGE280" s="13"/>
      <c r="AGF280" s="13"/>
      <c r="AGG280" s="13"/>
      <c r="AGH280" s="13"/>
      <c r="AGI280" s="13"/>
      <c r="AGJ280" s="13"/>
      <c r="AGK280" s="13"/>
      <c r="AGL280" s="13"/>
      <c r="AGM280" s="13"/>
      <c r="AGN280" s="13"/>
      <c r="AGO280" s="13"/>
      <c r="AGP280" s="13"/>
      <c r="AGQ280" s="13"/>
      <c r="AGR280" s="13"/>
      <c r="AGS280" s="13"/>
      <c r="AGT280" s="13"/>
      <c r="AGU280" s="13"/>
      <c r="AGV280" s="13"/>
      <c r="AGW280" s="13"/>
      <c r="AGX280" s="13"/>
      <c r="AGY280" s="13"/>
      <c r="AGZ280" s="13"/>
      <c r="AHA280" s="13"/>
      <c r="AHB280" s="13"/>
      <c r="AHC280" s="13"/>
      <c r="AHD280" s="13"/>
      <c r="AHE280" s="13"/>
      <c r="AHF280" s="13"/>
      <c r="AHG280" s="13"/>
      <c r="AHH280" s="13"/>
      <c r="AHI280" s="13"/>
      <c r="AHJ280" s="13"/>
      <c r="AHK280" s="13"/>
      <c r="AHL280" s="13"/>
      <c r="AHM280" s="13"/>
      <c r="AHN280" s="13"/>
      <c r="AHO280" s="13"/>
      <c r="AHP280" s="13"/>
      <c r="AHQ280" s="13"/>
      <c r="AHR280" s="13"/>
      <c r="AHS280" s="13"/>
      <c r="AHT280" s="13"/>
      <c r="AHU280" s="13"/>
      <c r="AHV280" s="13"/>
      <c r="AHW280" s="13"/>
      <c r="AHX280" s="13"/>
      <c r="AHY280" s="13"/>
      <c r="AHZ280" s="13"/>
      <c r="AIA280" s="13"/>
      <c r="AIB280" s="13"/>
      <c r="AIC280" s="13"/>
      <c r="AID280" s="13"/>
      <c r="AIE280" s="13"/>
      <c r="AIF280" s="13"/>
      <c r="AIG280" s="13"/>
      <c r="AIH280" s="13"/>
      <c r="AII280" s="13"/>
      <c r="AIJ280" s="13"/>
      <c r="AIK280" s="13"/>
      <c r="AIL280" s="13"/>
      <c r="AIM280" s="13"/>
      <c r="AIN280" s="13"/>
      <c r="AIO280" s="13"/>
      <c r="AIP280" s="13"/>
      <c r="AIQ280" s="13"/>
      <c r="AIR280" s="13"/>
      <c r="AIS280" s="13"/>
      <c r="AIT280" s="13"/>
      <c r="AIU280" s="13"/>
      <c r="AIV280" s="13"/>
      <c r="AIW280" s="13"/>
      <c r="AIX280" s="13"/>
      <c r="AIY280" s="13"/>
      <c r="AIZ280" s="13"/>
      <c r="AJA280" s="13"/>
      <c r="AJB280" s="13"/>
      <c r="AJC280" s="13"/>
      <c r="AJD280" s="13"/>
      <c r="AJE280" s="13"/>
      <c r="AJF280" s="13"/>
      <c r="AJG280" s="13"/>
      <c r="AJH280" s="13"/>
      <c r="AJI280" s="13"/>
      <c r="AJJ280" s="13"/>
      <c r="AJK280" s="13"/>
      <c r="AJL280" s="13"/>
      <c r="AJM280" s="13"/>
      <c r="AJN280" s="13"/>
      <c r="AJO280" s="13"/>
      <c r="AJP280" s="13"/>
      <c r="AJQ280" s="13"/>
      <c r="AJR280" s="13"/>
      <c r="AJS280" s="13"/>
      <c r="AJT280" s="13"/>
      <c r="AJU280" s="13"/>
      <c r="AJV280" s="13"/>
      <c r="AJW280" s="13"/>
      <c r="AJX280" s="13"/>
      <c r="AJY280" s="13"/>
      <c r="AJZ280" s="13"/>
      <c r="AKA280" s="13"/>
      <c r="AKB280" s="13"/>
      <c r="AKC280" s="13"/>
      <c r="AKD280" s="13"/>
      <c r="AKE280" s="13"/>
      <c r="AKF280" s="13"/>
      <c r="AKG280" s="13"/>
      <c r="AKH280" s="13"/>
      <c r="AKI280" s="13"/>
      <c r="AKJ280" s="13"/>
      <c r="AKK280" s="13"/>
      <c r="AKL280" s="13"/>
      <c r="AKM280" s="13"/>
      <c r="AKN280" s="13"/>
      <c r="AKO280" s="13"/>
      <c r="AKP280" s="13"/>
      <c r="AKQ280" s="13"/>
      <c r="AKR280" s="13"/>
      <c r="AKS280" s="13"/>
      <c r="AKT280" s="13"/>
      <c r="AKU280" s="13"/>
      <c r="AKV280" s="13"/>
      <c r="AKW280" s="13"/>
      <c r="AKX280" s="13"/>
      <c r="AKY280" s="13"/>
      <c r="AKZ280" s="13"/>
      <c r="ALA280" s="13"/>
      <c r="ALB280" s="13"/>
      <c r="ALC280" s="13"/>
      <c r="ALD280" s="13"/>
      <c r="ALE280" s="13"/>
      <c r="ALF280" s="13"/>
      <c r="ALG280" s="13"/>
      <c r="ALH280" s="13"/>
      <c r="ALI280" s="13"/>
      <c r="ALJ280" s="13"/>
      <c r="ALK280" s="13"/>
      <c r="ALL280" s="13"/>
      <c r="ALM280" s="13"/>
      <c r="ALN280" s="13"/>
    </row>
    <row r="281" spans="1:1002" ht="14.5" hidden="1" customHeight="1" x14ac:dyDescent="0.35">
      <c r="A281" s="6"/>
      <c r="B281" s="21"/>
      <c r="C281" s="30"/>
      <c r="D281" s="21"/>
      <c r="E281" s="21"/>
      <c r="F281" s="11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ET281" s="13"/>
      <c r="EU281" s="13"/>
      <c r="EV281" s="13"/>
      <c r="EW281" s="13"/>
      <c r="EX281" s="13"/>
      <c r="EY281" s="13"/>
      <c r="EZ281" s="13"/>
      <c r="FA281" s="13"/>
      <c r="FB281" s="13"/>
      <c r="FC281" s="13"/>
      <c r="FD281" s="13"/>
      <c r="FE281" s="13"/>
      <c r="FF281" s="13"/>
      <c r="FG281" s="13"/>
      <c r="FH281" s="13"/>
      <c r="FI281" s="13"/>
      <c r="FJ281" s="13"/>
      <c r="FK281" s="13"/>
      <c r="FL281" s="13"/>
      <c r="FM281" s="13"/>
      <c r="FN281" s="13"/>
      <c r="FO281" s="13"/>
      <c r="FP281" s="13"/>
      <c r="FQ281" s="13"/>
      <c r="FR281" s="13"/>
      <c r="FS281" s="13"/>
      <c r="FT281" s="13"/>
      <c r="FU281" s="13"/>
      <c r="FV281" s="13"/>
      <c r="FW281" s="13"/>
      <c r="FX281" s="13"/>
      <c r="FY281" s="13"/>
      <c r="FZ281" s="13"/>
      <c r="GA281" s="13"/>
      <c r="GB281" s="13"/>
      <c r="GC281" s="13"/>
      <c r="GD281" s="13"/>
      <c r="GE281" s="13"/>
      <c r="GF281" s="13"/>
      <c r="GG281" s="13"/>
      <c r="GH281" s="13"/>
      <c r="GI281" s="13"/>
      <c r="GJ281" s="13"/>
      <c r="GK281" s="13"/>
      <c r="GL281" s="13"/>
      <c r="GM281" s="13"/>
      <c r="GN281" s="13"/>
      <c r="GO281" s="13"/>
      <c r="GP281" s="13"/>
      <c r="GQ281" s="13"/>
      <c r="GR281" s="13"/>
      <c r="GS281" s="13"/>
      <c r="GT281" s="13"/>
      <c r="GU281" s="13"/>
      <c r="GV281" s="13"/>
      <c r="GW281" s="13"/>
      <c r="GX281" s="13"/>
      <c r="GY281" s="13"/>
      <c r="GZ281" s="13"/>
      <c r="HA281" s="13"/>
      <c r="HB281" s="13"/>
      <c r="HC281" s="13"/>
      <c r="HD281" s="13"/>
      <c r="HE281" s="13"/>
      <c r="HF281" s="13"/>
      <c r="HG281" s="13"/>
      <c r="HH281" s="13"/>
      <c r="HI281" s="13"/>
      <c r="HJ281" s="13"/>
      <c r="HK281" s="13"/>
      <c r="HL281" s="13"/>
      <c r="HM281" s="13"/>
      <c r="HN281" s="13"/>
      <c r="HO281" s="13"/>
      <c r="HP281" s="13"/>
      <c r="HQ281" s="13"/>
      <c r="HR281" s="13"/>
      <c r="HS281" s="13"/>
      <c r="HT281" s="13"/>
      <c r="HU281" s="13"/>
      <c r="HV281" s="13"/>
      <c r="HW281" s="13"/>
      <c r="HX281" s="13"/>
      <c r="HY281" s="13"/>
      <c r="HZ281" s="13"/>
      <c r="IA281" s="13"/>
      <c r="IB281" s="13"/>
      <c r="IC281" s="13"/>
      <c r="ID281" s="13"/>
      <c r="IE281" s="13"/>
      <c r="IF281" s="13"/>
      <c r="IG281" s="13"/>
      <c r="IH281" s="13"/>
      <c r="II281" s="13"/>
      <c r="IJ281" s="13"/>
      <c r="IK281" s="13"/>
      <c r="IL281" s="13"/>
      <c r="IM281" s="13"/>
      <c r="IN281" s="13"/>
      <c r="IO281" s="13"/>
      <c r="IP281" s="13"/>
      <c r="IQ281" s="13"/>
      <c r="IR281" s="13"/>
      <c r="IS281" s="13"/>
      <c r="IT281" s="13"/>
      <c r="IU281" s="13"/>
      <c r="IV281" s="13"/>
      <c r="IW281" s="13"/>
      <c r="IX281" s="13"/>
      <c r="IY281" s="13"/>
      <c r="IZ281" s="13"/>
      <c r="JA281" s="13"/>
      <c r="JB281" s="13"/>
      <c r="JC281" s="13"/>
      <c r="JD281" s="13"/>
      <c r="JE281" s="13"/>
      <c r="JF281" s="13"/>
      <c r="JG281" s="13"/>
      <c r="JH281" s="13"/>
      <c r="JI281" s="13"/>
      <c r="JJ281" s="13"/>
      <c r="JK281" s="13"/>
      <c r="JL281" s="13"/>
      <c r="JM281" s="13"/>
      <c r="JN281" s="13"/>
      <c r="JO281" s="13"/>
      <c r="JP281" s="13"/>
      <c r="JQ281" s="13"/>
      <c r="JR281" s="13"/>
      <c r="JS281" s="13"/>
      <c r="JT281" s="13"/>
      <c r="JU281" s="13"/>
      <c r="JV281" s="13"/>
      <c r="JW281" s="13"/>
      <c r="JX281" s="13"/>
      <c r="JY281" s="13"/>
      <c r="JZ281" s="13"/>
      <c r="KA281" s="13"/>
      <c r="KB281" s="13"/>
      <c r="KC281" s="13"/>
      <c r="KD281" s="13"/>
      <c r="KE281" s="13"/>
      <c r="KF281" s="13"/>
      <c r="KG281" s="13"/>
      <c r="KH281" s="13"/>
      <c r="KI281" s="13"/>
      <c r="KJ281" s="13"/>
      <c r="KK281" s="13"/>
      <c r="KL281" s="13"/>
      <c r="KM281" s="13"/>
      <c r="KN281" s="13"/>
      <c r="KO281" s="13"/>
      <c r="KP281" s="13"/>
      <c r="KQ281" s="13"/>
      <c r="KR281" s="13"/>
      <c r="KS281" s="13"/>
      <c r="KT281" s="13"/>
      <c r="KU281" s="13"/>
      <c r="KV281" s="13"/>
      <c r="KW281" s="13"/>
      <c r="KX281" s="13"/>
      <c r="KY281" s="13"/>
      <c r="KZ281" s="13"/>
      <c r="LA281" s="13"/>
      <c r="LB281" s="13"/>
      <c r="LC281" s="13"/>
      <c r="LD281" s="13"/>
      <c r="LE281" s="13"/>
      <c r="LF281" s="13"/>
      <c r="LG281" s="13"/>
      <c r="LH281" s="13"/>
      <c r="LI281" s="13"/>
      <c r="LJ281" s="13"/>
      <c r="LK281" s="13"/>
      <c r="LL281" s="13"/>
      <c r="LM281" s="13"/>
      <c r="LN281" s="13"/>
      <c r="LO281" s="13"/>
      <c r="LP281" s="13"/>
      <c r="LQ281" s="13"/>
      <c r="LR281" s="13"/>
      <c r="LS281" s="13"/>
      <c r="LT281" s="13"/>
      <c r="LU281" s="13"/>
      <c r="LV281" s="13"/>
      <c r="LW281" s="13"/>
      <c r="LX281" s="13"/>
      <c r="LY281" s="13"/>
      <c r="LZ281" s="13"/>
      <c r="MA281" s="13"/>
      <c r="MB281" s="13"/>
      <c r="MC281" s="13"/>
      <c r="MD281" s="13"/>
      <c r="ME281" s="13"/>
      <c r="MF281" s="13"/>
      <c r="MG281" s="13"/>
      <c r="MH281" s="13"/>
      <c r="MI281" s="13"/>
      <c r="MJ281" s="13"/>
      <c r="MK281" s="13"/>
      <c r="ML281" s="13"/>
      <c r="MM281" s="13"/>
      <c r="MN281" s="13"/>
      <c r="MO281" s="13"/>
      <c r="MP281" s="13"/>
      <c r="MQ281" s="13"/>
      <c r="MR281" s="13"/>
      <c r="MS281" s="13"/>
      <c r="MT281" s="13"/>
      <c r="MU281" s="13"/>
      <c r="MV281" s="13"/>
      <c r="MW281" s="13"/>
      <c r="MX281" s="13"/>
      <c r="MY281" s="13"/>
      <c r="MZ281" s="13"/>
      <c r="NA281" s="13"/>
      <c r="NB281" s="13"/>
      <c r="NC281" s="13"/>
      <c r="ND281" s="13"/>
      <c r="NE281" s="13"/>
      <c r="NF281" s="13"/>
      <c r="NG281" s="13"/>
      <c r="NH281" s="13"/>
      <c r="NI281" s="13"/>
      <c r="NJ281" s="13"/>
      <c r="NK281" s="13"/>
      <c r="NL281" s="13"/>
      <c r="NM281" s="13"/>
      <c r="NN281" s="13"/>
      <c r="NO281" s="13"/>
      <c r="NP281" s="13"/>
      <c r="NQ281" s="13"/>
      <c r="NR281" s="13"/>
      <c r="NS281" s="13"/>
      <c r="NT281" s="13"/>
      <c r="NU281" s="13"/>
      <c r="NV281" s="13"/>
      <c r="NW281" s="13"/>
      <c r="NX281" s="13"/>
      <c r="NY281" s="13"/>
      <c r="NZ281" s="13"/>
      <c r="OA281" s="13"/>
      <c r="OB281" s="13"/>
      <c r="OC281" s="13"/>
      <c r="OD281" s="13"/>
      <c r="OE281" s="13"/>
      <c r="OF281" s="13"/>
      <c r="OG281" s="13"/>
      <c r="OH281" s="13"/>
      <c r="OI281" s="13"/>
      <c r="OJ281" s="13"/>
      <c r="OK281" s="13"/>
      <c r="OL281" s="13"/>
      <c r="OM281" s="13"/>
      <c r="ON281" s="13"/>
      <c r="OO281" s="13"/>
      <c r="OP281" s="13"/>
      <c r="OQ281" s="13"/>
      <c r="OR281" s="13"/>
      <c r="OS281" s="13"/>
      <c r="OT281" s="13"/>
      <c r="OU281" s="13"/>
      <c r="OV281" s="13"/>
      <c r="OW281" s="13"/>
      <c r="OX281" s="13"/>
      <c r="OY281" s="13"/>
      <c r="OZ281" s="13"/>
      <c r="PA281" s="13"/>
      <c r="PB281" s="13"/>
      <c r="PC281" s="13"/>
      <c r="PD281" s="13"/>
      <c r="PE281" s="13"/>
      <c r="PF281" s="13"/>
      <c r="PG281" s="13"/>
      <c r="PH281" s="13"/>
      <c r="PI281" s="13"/>
      <c r="PJ281" s="13"/>
      <c r="PK281" s="13"/>
      <c r="PL281" s="13"/>
      <c r="PM281" s="13"/>
      <c r="PN281" s="13"/>
      <c r="PO281" s="13"/>
      <c r="PP281" s="13"/>
      <c r="PQ281" s="13"/>
      <c r="PR281" s="13"/>
      <c r="PS281" s="13"/>
      <c r="PT281" s="13"/>
      <c r="PU281" s="13"/>
      <c r="PV281" s="13"/>
      <c r="PW281" s="13"/>
      <c r="PX281" s="13"/>
      <c r="PY281" s="13"/>
      <c r="PZ281" s="13"/>
      <c r="QA281" s="13"/>
      <c r="QB281" s="13"/>
      <c r="QC281" s="13"/>
      <c r="QD281" s="13"/>
      <c r="QE281" s="13"/>
      <c r="QF281" s="13"/>
      <c r="QG281" s="13"/>
      <c r="QH281" s="13"/>
      <c r="QI281" s="13"/>
      <c r="QJ281" s="13"/>
      <c r="QK281" s="13"/>
      <c r="QL281" s="13"/>
      <c r="QM281" s="13"/>
      <c r="QN281" s="13"/>
      <c r="QO281" s="13"/>
      <c r="QP281" s="13"/>
      <c r="QQ281" s="13"/>
      <c r="QR281" s="13"/>
      <c r="QS281" s="13"/>
      <c r="QT281" s="13"/>
      <c r="QU281" s="13"/>
      <c r="QV281" s="13"/>
      <c r="QW281" s="13"/>
      <c r="QX281" s="13"/>
      <c r="QY281" s="13"/>
      <c r="QZ281" s="13"/>
      <c r="RA281" s="13"/>
      <c r="RB281" s="13"/>
      <c r="RC281" s="13"/>
      <c r="RD281" s="13"/>
      <c r="RE281" s="13"/>
      <c r="RF281" s="13"/>
      <c r="RG281" s="13"/>
      <c r="RH281" s="13"/>
      <c r="RI281" s="13"/>
      <c r="RJ281" s="13"/>
      <c r="RK281" s="13"/>
      <c r="RL281" s="13"/>
      <c r="RM281" s="13"/>
      <c r="RN281" s="13"/>
      <c r="RO281" s="13"/>
      <c r="RP281" s="13"/>
      <c r="RQ281" s="13"/>
      <c r="RR281" s="13"/>
      <c r="RS281" s="13"/>
      <c r="RT281" s="13"/>
      <c r="RU281" s="13"/>
      <c r="RV281" s="13"/>
      <c r="RW281" s="13"/>
      <c r="RX281" s="13"/>
      <c r="RY281" s="13"/>
      <c r="RZ281" s="13"/>
      <c r="SA281" s="13"/>
      <c r="SB281" s="13"/>
      <c r="SC281" s="13"/>
      <c r="SD281" s="13"/>
      <c r="SE281" s="13"/>
      <c r="SF281" s="13"/>
      <c r="SG281" s="13"/>
      <c r="SH281" s="13"/>
      <c r="SI281" s="13"/>
      <c r="SJ281" s="13"/>
      <c r="SK281" s="13"/>
      <c r="SL281" s="13"/>
      <c r="SM281" s="13"/>
      <c r="SN281" s="13"/>
      <c r="SO281" s="13"/>
      <c r="SP281" s="13"/>
      <c r="SQ281" s="13"/>
      <c r="SR281" s="13"/>
      <c r="SS281" s="13"/>
      <c r="ST281" s="13"/>
      <c r="SU281" s="13"/>
      <c r="SV281" s="13"/>
      <c r="SW281" s="13"/>
      <c r="SX281" s="13"/>
      <c r="SY281" s="13"/>
      <c r="SZ281" s="13"/>
      <c r="TA281" s="13"/>
      <c r="TB281" s="13"/>
      <c r="TC281" s="13"/>
      <c r="TD281" s="13"/>
      <c r="TE281" s="13"/>
      <c r="TF281" s="13"/>
      <c r="TG281" s="13"/>
      <c r="TH281" s="13"/>
      <c r="TI281" s="13"/>
      <c r="TJ281" s="13"/>
      <c r="TK281" s="13"/>
      <c r="TL281" s="13"/>
      <c r="TM281" s="13"/>
      <c r="TN281" s="13"/>
      <c r="TO281" s="13"/>
      <c r="TP281" s="13"/>
      <c r="TQ281" s="13"/>
      <c r="TR281" s="13"/>
      <c r="TS281" s="13"/>
      <c r="TT281" s="13"/>
      <c r="TU281" s="13"/>
      <c r="TV281" s="13"/>
      <c r="TW281" s="13"/>
      <c r="TX281" s="13"/>
      <c r="TY281" s="13"/>
      <c r="TZ281" s="13"/>
      <c r="UA281" s="13"/>
      <c r="UB281" s="13"/>
      <c r="UC281" s="13"/>
      <c r="UD281" s="13"/>
      <c r="UE281" s="13"/>
      <c r="UF281" s="13"/>
      <c r="UG281" s="13"/>
      <c r="UH281" s="13"/>
      <c r="UI281" s="13"/>
      <c r="UJ281" s="13"/>
      <c r="UK281" s="13"/>
      <c r="UL281" s="13"/>
      <c r="UM281" s="13"/>
      <c r="UN281" s="13"/>
      <c r="UO281" s="13"/>
      <c r="UP281" s="13"/>
      <c r="UQ281" s="13"/>
      <c r="UR281" s="13"/>
      <c r="US281" s="13"/>
      <c r="UT281" s="13"/>
      <c r="UU281" s="13"/>
      <c r="UV281" s="13"/>
      <c r="UW281" s="13"/>
      <c r="UX281" s="13"/>
      <c r="UY281" s="13"/>
      <c r="UZ281" s="13"/>
      <c r="VA281" s="13"/>
      <c r="VB281" s="13"/>
      <c r="VC281" s="13"/>
      <c r="VD281" s="13"/>
      <c r="VE281" s="13"/>
      <c r="VF281" s="13"/>
      <c r="VG281" s="13"/>
      <c r="VH281" s="13"/>
      <c r="VI281" s="13"/>
      <c r="VJ281" s="13"/>
      <c r="VK281" s="13"/>
      <c r="VL281" s="13"/>
      <c r="VM281" s="13"/>
      <c r="VN281" s="13"/>
      <c r="VO281" s="13"/>
      <c r="VP281" s="13"/>
      <c r="VQ281" s="13"/>
      <c r="VR281" s="13"/>
      <c r="VS281" s="13"/>
      <c r="VT281" s="13"/>
      <c r="VU281" s="13"/>
      <c r="VV281" s="13"/>
      <c r="VW281" s="13"/>
      <c r="VX281" s="13"/>
      <c r="VY281" s="13"/>
      <c r="VZ281" s="13"/>
      <c r="WA281" s="13"/>
      <c r="WB281" s="13"/>
      <c r="WC281" s="13"/>
      <c r="WD281" s="13"/>
      <c r="WE281" s="13"/>
      <c r="WF281" s="13"/>
      <c r="WG281" s="13"/>
      <c r="WH281" s="13"/>
      <c r="WI281" s="13"/>
      <c r="WJ281" s="13"/>
      <c r="WK281" s="13"/>
      <c r="WL281" s="13"/>
      <c r="WM281" s="13"/>
      <c r="WN281" s="13"/>
      <c r="WO281" s="13"/>
      <c r="WP281" s="13"/>
      <c r="WQ281" s="13"/>
      <c r="WR281" s="13"/>
      <c r="WS281" s="13"/>
      <c r="WT281" s="13"/>
      <c r="WU281" s="13"/>
      <c r="WV281" s="13"/>
      <c r="WW281" s="13"/>
      <c r="WX281" s="13"/>
      <c r="WY281" s="13"/>
      <c r="WZ281" s="13"/>
      <c r="XA281" s="13"/>
      <c r="XB281" s="13"/>
      <c r="XC281" s="13"/>
      <c r="XD281" s="13"/>
      <c r="XE281" s="13"/>
      <c r="XF281" s="13"/>
      <c r="XG281" s="13"/>
      <c r="XH281" s="13"/>
      <c r="XI281" s="13"/>
      <c r="XJ281" s="13"/>
      <c r="XK281" s="13"/>
      <c r="XL281" s="13"/>
      <c r="XM281" s="13"/>
      <c r="XN281" s="13"/>
      <c r="XO281" s="13"/>
      <c r="XP281" s="13"/>
      <c r="XQ281" s="13"/>
      <c r="XR281" s="13"/>
      <c r="XS281" s="13"/>
      <c r="XT281" s="13"/>
      <c r="XU281" s="13"/>
      <c r="XV281" s="13"/>
      <c r="XW281" s="13"/>
      <c r="XX281" s="13"/>
      <c r="XY281" s="13"/>
      <c r="XZ281" s="13"/>
      <c r="YA281" s="13"/>
      <c r="YB281" s="13"/>
      <c r="YC281" s="13"/>
      <c r="YD281" s="13"/>
      <c r="YE281" s="13"/>
      <c r="YF281" s="13"/>
      <c r="YG281" s="13"/>
      <c r="YH281" s="13"/>
      <c r="YI281" s="13"/>
      <c r="YJ281" s="13"/>
      <c r="YK281" s="13"/>
      <c r="YL281" s="13"/>
      <c r="YM281" s="13"/>
      <c r="YN281" s="13"/>
      <c r="YO281" s="13"/>
      <c r="YP281" s="13"/>
      <c r="YQ281" s="13"/>
      <c r="YR281" s="13"/>
      <c r="YS281" s="13"/>
      <c r="YT281" s="13"/>
      <c r="YU281" s="13"/>
      <c r="YV281" s="13"/>
      <c r="YW281" s="13"/>
      <c r="YX281" s="13"/>
      <c r="YY281" s="13"/>
      <c r="YZ281" s="13"/>
      <c r="ZA281" s="13"/>
      <c r="ZB281" s="13"/>
      <c r="ZC281" s="13"/>
      <c r="ZD281" s="13"/>
      <c r="ZE281" s="13"/>
      <c r="ZF281" s="13"/>
      <c r="ZG281" s="13"/>
      <c r="ZH281" s="13"/>
      <c r="ZI281" s="13"/>
      <c r="ZJ281" s="13"/>
      <c r="ZK281" s="13"/>
      <c r="ZL281" s="13"/>
      <c r="ZM281" s="13"/>
      <c r="ZN281" s="13"/>
      <c r="ZO281" s="13"/>
      <c r="ZP281" s="13"/>
      <c r="ZQ281" s="13"/>
      <c r="ZR281" s="13"/>
      <c r="ZS281" s="13"/>
      <c r="ZT281" s="13"/>
      <c r="ZU281" s="13"/>
      <c r="ZV281" s="13"/>
      <c r="ZW281" s="13"/>
      <c r="ZX281" s="13"/>
      <c r="ZY281" s="13"/>
      <c r="ZZ281" s="13"/>
      <c r="AAA281" s="13"/>
      <c r="AAB281" s="13"/>
      <c r="AAC281" s="13"/>
      <c r="AAD281" s="13"/>
      <c r="AAE281" s="13"/>
      <c r="AAF281" s="13"/>
      <c r="AAG281" s="13"/>
      <c r="AAH281" s="13"/>
      <c r="AAI281" s="13"/>
      <c r="AAJ281" s="13"/>
      <c r="AAK281" s="13"/>
      <c r="AAL281" s="13"/>
      <c r="AAM281" s="13"/>
      <c r="AAN281" s="13"/>
      <c r="AAO281" s="13"/>
      <c r="AAP281" s="13"/>
      <c r="AAQ281" s="13"/>
      <c r="AAR281" s="13"/>
      <c r="AAS281" s="13"/>
      <c r="AAT281" s="13"/>
      <c r="AAU281" s="13"/>
      <c r="AAV281" s="13"/>
      <c r="AAW281" s="13"/>
      <c r="AAX281" s="13"/>
      <c r="AAY281" s="13"/>
      <c r="AAZ281" s="13"/>
      <c r="ABA281" s="13"/>
      <c r="ABB281" s="13"/>
      <c r="ABC281" s="13"/>
      <c r="ABD281" s="13"/>
      <c r="ABE281" s="13"/>
      <c r="ABF281" s="13"/>
      <c r="ABG281" s="13"/>
      <c r="ABH281" s="13"/>
      <c r="ABI281" s="13"/>
      <c r="ABJ281" s="13"/>
      <c r="ABK281" s="13"/>
      <c r="ABL281" s="13"/>
      <c r="ABM281" s="13"/>
      <c r="ABN281" s="13"/>
      <c r="ABO281" s="13"/>
      <c r="ABP281" s="13"/>
      <c r="ABQ281" s="13"/>
      <c r="ABR281" s="13"/>
      <c r="ABS281" s="13"/>
      <c r="ABT281" s="13"/>
      <c r="ABU281" s="13"/>
      <c r="ABV281" s="13"/>
      <c r="ABW281" s="13"/>
      <c r="ABX281" s="13"/>
      <c r="ABY281" s="13"/>
      <c r="ABZ281" s="13"/>
      <c r="ACA281" s="13"/>
      <c r="ACB281" s="13"/>
      <c r="ACC281" s="13"/>
      <c r="ACD281" s="13"/>
      <c r="ACE281" s="13"/>
      <c r="ACF281" s="13"/>
      <c r="ACG281" s="13"/>
      <c r="ACH281" s="13"/>
      <c r="ACI281" s="13"/>
      <c r="ACJ281" s="13"/>
      <c r="ACK281" s="13"/>
      <c r="ACL281" s="13"/>
      <c r="ACM281" s="13"/>
      <c r="ACN281" s="13"/>
      <c r="ACO281" s="13"/>
      <c r="ACP281" s="13"/>
      <c r="ACQ281" s="13"/>
      <c r="ACR281" s="13"/>
      <c r="ACS281" s="13"/>
      <c r="ACT281" s="13"/>
      <c r="ACU281" s="13"/>
      <c r="ACV281" s="13"/>
      <c r="ACW281" s="13"/>
      <c r="ACX281" s="13"/>
      <c r="ACY281" s="13"/>
      <c r="ACZ281" s="13"/>
      <c r="ADA281" s="13"/>
      <c r="ADB281" s="13"/>
      <c r="ADC281" s="13"/>
      <c r="ADD281" s="13"/>
      <c r="ADE281" s="13"/>
      <c r="ADF281" s="13"/>
      <c r="ADG281" s="13"/>
      <c r="ADH281" s="13"/>
      <c r="ADI281" s="13"/>
      <c r="ADJ281" s="13"/>
      <c r="ADK281" s="13"/>
      <c r="ADL281" s="13"/>
      <c r="ADM281" s="13"/>
      <c r="ADN281" s="13"/>
      <c r="ADO281" s="13"/>
      <c r="ADP281" s="13"/>
      <c r="ADQ281" s="13"/>
      <c r="ADR281" s="13"/>
      <c r="ADS281" s="13"/>
      <c r="ADT281" s="13"/>
      <c r="ADU281" s="13"/>
      <c r="ADV281" s="13"/>
      <c r="ADW281" s="13"/>
      <c r="ADX281" s="13"/>
      <c r="ADY281" s="13"/>
      <c r="ADZ281" s="13"/>
      <c r="AEA281" s="13"/>
      <c r="AEB281" s="13"/>
      <c r="AEC281" s="13"/>
      <c r="AED281" s="13"/>
      <c r="AEE281" s="13"/>
      <c r="AEF281" s="13"/>
      <c r="AEG281" s="13"/>
      <c r="AEH281" s="13"/>
      <c r="AEI281" s="13"/>
      <c r="AEJ281" s="13"/>
      <c r="AEK281" s="13"/>
      <c r="AEL281" s="13"/>
      <c r="AEM281" s="13"/>
      <c r="AEN281" s="13"/>
      <c r="AEO281" s="13"/>
      <c r="AEP281" s="13"/>
      <c r="AEQ281" s="13"/>
      <c r="AER281" s="13"/>
      <c r="AES281" s="13"/>
      <c r="AET281" s="13"/>
      <c r="AEU281" s="13"/>
      <c r="AEV281" s="13"/>
      <c r="AEW281" s="13"/>
      <c r="AEX281" s="13"/>
      <c r="AEY281" s="13"/>
      <c r="AEZ281" s="13"/>
      <c r="AFA281" s="13"/>
      <c r="AFB281" s="13"/>
      <c r="AFC281" s="13"/>
      <c r="AFD281" s="13"/>
      <c r="AFE281" s="13"/>
      <c r="AFF281" s="13"/>
      <c r="AFG281" s="13"/>
      <c r="AFH281" s="13"/>
      <c r="AFI281" s="13"/>
      <c r="AFJ281" s="13"/>
      <c r="AFK281" s="13"/>
      <c r="AFL281" s="13"/>
      <c r="AFM281" s="13"/>
      <c r="AFN281" s="13"/>
      <c r="AFO281" s="13"/>
      <c r="AFP281" s="13"/>
      <c r="AFQ281" s="13"/>
      <c r="AFR281" s="13"/>
      <c r="AFS281" s="13"/>
      <c r="AFT281" s="13"/>
      <c r="AFU281" s="13"/>
      <c r="AFV281" s="13"/>
      <c r="AFW281" s="13"/>
      <c r="AFX281" s="13"/>
      <c r="AFY281" s="13"/>
      <c r="AFZ281" s="13"/>
      <c r="AGA281" s="13"/>
      <c r="AGB281" s="13"/>
      <c r="AGC281" s="13"/>
      <c r="AGD281" s="13"/>
      <c r="AGE281" s="13"/>
      <c r="AGF281" s="13"/>
      <c r="AGG281" s="13"/>
      <c r="AGH281" s="13"/>
      <c r="AGI281" s="13"/>
      <c r="AGJ281" s="13"/>
      <c r="AGK281" s="13"/>
      <c r="AGL281" s="13"/>
      <c r="AGM281" s="13"/>
      <c r="AGN281" s="13"/>
      <c r="AGO281" s="13"/>
      <c r="AGP281" s="13"/>
      <c r="AGQ281" s="13"/>
      <c r="AGR281" s="13"/>
      <c r="AGS281" s="13"/>
      <c r="AGT281" s="13"/>
      <c r="AGU281" s="13"/>
      <c r="AGV281" s="13"/>
      <c r="AGW281" s="13"/>
      <c r="AGX281" s="13"/>
      <c r="AGY281" s="13"/>
      <c r="AGZ281" s="13"/>
      <c r="AHA281" s="13"/>
      <c r="AHB281" s="13"/>
      <c r="AHC281" s="13"/>
      <c r="AHD281" s="13"/>
      <c r="AHE281" s="13"/>
      <c r="AHF281" s="13"/>
      <c r="AHG281" s="13"/>
      <c r="AHH281" s="13"/>
      <c r="AHI281" s="13"/>
      <c r="AHJ281" s="13"/>
      <c r="AHK281" s="13"/>
      <c r="AHL281" s="13"/>
      <c r="AHM281" s="13"/>
      <c r="AHN281" s="13"/>
      <c r="AHO281" s="13"/>
      <c r="AHP281" s="13"/>
      <c r="AHQ281" s="13"/>
      <c r="AHR281" s="13"/>
      <c r="AHS281" s="13"/>
      <c r="AHT281" s="13"/>
      <c r="AHU281" s="13"/>
      <c r="AHV281" s="13"/>
      <c r="AHW281" s="13"/>
      <c r="AHX281" s="13"/>
      <c r="AHY281" s="13"/>
      <c r="AHZ281" s="13"/>
      <c r="AIA281" s="13"/>
      <c r="AIB281" s="13"/>
      <c r="AIC281" s="13"/>
      <c r="AID281" s="13"/>
      <c r="AIE281" s="13"/>
      <c r="AIF281" s="13"/>
      <c r="AIG281" s="13"/>
      <c r="AIH281" s="13"/>
      <c r="AII281" s="13"/>
      <c r="AIJ281" s="13"/>
      <c r="AIK281" s="13"/>
      <c r="AIL281" s="13"/>
      <c r="AIM281" s="13"/>
      <c r="AIN281" s="13"/>
      <c r="AIO281" s="13"/>
      <c r="AIP281" s="13"/>
      <c r="AIQ281" s="13"/>
      <c r="AIR281" s="13"/>
      <c r="AIS281" s="13"/>
      <c r="AIT281" s="13"/>
      <c r="AIU281" s="13"/>
      <c r="AIV281" s="13"/>
      <c r="AIW281" s="13"/>
      <c r="AIX281" s="13"/>
      <c r="AIY281" s="13"/>
      <c r="AIZ281" s="13"/>
      <c r="AJA281" s="13"/>
      <c r="AJB281" s="13"/>
      <c r="AJC281" s="13"/>
      <c r="AJD281" s="13"/>
      <c r="AJE281" s="13"/>
      <c r="AJF281" s="13"/>
      <c r="AJG281" s="13"/>
      <c r="AJH281" s="13"/>
      <c r="AJI281" s="13"/>
      <c r="AJJ281" s="13"/>
      <c r="AJK281" s="13"/>
      <c r="AJL281" s="13"/>
      <c r="AJM281" s="13"/>
      <c r="AJN281" s="13"/>
      <c r="AJO281" s="13"/>
      <c r="AJP281" s="13"/>
      <c r="AJQ281" s="13"/>
      <c r="AJR281" s="13"/>
      <c r="AJS281" s="13"/>
      <c r="AJT281" s="13"/>
      <c r="AJU281" s="13"/>
      <c r="AJV281" s="13"/>
      <c r="AJW281" s="13"/>
      <c r="AJX281" s="13"/>
      <c r="AJY281" s="13"/>
      <c r="AJZ281" s="13"/>
      <c r="AKA281" s="13"/>
      <c r="AKB281" s="13"/>
      <c r="AKC281" s="13"/>
      <c r="AKD281" s="13"/>
      <c r="AKE281" s="13"/>
      <c r="AKF281" s="13"/>
      <c r="AKG281" s="13"/>
      <c r="AKH281" s="13"/>
      <c r="AKI281" s="13"/>
      <c r="AKJ281" s="13"/>
      <c r="AKK281" s="13"/>
      <c r="AKL281" s="13"/>
      <c r="AKM281" s="13"/>
      <c r="AKN281" s="13"/>
      <c r="AKO281" s="13"/>
      <c r="AKP281" s="13"/>
      <c r="AKQ281" s="13"/>
      <c r="AKR281" s="13"/>
      <c r="AKS281" s="13"/>
      <c r="AKT281" s="13"/>
      <c r="AKU281" s="13"/>
      <c r="AKV281" s="13"/>
      <c r="AKW281" s="13"/>
      <c r="AKX281" s="13"/>
      <c r="AKY281" s="13"/>
      <c r="AKZ281" s="13"/>
      <c r="ALA281" s="13"/>
      <c r="ALB281" s="13"/>
      <c r="ALC281" s="13"/>
      <c r="ALD281" s="13"/>
      <c r="ALE281" s="13"/>
      <c r="ALF281" s="13"/>
      <c r="ALG281" s="13"/>
      <c r="ALH281" s="13"/>
      <c r="ALI281" s="13"/>
      <c r="ALJ281" s="13"/>
      <c r="ALK281" s="13"/>
      <c r="ALL281" s="13"/>
      <c r="ALM281" s="13"/>
      <c r="ALN281" s="13"/>
    </row>
    <row r="282" spans="1:1002" ht="14.5" hidden="1" customHeight="1" x14ac:dyDescent="0.35">
      <c r="A282" s="6"/>
      <c r="B282" s="21"/>
      <c r="C282" s="30"/>
      <c r="D282" s="21"/>
      <c r="E282" s="21"/>
      <c r="F282" s="11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13"/>
      <c r="DP282" s="13"/>
      <c r="DQ282" s="13"/>
      <c r="DR282" s="13"/>
      <c r="DS282" s="13"/>
      <c r="DT282" s="13"/>
      <c r="DU282" s="13"/>
      <c r="DV282" s="13"/>
      <c r="DW282" s="13"/>
      <c r="DX282" s="13"/>
      <c r="DY282" s="13"/>
      <c r="DZ282" s="13"/>
      <c r="EA282" s="13"/>
      <c r="EB282" s="13"/>
      <c r="EC282" s="13"/>
      <c r="ED282" s="13"/>
      <c r="EE282" s="13"/>
      <c r="EF282" s="13"/>
      <c r="EG282" s="13"/>
      <c r="EH282" s="13"/>
      <c r="EI282" s="13"/>
      <c r="EJ282" s="13"/>
      <c r="EK282" s="13"/>
      <c r="EL282" s="13"/>
      <c r="EM282" s="13"/>
      <c r="EN282" s="13"/>
      <c r="EO282" s="13"/>
      <c r="EP282" s="13"/>
      <c r="EQ282" s="13"/>
      <c r="ER282" s="13"/>
      <c r="ES282" s="13"/>
      <c r="ET282" s="13"/>
      <c r="EU282" s="13"/>
      <c r="EV282" s="13"/>
      <c r="EW282" s="13"/>
      <c r="EX282" s="13"/>
      <c r="EY282" s="13"/>
      <c r="EZ282" s="13"/>
      <c r="FA282" s="13"/>
      <c r="FB282" s="13"/>
      <c r="FC282" s="13"/>
      <c r="FD282" s="13"/>
      <c r="FE282" s="13"/>
      <c r="FF282" s="13"/>
      <c r="FG282" s="13"/>
      <c r="FH282" s="13"/>
      <c r="FI282" s="13"/>
      <c r="FJ282" s="13"/>
      <c r="FK282" s="13"/>
      <c r="FL282" s="13"/>
      <c r="FM282" s="13"/>
      <c r="FN282" s="13"/>
      <c r="FO282" s="13"/>
      <c r="FP282" s="13"/>
      <c r="FQ282" s="13"/>
      <c r="FR282" s="13"/>
      <c r="FS282" s="13"/>
      <c r="FT282" s="13"/>
      <c r="FU282" s="13"/>
      <c r="FV282" s="13"/>
      <c r="FW282" s="13"/>
      <c r="FX282" s="13"/>
      <c r="FY282" s="13"/>
      <c r="FZ282" s="13"/>
      <c r="GA282" s="13"/>
      <c r="GB282" s="13"/>
      <c r="GC282" s="13"/>
      <c r="GD282" s="13"/>
      <c r="GE282" s="13"/>
      <c r="GF282" s="13"/>
      <c r="GG282" s="13"/>
      <c r="GH282" s="13"/>
      <c r="GI282" s="13"/>
      <c r="GJ282" s="13"/>
      <c r="GK282" s="13"/>
      <c r="GL282" s="13"/>
      <c r="GM282" s="13"/>
      <c r="GN282" s="13"/>
      <c r="GO282" s="13"/>
      <c r="GP282" s="13"/>
      <c r="GQ282" s="13"/>
      <c r="GR282" s="13"/>
      <c r="GS282" s="13"/>
      <c r="GT282" s="13"/>
      <c r="GU282" s="13"/>
      <c r="GV282" s="13"/>
      <c r="GW282" s="13"/>
      <c r="GX282" s="13"/>
      <c r="GY282" s="13"/>
      <c r="GZ282" s="13"/>
      <c r="HA282" s="13"/>
      <c r="HB282" s="13"/>
      <c r="HC282" s="13"/>
      <c r="HD282" s="13"/>
      <c r="HE282" s="13"/>
      <c r="HF282" s="13"/>
      <c r="HG282" s="13"/>
      <c r="HH282" s="13"/>
      <c r="HI282" s="13"/>
      <c r="HJ282" s="13"/>
      <c r="HK282" s="13"/>
      <c r="HL282" s="13"/>
      <c r="HM282" s="13"/>
      <c r="HN282" s="13"/>
      <c r="HO282" s="13"/>
      <c r="HP282" s="13"/>
      <c r="HQ282" s="13"/>
      <c r="HR282" s="13"/>
      <c r="HS282" s="13"/>
      <c r="HT282" s="13"/>
      <c r="HU282" s="13"/>
      <c r="HV282" s="13"/>
      <c r="HW282" s="13"/>
      <c r="HX282" s="13"/>
      <c r="HY282" s="13"/>
      <c r="HZ282" s="13"/>
      <c r="IA282" s="13"/>
      <c r="IB282" s="13"/>
      <c r="IC282" s="13"/>
      <c r="ID282" s="13"/>
      <c r="IE282" s="13"/>
      <c r="IF282" s="13"/>
      <c r="IG282" s="13"/>
      <c r="IH282" s="13"/>
      <c r="II282" s="13"/>
      <c r="IJ282" s="13"/>
      <c r="IK282" s="13"/>
      <c r="IL282" s="13"/>
      <c r="IM282" s="13"/>
      <c r="IN282" s="13"/>
      <c r="IO282" s="13"/>
      <c r="IP282" s="13"/>
      <c r="IQ282" s="13"/>
      <c r="IR282" s="13"/>
      <c r="IS282" s="13"/>
      <c r="IT282" s="13"/>
      <c r="IU282" s="13"/>
      <c r="IV282" s="13"/>
      <c r="IW282" s="13"/>
      <c r="IX282" s="13"/>
      <c r="IY282" s="13"/>
      <c r="IZ282" s="13"/>
      <c r="JA282" s="13"/>
      <c r="JB282" s="13"/>
      <c r="JC282" s="13"/>
      <c r="JD282" s="13"/>
      <c r="JE282" s="13"/>
      <c r="JF282" s="13"/>
      <c r="JG282" s="13"/>
      <c r="JH282" s="13"/>
      <c r="JI282" s="13"/>
      <c r="JJ282" s="13"/>
      <c r="JK282" s="13"/>
      <c r="JL282" s="13"/>
      <c r="JM282" s="13"/>
      <c r="JN282" s="13"/>
      <c r="JO282" s="13"/>
      <c r="JP282" s="13"/>
      <c r="JQ282" s="13"/>
      <c r="JR282" s="13"/>
      <c r="JS282" s="13"/>
      <c r="JT282" s="13"/>
      <c r="JU282" s="13"/>
      <c r="JV282" s="13"/>
      <c r="JW282" s="13"/>
      <c r="JX282" s="13"/>
      <c r="JY282" s="13"/>
      <c r="JZ282" s="13"/>
      <c r="KA282" s="13"/>
      <c r="KB282" s="13"/>
      <c r="KC282" s="13"/>
      <c r="KD282" s="13"/>
      <c r="KE282" s="13"/>
      <c r="KF282" s="13"/>
      <c r="KG282" s="13"/>
      <c r="KH282" s="13"/>
      <c r="KI282" s="13"/>
      <c r="KJ282" s="13"/>
      <c r="KK282" s="13"/>
      <c r="KL282" s="13"/>
      <c r="KM282" s="13"/>
      <c r="KN282" s="13"/>
      <c r="KO282" s="13"/>
      <c r="KP282" s="13"/>
      <c r="KQ282" s="13"/>
      <c r="KR282" s="13"/>
      <c r="KS282" s="13"/>
      <c r="KT282" s="13"/>
      <c r="KU282" s="13"/>
      <c r="KV282" s="13"/>
      <c r="KW282" s="13"/>
      <c r="KX282" s="13"/>
      <c r="KY282" s="13"/>
      <c r="KZ282" s="13"/>
      <c r="LA282" s="13"/>
      <c r="LB282" s="13"/>
      <c r="LC282" s="13"/>
      <c r="LD282" s="13"/>
      <c r="LE282" s="13"/>
      <c r="LF282" s="13"/>
      <c r="LG282" s="13"/>
      <c r="LH282" s="13"/>
      <c r="LI282" s="13"/>
      <c r="LJ282" s="13"/>
      <c r="LK282" s="13"/>
      <c r="LL282" s="13"/>
      <c r="LM282" s="13"/>
      <c r="LN282" s="13"/>
      <c r="LO282" s="13"/>
      <c r="LP282" s="13"/>
      <c r="LQ282" s="13"/>
      <c r="LR282" s="13"/>
      <c r="LS282" s="13"/>
      <c r="LT282" s="13"/>
      <c r="LU282" s="13"/>
      <c r="LV282" s="13"/>
      <c r="LW282" s="13"/>
      <c r="LX282" s="13"/>
      <c r="LY282" s="13"/>
      <c r="LZ282" s="13"/>
      <c r="MA282" s="13"/>
      <c r="MB282" s="13"/>
      <c r="MC282" s="13"/>
      <c r="MD282" s="13"/>
      <c r="ME282" s="13"/>
      <c r="MF282" s="13"/>
      <c r="MG282" s="13"/>
      <c r="MH282" s="13"/>
      <c r="MI282" s="13"/>
      <c r="MJ282" s="13"/>
      <c r="MK282" s="13"/>
      <c r="ML282" s="13"/>
      <c r="MM282" s="13"/>
      <c r="MN282" s="13"/>
      <c r="MO282" s="13"/>
      <c r="MP282" s="13"/>
      <c r="MQ282" s="13"/>
      <c r="MR282" s="13"/>
      <c r="MS282" s="13"/>
      <c r="MT282" s="13"/>
      <c r="MU282" s="13"/>
      <c r="MV282" s="13"/>
      <c r="MW282" s="13"/>
      <c r="MX282" s="13"/>
      <c r="MY282" s="13"/>
      <c r="MZ282" s="13"/>
      <c r="NA282" s="13"/>
      <c r="NB282" s="13"/>
      <c r="NC282" s="13"/>
      <c r="ND282" s="13"/>
      <c r="NE282" s="13"/>
      <c r="NF282" s="13"/>
      <c r="NG282" s="13"/>
      <c r="NH282" s="13"/>
      <c r="NI282" s="13"/>
      <c r="NJ282" s="13"/>
      <c r="NK282" s="13"/>
      <c r="NL282" s="13"/>
      <c r="NM282" s="13"/>
      <c r="NN282" s="13"/>
      <c r="NO282" s="13"/>
      <c r="NP282" s="13"/>
      <c r="NQ282" s="13"/>
      <c r="NR282" s="13"/>
      <c r="NS282" s="13"/>
      <c r="NT282" s="13"/>
      <c r="NU282" s="13"/>
      <c r="NV282" s="13"/>
      <c r="NW282" s="13"/>
      <c r="NX282" s="13"/>
      <c r="NY282" s="13"/>
      <c r="NZ282" s="13"/>
      <c r="OA282" s="13"/>
      <c r="OB282" s="13"/>
      <c r="OC282" s="13"/>
      <c r="OD282" s="13"/>
      <c r="OE282" s="13"/>
      <c r="OF282" s="13"/>
      <c r="OG282" s="13"/>
      <c r="OH282" s="13"/>
      <c r="OI282" s="13"/>
      <c r="OJ282" s="13"/>
      <c r="OK282" s="13"/>
      <c r="OL282" s="13"/>
      <c r="OM282" s="13"/>
      <c r="ON282" s="13"/>
      <c r="OO282" s="13"/>
      <c r="OP282" s="13"/>
      <c r="OQ282" s="13"/>
      <c r="OR282" s="13"/>
      <c r="OS282" s="13"/>
      <c r="OT282" s="13"/>
      <c r="OU282" s="13"/>
      <c r="OV282" s="13"/>
      <c r="OW282" s="13"/>
      <c r="OX282" s="13"/>
      <c r="OY282" s="13"/>
      <c r="OZ282" s="13"/>
      <c r="PA282" s="13"/>
      <c r="PB282" s="13"/>
      <c r="PC282" s="13"/>
      <c r="PD282" s="13"/>
      <c r="PE282" s="13"/>
      <c r="PF282" s="13"/>
      <c r="PG282" s="13"/>
      <c r="PH282" s="13"/>
      <c r="PI282" s="13"/>
      <c r="PJ282" s="13"/>
      <c r="PK282" s="13"/>
      <c r="PL282" s="13"/>
      <c r="PM282" s="13"/>
      <c r="PN282" s="13"/>
      <c r="PO282" s="13"/>
      <c r="PP282" s="13"/>
      <c r="PQ282" s="13"/>
      <c r="PR282" s="13"/>
      <c r="PS282" s="13"/>
      <c r="PT282" s="13"/>
      <c r="PU282" s="13"/>
      <c r="PV282" s="13"/>
      <c r="PW282" s="13"/>
      <c r="PX282" s="13"/>
      <c r="PY282" s="13"/>
      <c r="PZ282" s="13"/>
      <c r="QA282" s="13"/>
      <c r="QB282" s="13"/>
      <c r="QC282" s="13"/>
      <c r="QD282" s="13"/>
      <c r="QE282" s="13"/>
      <c r="QF282" s="13"/>
      <c r="QG282" s="13"/>
      <c r="QH282" s="13"/>
      <c r="QI282" s="13"/>
      <c r="QJ282" s="13"/>
      <c r="QK282" s="13"/>
      <c r="QL282" s="13"/>
      <c r="QM282" s="13"/>
      <c r="QN282" s="13"/>
      <c r="QO282" s="13"/>
      <c r="QP282" s="13"/>
      <c r="QQ282" s="13"/>
      <c r="QR282" s="13"/>
      <c r="QS282" s="13"/>
      <c r="QT282" s="13"/>
      <c r="QU282" s="13"/>
      <c r="QV282" s="13"/>
      <c r="QW282" s="13"/>
      <c r="QX282" s="13"/>
      <c r="QY282" s="13"/>
      <c r="QZ282" s="13"/>
      <c r="RA282" s="13"/>
      <c r="RB282" s="13"/>
      <c r="RC282" s="13"/>
      <c r="RD282" s="13"/>
      <c r="RE282" s="13"/>
      <c r="RF282" s="13"/>
      <c r="RG282" s="13"/>
      <c r="RH282" s="13"/>
      <c r="RI282" s="13"/>
      <c r="RJ282" s="13"/>
      <c r="RK282" s="13"/>
      <c r="RL282" s="13"/>
      <c r="RM282" s="13"/>
      <c r="RN282" s="13"/>
      <c r="RO282" s="13"/>
      <c r="RP282" s="13"/>
      <c r="RQ282" s="13"/>
      <c r="RR282" s="13"/>
      <c r="RS282" s="13"/>
      <c r="RT282" s="13"/>
      <c r="RU282" s="13"/>
      <c r="RV282" s="13"/>
      <c r="RW282" s="13"/>
      <c r="RX282" s="13"/>
      <c r="RY282" s="13"/>
      <c r="RZ282" s="13"/>
      <c r="SA282" s="13"/>
      <c r="SB282" s="13"/>
      <c r="SC282" s="13"/>
      <c r="SD282" s="13"/>
      <c r="SE282" s="13"/>
      <c r="SF282" s="13"/>
      <c r="SG282" s="13"/>
      <c r="SH282" s="13"/>
      <c r="SI282" s="13"/>
      <c r="SJ282" s="13"/>
      <c r="SK282" s="13"/>
      <c r="SL282" s="13"/>
      <c r="SM282" s="13"/>
      <c r="SN282" s="13"/>
      <c r="SO282" s="13"/>
      <c r="SP282" s="13"/>
      <c r="SQ282" s="13"/>
      <c r="SR282" s="13"/>
      <c r="SS282" s="13"/>
      <c r="ST282" s="13"/>
      <c r="SU282" s="13"/>
      <c r="SV282" s="13"/>
      <c r="SW282" s="13"/>
      <c r="SX282" s="13"/>
      <c r="SY282" s="13"/>
      <c r="SZ282" s="13"/>
      <c r="TA282" s="13"/>
      <c r="TB282" s="13"/>
      <c r="TC282" s="13"/>
      <c r="TD282" s="13"/>
      <c r="TE282" s="13"/>
      <c r="TF282" s="13"/>
      <c r="TG282" s="13"/>
      <c r="TH282" s="13"/>
      <c r="TI282" s="13"/>
      <c r="TJ282" s="13"/>
      <c r="TK282" s="13"/>
      <c r="TL282" s="13"/>
      <c r="TM282" s="13"/>
      <c r="TN282" s="13"/>
      <c r="TO282" s="13"/>
      <c r="TP282" s="13"/>
      <c r="TQ282" s="13"/>
      <c r="TR282" s="13"/>
      <c r="TS282" s="13"/>
      <c r="TT282" s="13"/>
      <c r="TU282" s="13"/>
      <c r="TV282" s="13"/>
      <c r="TW282" s="13"/>
      <c r="TX282" s="13"/>
      <c r="TY282" s="13"/>
      <c r="TZ282" s="13"/>
      <c r="UA282" s="13"/>
      <c r="UB282" s="13"/>
      <c r="UC282" s="13"/>
      <c r="UD282" s="13"/>
      <c r="UE282" s="13"/>
      <c r="UF282" s="13"/>
      <c r="UG282" s="13"/>
      <c r="UH282" s="13"/>
      <c r="UI282" s="13"/>
      <c r="UJ282" s="13"/>
      <c r="UK282" s="13"/>
      <c r="UL282" s="13"/>
      <c r="UM282" s="13"/>
      <c r="UN282" s="13"/>
      <c r="UO282" s="13"/>
      <c r="UP282" s="13"/>
      <c r="UQ282" s="13"/>
      <c r="UR282" s="13"/>
      <c r="US282" s="13"/>
      <c r="UT282" s="13"/>
      <c r="UU282" s="13"/>
      <c r="UV282" s="13"/>
      <c r="UW282" s="13"/>
      <c r="UX282" s="13"/>
      <c r="UY282" s="13"/>
      <c r="UZ282" s="13"/>
      <c r="VA282" s="13"/>
      <c r="VB282" s="13"/>
      <c r="VC282" s="13"/>
      <c r="VD282" s="13"/>
      <c r="VE282" s="13"/>
      <c r="VF282" s="13"/>
      <c r="VG282" s="13"/>
      <c r="VH282" s="13"/>
      <c r="VI282" s="13"/>
      <c r="VJ282" s="13"/>
      <c r="VK282" s="13"/>
      <c r="VL282" s="13"/>
      <c r="VM282" s="13"/>
      <c r="VN282" s="13"/>
      <c r="VO282" s="13"/>
      <c r="VP282" s="13"/>
      <c r="VQ282" s="13"/>
      <c r="VR282" s="13"/>
      <c r="VS282" s="13"/>
      <c r="VT282" s="13"/>
      <c r="VU282" s="13"/>
      <c r="VV282" s="13"/>
      <c r="VW282" s="13"/>
      <c r="VX282" s="13"/>
      <c r="VY282" s="13"/>
      <c r="VZ282" s="13"/>
      <c r="WA282" s="13"/>
      <c r="WB282" s="13"/>
      <c r="WC282" s="13"/>
      <c r="WD282" s="13"/>
      <c r="WE282" s="13"/>
      <c r="WF282" s="13"/>
      <c r="WG282" s="13"/>
      <c r="WH282" s="13"/>
      <c r="WI282" s="13"/>
      <c r="WJ282" s="13"/>
      <c r="WK282" s="13"/>
      <c r="WL282" s="13"/>
      <c r="WM282" s="13"/>
      <c r="WN282" s="13"/>
      <c r="WO282" s="13"/>
      <c r="WP282" s="13"/>
      <c r="WQ282" s="13"/>
      <c r="WR282" s="13"/>
      <c r="WS282" s="13"/>
      <c r="WT282" s="13"/>
      <c r="WU282" s="13"/>
      <c r="WV282" s="13"/>
      <c r="WW282" s="13"/>
      <c r="WX282" s="13"/>
      <c r="WY282" s="13"/>
      <c r="WZ282" s="13"/>
      <c r="XA282" s="13"/>
      <c r="XB282" s="13"/>
      <c r="XC282" s="13"/>
      <c r="XD282" s="13"/>
      <c r="XE282" s="13"/>
      <c r="XF282" s="13"/>
      <c r="XG282" s="13"/>
      <c r="XH282" s="13"/>
      <c r="XI282" s="13"/>
      <c r="XJ282" s="13"/>
      <c r="XK282" s="13"/>
      <c r="XL282" s="13"/>
      <c r="XM282" s="13"/>
      <c r="XN282" s="13"/>
      <c r="XO282" s="13"/>
      <c r="XP282" s="13"/>
      <c r="XQ282" s="13"/>
      <c r="XR282" s="13"/>
      <c r="XS282" s="13"/>
      <c r="XT282" s="13"/>
      <c r="XU282" s="13"/>
      <c r="XV282" s="13"/>
      <c r="XW282" s="13"/>
      <c r="XX282" s="13"/>
      <c r="XY282" s="13"/>
      <c r="XZ282" s="13"/>
      <c r="YA282" s="13"/>
      <c r="YB282" s="13"/>
      <c r="YC282" s="13"/>
      <c r="YD282" s="13"/>
      <c r="YE282" s="13"/>
      <c r="YF282" s="13"/>
      <c r="YG282" s="13"/>
      <c r="YH282" s="13"/>
      <c r="YI282" s="13"/>
      <c r="YJ282" s="13"/>
      <c r="YK282" s="13"/>
      <c r="YL282" s="13"/>
      <c r="YM282" s="13"/>
      <c r="YN282" s="13"/>
      <c r="YO282" s="13"/>
      <c r="YP282" s="13"/>
      <c r="YQ282" s="13"/>
      <c r="YR282" s="13"/>
      <c r="YS282" s="13"/>
      <c r="YT282" s="13"/>
      <c r="YU282" s="13"/>
      <c r="YV282" s="13"/>
      <c r="YW282" s="13"/>
      <c r="YX282" s="13"/>
      <c r="YY282" s="13"/>
      <c r="YZ282" s="13"/>
      <c r="ZA282" s="13"/>
      <c r="ZB282" s="13"/>
      <c r="ZC282" s="13"/>
      <c r="ZD282" s="13"/>
      <c r="ZE282" s="13"/>
      <c r="ZF282" s="13"/>
      <c r="ZG282" s="13"/>
      <c r="ZH282" s="13"/>
      <c r="ZI282" s="13"/>
      <c r="ZJ282" s="13"/>
      <c r="ZK282" s="13"/>
      <c r="ZL282" s="13"/>
      <c r="ZM282" s="13"/>
      <c r="ZN282" s="13"/>
      <c r="ZO282" s="13"/>
      <c r="ZP282" s="13"/>
      <c r="ZQ282" s="13"/>
      <c r="ZR282" s="13"/>
      <c r="ZS282" s="13"/>
      <c r="ZT282" s="13"/>
      <c r="ZU282" s="13"/>
      <c r="ZV282" s="13"/>
      <c r="ZW282" s="13"/>
      <c r="ZX282" s="13"/>
      <c r="ZY282" s="13"/>
      <c r="ZZ282" s="13"/>
      <c r="AAA282" s="13"/>
      <c r="AAB282" s="13"/>
      <c r="AAC282" s="13"/>
      <c r="AAD282" s="13"/>
      <c r="AAE282" s="13"/>
      <c r="AAF282" s="13"/>
      <c r="AAG282" s="13"/>
      <c r="AAH282" s="13"/>
      <c r="AAI282" s="13"/>
      <c r="AAJ282" s="13"/>
      <c r="AAK282" s="13"/>
      <c r="AAL282" s="13"/>
      <c r="AAM282" s="13"/>
      <c r="AAN282" s="13"/>
      <c r="AAO282" s="13"/>
      <c r="AAP282" s="13"/>
      <c r="AAQ282" s="13"/>
      <c r="AAR282" s="13"/>
      <c r="AAS282" s="13"/>
      <c r="AAT282" s="13"/>
      <c r="AAU282" s="13"/>
      <c r="AAV282" s="13"/>
      <c r="AAW282" s="13"/>
      <c r="AAX282" s="13"/>
      <c r="AAY282" s="13"/>
      <c r="AAZ282" s="13"/>
      <c r="ABA282" s="13"/>
      <c r="ABB282" s="13"/>
      <c r="ABC282" s="13"/>
      <c r="ABD282" s="13"/>
      <c r="ABE282" s="13"/>
      <c r="ABF282" s="13"/>
      <c r="ABG282" s="13"/>
      <c r="ABH282" s="13"/>
      <c r="ABI282" s="13"/>
      <c r="ABJ282" s="13"/>
      <c r="ABK282" s="13"/>
      <c r="ABL282" s="13"/>
      <c r="ABM282" s="13"/>
      <c r="ABN282" s="13"/>
      <c r="ABO282" s="13"/>
      <c r="ABP282" s="13"/>
      <c r="ABQ282" s="13"/>
      <c r="ABR282" s="13"/>
      <c r="ABS282" s="13"/>
      <c r="ABT282" s="13"/>
      <c r="ABU282" s="13"/>
      <c r="ABV282" s="13"/>
      <c r="ABW282" s="13"/>
      <c r="ABX282" s="13"/>
      <c r="ABY282" s="13"/>
      <c r="ABZ282" s="13"/>
      <c r="ACA282" s="13"/>
      <c r="ACB282" s="13"/>
      <c r="ACC282" s="13"/>
      <c r="ACD282" s="13"/>
      <c r="ACE282" s="13"/>
      <c r="ACF282" s="13"/>
      <c r="ACG282" s="13"/>
      <c r="ACH282" s="13"/>
      <c r="ACI282" s="13"/>
      <c r="ACJ282" s="13"/>
      <c r="ACK282" s="13"/>
      <c r="ACL282" s="13"/>
      <c r="ACM282" s="13"/>
      <c r="ACN282" s="13"/>
      <c r="ACO282" s="13"/>
      <c r="ACP282" s="13"/>
      <c r="ACQ282" s="13"/>
      <c r="ACR282" s="13"/>
      <c r="ACS282" s="13"/>
      <c r="ACT282" s="13"/>
      <c r="ACU282" s="13"/>
      <c r="ACV282" s="13"/>
      <c r="ACW282" s="13"/>
      <c r="ACX282" s="13"/>
      <c r="ACY282" s="13"/>
      <c r="ACZ282" s="13"/>
      <c r="ADA282" s="13"/>
      <c r="ADB282" s="13"/>
      <c r="ADC282" s="13"/>
      <c r="ADD282" s="13"/>
      <c r="ADE282" s="13"/>
      <c r="ADF282" s="13"/>
      <c r="ADG282" s="13"/>
      <c r="ADH282" s="13"/>
      <c r="ADI282" s="13"/>
      <c r="ADJ282" s="13"/>
      <c r="ADK282" s="13"/>
      <c r="ADL282" s="13"/>
      <c r="ADM282" s="13"/>
      <c r="ADN282" s="13"/>
      <c r="ADO282" s="13"/>
      <c r="ADP282" s="13"/>
      <c r="ADQ282" s="13"/>
      <c r="ADR282" s="13"/>
      <c r="ADS282" s="13"/>
      <c r="ADT282" s="13"/>
      <c r="ADU282" s="13"/>
      <c r="ADV282" s="13"/>
      <c r="ADW282" s="13"/>
      <c r="ADX282" s="13"/>
      <c r="ADY282" s="13"/>
      <c r="ADZ282" s="13"/>
      <c r="AEA282" s="13"/>
      <c r="AEB282" s="13"/>
      <c r="AEC282" s="13"/>
      <c r="AED282" s="13"/>
      <c r="AEE282" s="13"/>
      <c r="AEF282" s="13"/>
      <c r="AEG282" s="13"/>
      <c r="AEH282" s="13"/>
      <c r="AEI282" s="13"/>
      <c r="AEJ282" s="13"/>
      <c r="AEK282" s="13"/>
      <c r="AEL282" s="13"/>
      <c r="AEM282" s="13"/>
      <c r="AEN282" s="13"/>
      <c r="AEO282" s="13"/>
      <c r="AEP282" s="13"/>
      <c r="AEQ282" s="13"/>
      <c r="AER282" s="13"/>
      <c r="AES282" s="13"/>
      <c r="AET282" s="13"/>
      <c r="AEU282" s="13"/>
      <c r="AEV282" s="13"/>
      <c r="AEW282" s="13"/>
      <c r="AEX282" s="13"/>
      <c r="AEY282" s="13"/>
      <c r="AEZ282" s="13"/>
      <c r="AFA282" s="13"/>
      <c r="AFB282" s="13"/>
      <c r="AFC282" s="13"/>
      <c r="AFD282" s="13"/>
      <c r="AFE282" s="13"/>
      <c r="AFF282" s="13"/>
      <c r="AFG282" s="13"/>
      <c r="AFH282" s="13"/>
      <c r="AFI282" s="13"/>
      <c r="AFJ282" s="13"/>
      <c r="AFK282" s="13"/>
      <c r="AFL282" s="13"/>
      <c r="AFM282" s="13"/>
      <c r="AFN282" s="13"/>
      <c r="AFO282" s="13"/>
      <c r="AFP282" s="13"/>
      <c r="AFQ282" s="13"/>
      <c r="AFR282" s="13"/>
      <c r="AFS282" s="13"/>
      <c r="AFT282" s="13"/>
      <c r="AFU282" s="13"/>
      <c r="AFV282" s="13"/>
      <c r="AFW282" s="13"/>
      <c r="AFX282" s="13"/>
      <c r="AFY282" s="13"/>
      <c r="AFZ282" s="13"/>
      <c r="AGA282" s="13"/>
      <c r="AGB282" s="13"/>
      <c r="AGC282" s="13"/>
      <c r="AGD282" s="13"/>
      <c r="AGE282" s="13"/>
      <c r="AGF282" s="13"/>
      <c r="AGG282" s="13"/>
      <c r="AGH282" s="13"/>
      <c r="AGI282" s="13"/>
      <c r="AGJ282" s="13"/>
      <c r="AGK282" s="13"/>
      <c r="AGL282" s="13"/>
      <c r="AGM282" s="13"/>
      <c r="AGN282" s="13"/>
      <c r="AGO282" s="13"/>
      <c r="AGP282" s="13"/>
      <c r="AGQ282" s="13"/>
      <c r="AGR282" s="13"/>
      <c r="AGS282" s="13"/>
      <c r="AGT282" s="13"/>
      <c r="AGU282" s="13"/>
      <c r="AGV282" s="13"/>
      <c r="AGW282" s="13"/>
      <c r="AGX282" s="13"/>
      <c r="AGY282" s="13"/>
      <c r="AGZ282" s="13"/>
      <c r="AHA282" s="13"/>
      <c r="AHB282" s="13"/>
      <c r="AHC282" s="13"/>
      <c r="AHD282" s="13"/>
      <c r="AHE282" s="13"/>
      <c r="AHF282" s="13"/>
      <c r="AHG282" s="13"/>
      <c r="AHH282" s="13"/>
      <c r="AHI282" s="13"/>
      <c r="AHJ282" s="13"/>
      <c r="AHK282" s="13"/>
      <c r="AHL282" s="13"/>
      <c r="AHM282" s="13"/>
      <c r="AHN282" s="13"/>
      <c r="AHO282" s="13"/>
      <c r="AHP282" s="13"/>
      <c r="AHQ282" s="13"/>
      <c r="AHR282" s="13"/>
      <c r="AHS282" s="13"/>
      <c r="AHT282" s="13"/>
      <c r="AHU282" s="13"/>
      <c r="AHV282" s="13"/>
      <c r="AHW282" s="13"/>
      <c r="AHX282" s="13"/>
      <c r="AHY282" s="13"/>
      <c r="AHZ282" s="13"/>
      <c r="AIA282" s="13"/>
      <c r="AIB282" s="13"/>
      <c r="AIC282" s="13"/>
      <c r="AID282" s="13"/>
      <c r="AIE282" s="13"/>
      <c r="AIF282" s="13"/>
      <c r="AIG282" s="13"/>
      <c r="AIH282" s="13"/>
      <c r="AII282" s="13"/>
      <c r="AIJ282" s="13"/>
      <c r="AIK282" s="13"/>
      <c r="AIL282" s="13"/>
      <c r="AIM282" s="13"/>
      <c r="AIN282" s="13"/>
      <c r="AIO282" s="13"/>
      <c r="AIP282" s="13"/>
      <c r="AIQ282" s="13"/>
      <c r="AIR282" s="13"/>
      <c r="AIS282" s="13"/>
      <c r="AIT282" s="13"/>
      <c r="AIU282" s="13"/>
      <c r="AIV282" s="13"/>
      <c r="AIW282" s="13"/>
      <c r="AIX282" s="13"/>
      <c r="AIY282" s="13"/>
      <c r="AIZ282" s="13"/>
      <c r="AJA282" s="13"/>
      <c r="AJB282" s="13"/>
      <c r="AJC282" s="13"/>
      <c r="AJD282" s="13"/>
      <c r="AJE282" s="13"/>
      <c r="AJF282" s="13"/>
      <c r="AJG282" s="13"/>
      <c r="AJH282" s="13"/>
      <c r="AJI282" s="13"/>
      <c r="AJJ282" s="13"/>
      <c r="AJK282" s="13"/>
      <c r="AJL282" s="13"/>
      <c r="AJM282" s="13"/>
      <c r="AJN282" s="13"/>
      <c r="AJO282" s="13"/>
      <c r="AJP282" s="13"/>
      <c r="AJQ282" s="13"/>
      <c r="AJR282" s="13"/>
      <c r="AJS282" s="13"/>
      <c r="AJT282" s="13"/>
      <c r="AJU282" s="13"/>
      <c r="AJV282" s="13"/>
      <c r="AJW282" s="13"/>
      <c r="AJX282" s="13"/>
      <c r="AJY282" s="13"/>
      <c r="AJZ282" s="13"/>
      <c r="AKA282" s="13"/>
      <c r="AKB282" s="13"/>
      <c r="AKC282" s="13"/>
      <c r="AKD282" s="13"/>
      <c r="AKE282" s="13"/>
      <c r="AKF282" s="13"/>
      <c r="AKG282" s="13"/>
      <c r="AKH282" s="13"/>
      <c r="AKI282" s="13"/>
      <c r="AKJ282" s="13"/>
      <c r="AKK282" s="13"/>
      <c r="AKL282" s="13"/>
      <c r="AKM282" s="13"/>
      <c r="AKN282" s="13"/>
      <c r="AKO282" s="13"/>
      <c r="AKP282" s="13"/>
      <c r="AKQ282" s="13"/>
      <c r="AKR282" s="13"/>
      <c r="AKS282" s="13"/>
      <c r="AKT282" s="13"/>
      <c r="AKU282" s="13"/>
      <c r="AKV282" s="13"/>
      <c r="AKW282" s="13"/>
      <c r="AKX282" s="13"/>
      <c r="AKY282" s="13"/>
      <c r="AKZ282" s="13"/>
      <c r="ALA282" s="13"/>
      <c r="ALB282" s="13"/>
      <c r="ALC282" s="13"/>
      <c r="ALD282" s="13"/>
      <c r="ALE282" s="13"/>
      <c r="ALF282" s="13"/>
      <c r="ALG282" s="13"/>
      <c r="ALH282" s="13"/>
      <c r="ALI282" s="13"/>
      <c r="ALJ282" s="13"/>
      <c r="ALK282" s="13"/>
      <c r="ALL282" s="13"/>
      <c r="ALM282" s="13"/>
      <c r="ALN282" s="13"/>
    </row>
    <row r="283" spans="1:1002" ht="14.5" hidden="1" customHeight="1" x14ac:dyDescent="0.35">
      <c r="A283" s="6"/>
      <c r="B283" s="21"/>
      <c r="C283" s="30"/>
      <c r="D283" s="21"/>
      <c r="E283" s="21"/>
      <c r="F283" s="11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13"/>
      <c r="DP283" s="13"/>
      <c r="DQ283" s="13"/>
      <c r="DR283" s="13"/>
      <c r="DS283" s="13"/>
      <c r="DT283" s="13"/>
      <c r="DU283" s="13"/>
      <c r="DV283" s="13"/>
      <c r="DW283" s="13"/>
      <c r="DX283" s="13"/>
      <c r="DY283" s="13"/>
      <c r="DZ283" s="13"/>
      <c r="EA283" s="13"/>
      <c r="EB283" s="13"/>
      <c r="EC283" s="13"/>
      <c r="ED283" s="13"/>
      <c r="EE283" s="13"/>
      <c r="EF283" s="13"/>
      <c r="EG283" s="13"/>
      <c r="EH283" s="13"/>
      <c r="EI283" s="13"/>
      <c r="EJ283" s="13"/>
      <c r="EK283" s="13"/>
      <c r="EL283" s="13"/>
      <c r="EM283" s="13"/>
      <c r="EN283" s="13"/>
      <c r="EO283" s="13"/>
      <c r="EP283" s="13"/>
      <c r="EQ283" s="13"/>
      <c r="ER283" s="13"/>
      <c r="ES283" s="13"/>
      <c r="ET283" s="13"/>
      <c r="EU283" s="13"/>
      <c r="EV283" s="13"/>
      <c r="EW283" s="13"/>
      <c r="EX283" s="13"/>
      <c r="EY283" s="13"/>
      <c r="EZ283" s="13"/>
      <c r="FA283" s="13"/>
      <c r="FB283" s="13"/>
      <c r="FC283" s="13"/>
      <c r="FD283" s="13"/>
      <c r="FE283" s="13"/>
      <c r="FF283" s="13"/>
      <c r="FG283" s="13"/>
      <c r="FH283" s="13"/>
      <c r="FI283" s="13"/>
      <c r="FJ283" s="13"/>
      <c r="FK283" s="13"/>
      <c r="FL283" s="13"/>
      <c r="FM283" s="13"/>
      <c r="FN283" s="13"/>
      <c r="FO283" s="13"/>
      <c r="FP283" s="13"/>
      <c r="FQ283" s="13"/>
      <c r="FR283" s="13"/>
      <c r="FS283" s="13"/>
      <c r="FT283" s="13"/>
      <c r="FU283" s="13"/>
      <c r="FV283" s="13"/>
      <c r="FW283" s="13"/>
      <c r="FX283" s="13"/>
      <c r="FY283" s="13"/>
      <c r="FZ283" s="13"/>
      <c r="GA283" s="13"/>
      <c r="GB283" s="13"/>
      <c r="GC283" s="13"/>
      <c r="GD283" s="13"/>
      <c r="GE283" s="13"/>
      <c r="GF283" s="13"/>
      <c r="GG283" s="13"/>
      <c r="GH283" s="13"/>
      <c r="GI283" s="13"/>
      <c r="GJ283" s="13"/>
      <c r="GK283" s="13"/>
      <c r="GL283" s="13"/>
      <c r="GM283" s="13"/>
      <c r="GN283" s="13"/>
      <c r="GO283" s="13"/>
      <c r="GP283" s="13"/>
      <c r="GQ283" s="13"/>
      <c r="GR283" s="13"/>
      <c r="GS283" s="13"/>
      <c r="GT283" s="13"/>
      <c r="GU283" s="13"/>
      <c r="GV283" s="13"/>
      <c r="GW283" s="13"/>
      <c r="GX283" s="13"/>
      <c r="GY283" s="13"/>
      <c r="GZ283" s="13"/>
      <c r="HA283" s="13"/>
      <c r="HB283" s="13"/>
      <c r="HC283" s="13"/>
      <c r="HD283" s="13"/>
      <c r="HE283" s="13"/>
      <c r="HF283" s="13"/>
      <c r="HG283" s="13"/>
      <c r="HH283" s="13"/>
      <c r="HI283" s="13"/>
      <c r="HJ283" s="13"/>
      <c r="HK283" s="13"/>
      <c r="HL283" s="13"/>
      <c r="HM283" s="13"/>
      <c r="HN283" s="13"/>
      <c r="HO283" s="13"/>
      <c r="HP283" s="13"/>
      <c r="HQ283" s="13"/>
      <c r="HR283" s="13"/>
      <c r="HS283" s="13"/>
      <c r="HT283" s="13"/>
      <c r="HU283" s="13"/>
      <c r="HV283" s="13"/>
      <c r="HW283" s="13"/>
      <c r="HX283" s="13"/>
      <c r="HY283" s="13"/>
      <c r="HZ283" s="13"/>
      <c r="IA283" s="13"/>
      <c r="IB283" s="13"/>
      <c r="IC283" s="13"/>
      <c r="ID283" s="13"/>
      <c r="IE283" s="13"/>
      <c r="IF283" s="13"/>
      <c r="IG283" s="13"/>
      <c r="IH283" s="13"/>
      <c r="II283" s="13"/>
      <c r="IJ283" s="13"/>
      <c r="IK283" s="13"/>
      <c r="IL283" s="13"/>
      <c r="IM283" s="13"/>
      <c r="IN283" s="13"/>
      <c r="IO283" s="13"/>
      <c r="IP283" s="13"/>
      <c r="IQ283" s="13"/>
      <c r="IR283" s="13"/>
      <c r="IS283" s="13"/>
      <c r="IT283" s="13"/>
      <c r="IU283" s="13"/>
      <c r="IV283" s="13"/>
      <c r="IW283" s="13"/>
      <c r="IX283" s="13"/>
      <c r="IY283" s="13"/>
      <c r="IZ283" s="13"/>
      <c r="JA283" s="13"/>
      <c r="JB283" s="13"/>
      <c r="JC283" s="13"/>
      <c r="JD283" s="13"/>
      <c r="JE283" s="13"/>
      <c r="JF283" s="13"/>
      <c r="JG283" s="13"/>
      <c r="JH283" s="13"/>
      <c r="JI283" s="13"/>
      <c r="JJ283" s="13"/>
      <c r="JK283" s="13"/>
      <c r="JL283" s="13"/>
      <c r="JM283" s="13"/>
      <c r="JN283" s="13"/>
      <c r="JO283" s="13"/>
      <c r="JP283" s="13"/>
      <c r="JQ283" s="13"/>
      <c r="JR283" s="13"/>
      <c r="JS283" s="13"/>
      <c r="JT283" s="13"/>
      <c r="JU283" s="13"/>
      <c r="JV283" s="13"/>
      <c r="JW283" s="13"/>
      <c r="JX283" s="13"/>
      <c r="JY283" s="13"/>
      <c r="JZ283" s="13"/>
      <c r="KA283" s="13"/>
      <c r="KB283" s="13"/>
      <c r="KC283" s="13"/>
      <c r="KD283" s="13"/>
      <c r="KE283" s="13"/>
      <c r="KF283" s="13"/>
      <c r="KG283" s="13"/>
      <c r="KH283" s="13"/>
      <c r="KI283" s="13"/>
      <c r="KJ283" s="13"/>
      <c r="KK283" s="13"/>
      <c r="KL283" s="13"/>
      <c r="KM283" s="13"/>
      <c r="KN283" s="13"/>
      <c r="KO283" s="13"/>
      <c r="KP283" s="13"/>
      <c r="KQ283" s="13"/>
      <c r="KR283" s="13"/>
      <c r="KS283" s="13"/>
      <c r="KT283" s="13"/>
      <c r="KU283" s="13"/>
      <c r="KV283" s="13"/>
      <c r="KW283" s="13"/>
      <c r="KX283" s="13"/>
      <c r="KY283" s="13"/>
      <c r="KZ283" s="13"/>
      <c r="LA283" s="13"/>
      <c r="LB283" s="13"/>
      <c r="LC283" s="13"/>
      <c r="LD283" s="13"/>
      <c r="LE283" s="13"/>
      <c r="LF283" s="13"/>
      <c r="LG283" s="13"/>
      <c r="LH283" s="13"/>
      <c r="LI283" s="13"/>
      <c r="LJ283" s="13"/>
      <c r="LK283" s="13"/>
      <c r="LL283" s="13"/>
      <c r="LM283" s="13"/>
      <c r="LN283" s="13"/>
      <c r="LO283" s="13"/>
      <c r="LP283" s="13"/>
      <c r="LQ283" s="13"/>
      <c r="LR283" s="13"/>
      <c r="LS283" s="13"/>
      <c r="LT283" s="13"/>
      <c r="LU283" s="13"/>
      <c r="LV283" s="13"/>
      <c r="LW283" s="13"/>
      <c r="LX283" s="13"/>
      <c r="LY283" s="13"/>
      <c r="LZ283" s="13"/>
      <c r="MA283" s="13"/>
      <c r="MB283" s="13"/>
      <c r="MC283" s="13"/>
      <c r="MD283" s="13"/>
      <c r="ME283" s="13"/>
      <c r="MF283" s="13"/>
      <c r="MG283" s="13"/>
      <c r="MH283" s="13"/>
      <c r="MI283" s="13"/>
      <c r="MJ283" s="13"/>
      <c r="MK283" s="13"/>
      <c r="ML283" s="13"/>
      <c r="MM283" s="13"/>
      <c r="MN283" s="13"/>
      <c r="MO283" s="13"/>
      <c r="MP283" s="13"/>
      <c r="MQ283" s="13"/>
      <c r="MR283" s="13"/>
      <c r="MS283" s="13"/>
      <c r="MT283" s="13"/>
      <c r="MU283" s="13"/>
      <c r="MV283" s="13"/>
      <c r="MW283" s="13"/>
      <c r="MX283" s="13"/>
      <c r="MY283" s="13"/>
      <c r="MZ283" s="13"/>
      <c r="NA283" s="13"/>
      <c r="NB283" s="13"/>
      <c r="NC283" s="13"/>
      <c r="ND283" s="13"/>
      <c r="NE283" s="13"/>
      <c r="NF283" s="13"/>
      <c r="NG283" s="13"/>
      <c r="NH283" s="13"/>
      <c r="NI283" s="13"/>
      <c r="NJ283" s="13"/>
      <c r="NK283" s="13"/>
      <c r="NL283" s="13"/>
      <c r="NM283" s="13"/>
      <c r="NN283" s="13"/>
      <c r="NO283" s="13"/>
      <c r="NP283" s="13"/>
      <c r="NQ283" s="13"/>
      <c r="NR283" s="13"/>
      <c r="NS283" s="13"/>
      <c r="NT283" s="13"/>
      <c r="NU283" s="13"/>
      <c r="NV283" s="13"/>
      <c r="NW283" s="13"/>
      <c r="NX283" s="13"/>
      <c r="NY283" s="13"/>
      <c r="NZ283" s="13"/>
      <c r="OA283" s="13"/>
      <c r="OB283" s="13"/>
      <c r="OC283" s="13"/>
      <c r="OD283" s="13"/>
      <c r="OE283" s="13"/>
      <c r="OF283" s="13"/>
      <c r="OG283" s="13"/>
      <c r="OH283" s="13"/>
      <c r="OI283" s="13"/>
      <c r="OJ283" s="13"/>
      <c r="OK283" s="13"/>
      <c r="OL283" s="13"/>
      <c r="OM283" s="13"/>
      <c r="ON283" s="13"/>
      <c r="OO283" s="13"/>
      <c r="OP283" s="13"/>
      <c r="OQ283" s="13"/>
      <c r="OR283" s="13"/>
      <c r="OS283" s="13"/>
      <c r="OT283" s="13"/>
      <c r="OU283" s="13"/>
      <c r="OV283" s="13"/>
      <c r="OW283" s="13"/>
      <c r="OX283" s="13"/>
      <c r="OY283" s="13"/>
      <c r="OZ283" s="13"/>
      <c r="PA283" s="13"/>
      <c r="PB283" s="13"/>
      <c r="PC283" s="13"/>
      <c r="PD283" s="13"/>
      <c r="PE283" s="13"/>
      <c r="PF283" s="13"/>
      <c r="PG283" s="13"/>
      <c r="PH283" s="13"/>
      <c r="PI283" s="13"/>
      <c r="PJ283" s="13"/>
      <c r="PK283" s="13"/>
      <c r="PL283" s="13"/>
      <c r="PM283" s="13"/>
      <c r="PN283" s="13"/>
      <c r="PO283" s="13"/>
      <c r="PP283" s="13"/>
      <c r="PQ283" s="13"/>
      <c r="PR283" s="13"/>
      <c r="PS283" s="13"/>
      <c r="PT283" s="13"/>
      <c r="PU283" s="13"/>
      <c r="PV283" s="13"/>
      <c r="PW283" s="13"/>
      <c r="PX283" s="13"/>
      <c r="PY283" s="13"/>
      <c r="PZ283" s="13"/>
      <c r="QA283" s="13"/>
      <c r="QB283" s="13"/>
      <c r="QC283" s="13"/>
      <c r="QD283" s="13"/>
      <c r="QE283" s="13"/>
      <c r="QF283" s="13"/>
      <c r="QG283" s="13"/>
      <c r="QH283" s="13"/>
      <c r="QI283" s="13"/>
      <c r="QJ283" s="13"/>
      <c r="QK283" s="13"/>
      <c r="QL283" s="13"/>
      <c r="QM283" s="13"/>
      <c r="QN283" s="13"/>
      <c r="QO283" s="13"/>
      <c r="QP283" s="13"/>
      <c r="QQ283" s="13"/>
      <c r="QR283" s="13"/>
      <c r="QS283" s="13"/>
      <c r="QT283" s="13"/>
      <c r="QU283" s="13"/>
      <c r="QV283" s="13"/>
      <c r="QW283" s="13"/>
      <c r="QX283" s="13"/>
      <c r="QY283" s="13"/>
      <c r="QZ283" s="13"/>
      <c r="RA283" s="13"/>
      <c r="RB283" s="13"/>
      <c r="RC283" s="13"/>
      <c r="RD283" s="13"/>
      <c r="RE283" s="13"/>
      <c r="RF283" s="13"/>
      <c r="RG283" s="13"/>
      <c r="RH283" s="13"/>
      <c r="RI283" s="13"/>
      <c r="RJ283" s="13"/>
      <c r="RK283" s="13"/>
      <c r="RL283" s="13"/>
      <c r="RM283" s="13"/>
      <c r="RN283" s="13"/>
      <c r="RO283" s="13"/>
      <c r="RP283" s="13"/>
      <c r="RQ283" s="13"/>
      <c r="RR283" s="13"/>
      <c r="RS283" s="13"/>
      <c r="RT283" s="13"/>
      <c r="RU283" s="13"/>
      <c r="RV283" s="13"/>
      <c r="RW283" s="13"/>
      <c r="RX283" s="13"/>
      <c r="RY283" s="13"/>
      <c r="RZ283" s="13"/>
      <c r="SA283" s="13"/>
      <c r="SB283" s="13"/>
      <c r="SC283" s="13"/>
      <c r="SD283" s="13"/>
      <c r="SE283" s="13"/>
      <c r="SF283" s="13"/>
      <c r="SG283" s="13"/>
      <c r="SH283" s="13"/>
      <c r="SI283" s="13"/>
      <c r="SJ283" s="13"/>
      <c r="SK283" s="13"/>
      <c r="SL283" s="13"/>
      <c r="SM283" s="13"/>
      <c r="SN283" s="13"/>
      <c r="SO283" s="13"/>
      <c r="SP283" s="13"/>
      <c r="SQ283" s="13"/>
      <c r="SR283" s="13"/>
      <c r="SS283" s="13"/>
      <c r="ST283" s="13"/>
      <c r="SU283" s="13"/>
      <c r="SV283" s="13"/>
      <c r="SW283" s="13"/>
      <c r="SX283" s="13"/>
      <c r="SY283" s="13"/>
      <c r="SZ283" s="13"/>
      <c r="TA283" s="13"/>
      <c r="TB283" s="13"/>
      <c r="TC283" s="13"/>
      <c r="TD283" s="13"/>
      <c r="TE283" s="13"/>
      <c r="TF283" s="13"/>
      <c r="TG283" s="13"/>
      <c r="TH283" s="13"/>
      <c r="TI283" s="13"/>
      <c r="TJ283" s="13"/>
      <c r="TK283" s="13"/>
      <c r="TL283" s="13"/>
      <c r="TM283" s="13"/>
      <c r="TN283" s="13"/>
      <c r="TO283" s="13"/>
      <c r="TP283" s="13"/>
      <c r="TQ283" s="13"/>
      <c r="TR283" s="13"/>
      <c r="TS283" s="13"/>
      <c r="TT283" s="13"/>
      <c r="TU283" s="13"/>
      <c r="TV283" s="13"/>
      <c r="TW283" s="13"/>
      <c r="TX283" s="13"/>
      <c r="TY283" s="13"/>
      <c r="TZ283" s="13"/>
      <c r="UA283" s="13"/>
      <c r="UB283" s="13"/>
      <c r="UC283" s="13"/>
      <c r="UD283" s="13"/>
      <c r="UE283" s="13"/>
      <c r="UF283" s="13"/>
      <c r="UG283" s="13"/>
      <c r="UH283" s="13"/>
      <c r="UI283" s="13"/>
      <c r="UJ283" s="13"/>
      <c r="UK283" s="13"/>
      <c r="UL283" s="13"/>
      <c r="UM283" s="13"/>
      <c r="UN283" s="13"/>
      <c r="UO283" s="13"/>
      <c r="UP283" s="13"/>
      <c r="UQ283" s="13"/>
      <c r="UR283" s="13"/>
      <c r="US283" s="13"/>
      <c r="UT283" s="13"/>
      <c r="UU283" s="13"/>
      <c r="UV283" s="13"/>
      <c r="UW283" s="13"/>
      <c r="UX283" s="13"/>
      <c r="UY283" s="13"/>
      <c r="UZ283" s="13"/>
      <c r="VA283" s="13"/>
      <c r="VB283" s="13"/>
      <c r="VC283" s="13"/>
      <c r="VD283" s="13"/>
      <c r="VE283" s="13"/>
      <c r="VF283" s="13"/>
      <c r="VG283" s="13"/>
      <c r="VH283" s="13"/>
      <c r="VI283" s="13"/>
      <c r="VJ283" s="13"/>
      <c r="VK283" s="13"/>
      <c r="VL283" s="13"/>
      <c r="VM283" s="13"/>
      <c r="VN283" s="13"/>
      <c r="VO283" s="13"/>
      <c r="VP283" s="13"/>
      <c r="VQ283" s="13"/>
      <c r="VR283" s="13"/>
      <c r="VS283" s="13"/>
      <c r="VT283" s="13"/>
      <c r="VU283" s="13"/>
      <c r="VV283" s="13"/>
      <c r="VW283" s="13"/>
      <c r="VX283" s="13"/>
      <c r="VY283" s="13"/>
      <c r="VZ283" s="13"/>
      <c r="WA283" s="13"/>
      <c r="WB283" s="13"/>
      <c r="WC283" s="13"/>
      <c r="WD283" s="13"/>
      <c r="WE283" s="13"/>
      <c r="WF283" s="13"/>
      <c r="WG283" s="13"/>
      <c r="WH283" s="13"/>
      <c r="WI283" s="13"/>
      <c r="WJ283" s="13"/>
      <c r="WK283" s="13"/>
      <c r="WL283" s="13"/>
      <c r="WM283" s="13"/>
      <c r="WN283" s="13"/>
      <c r="WO283" s="13"/>
      <c r="WP283" s="13"/>
      <c r="WQ283" s="13"/>
      <c r="WR283" s="13"/>
      <c r="WS283" s="13"/>
      <c r="WT283" s="13"/>
      <c r="WU283" s="13"/>
      <c r="WV283" s="13"/>
      <c r="WW283" s="13"/>
      <c r="WX283" s="13"/>
      <c r="WY283" s="13"/>
      <c r="WZ283" s="13"/>
      <c r="XA283" s="13"/>
      <c r="XB283" s="13"/>
      <c r="XC283" s="13"/>
      <c r="XD283" s="13"/>
      <c r="XE283" s="13"/>
      <c r="XF283" s="13"/>
      <c r="XG283" s="13"/>
      <c r="XH283" s="13"/>
      <c r="XI283" s="13"/>
      <c r="XJ283" s="13"/>
      <c r="XK283" s="13"/>
      <c r="XL283" s="13"/>
      <c r="XM283" s="13"/>
      <c r="XN283" s="13"/>
      <c r="XO283" s="13"/>
      <c r="XP283" s="13"/>
      <c r="XQ283" s="13"/>
      <c r="XR283" s="13"/>
      <c r="XS283" s="13"/>
      <c r="XT283" s="13"/>
      <c r="XU283" s="13"/>
      <c r="XV283" s="13"/>
      <c r="XW283" s="13"/>
      <c r="XX283" s="13"/>
      <c r="XY283" s="13"/>
      <c r="XZ283" s="13"/>
      <c r="YA283" s="13"/>
      <c r="YB283" s="13"/>
      <c r="YC283" s="13"/>
      <c r="YD283" s="13"/>
      <c r="YE283" s="13"/>
      <c r="YF283" s="13"/>
      <c r="YG283" s="13"/>
      <c r="YH283" s="13"/>
      <c r="YI283" s="13"/>
      <c r="YJ283" s="13"/>
      <c r="YK283" s="13"/>
      <c r="YL283" s="13"/>
      <c r="YM283" s="13"/>
      <c r="YN283" s="13"/>
      <c r="YO283" s="13"/>
      <c r="YP283" s="13"/>
      <c r="YQ283" s="13"/>
      <c r="YR283" s="13"/>
      <c r="YS283" s="13"/>
      <c r="YT283" s="13"/>
      <c r="YU283" s="13"/>
      <c r="YV283" s="13"/>
      <c r="YW283" s="13"/>
      <c r="YX283" s="13"/>
      <c r="YY283" s="13"/>
      <c r="YZ283" s="13"/>
      <c r="ZA283" s="13"/>
      <c r="ZB283" s="13"/>
      <c r="ZC283" s="13"/>
      <c r="ZD283" s="13"/>
      <c r="ZE283" s="13"/>
      <c r="ZF283" s="13"/>
      <c r="ZG283" s="13"/>
      <c r="ZH283" s="13"/>
      <c r="ZI283" s="13"/>
      <c r="ZJ283" s="13"/>
      <c r="ZK283" s="13"/>
      <c r="ZL283" s="13"/>
      <c r="ZM283" s="13"/>
      <c r="ZN283" s="13"/>
      <c r="ZO283" s="13"/>
      <c r="ZP283" s="13"/>
      <c r="ZQ283" s="13"/>
      <c r="ZR283" s="13"/>
      <c r="ZS283" s="13"/>
      <c r="ZT283" s="13"/>
      <c r="ZU283" s="13"/>
      <c r="ZV283" s="13"/>
      <c r="ZW283" s="13"/>
      <c r="ZX283" s="13"/>
      <c r="ZY283" s="13"/>
      <c r="ZZ283" s="13"/>
      <c r="AAA283" s="13"/>
      <c r="AAB283" s="13"/>
      <c r="AAC283" s="13"/>
      <c r="AAD283" s="13"/>
      <c r="AAE283" s="13"/>
      <c r="AAF283" s="13"/>
      <c r="AAG283" s="13"/>
      <c r="AAH283" s="13"/>
      <c r="AAI283" s="13"/>
      <c r="AAJ283" s="13"/>
      <c r="AAK283" s="13"/>
      <c r="AAL283" s="13"/>
      <c r="AAM283" s="13"/>
      <c r="AAN283" s="13"/>
      <c r="AAO283" s="13"/>
      <c r="AAP283" s="13"/>
      <c r="AAQ283" s="13"/>
      <c r="AAR283" s="13"/>
      <c r="AAS283" s="13"/>
      <c r="AAT283" s="13"/>
      <c r="AAU283" s="13"/>
      <c r="AAV283" s="13"/>
      <c r="AAW283" s="13"/>
      <c r="AAX283" s="13"/>
      <c r="AAY283" s="13"/>
      <c r="AAZ283" s="13"/>
      <c r="ABA283" s="13"/>
      <c r="ABB283" s="13"/>
      <c r="ABC283" s="13"/>
      <c r="ABD283" s="13"/>
      <c r="ABE283" s="13"/>
      <c r="ABF283" s="13"/>
      <c r="ABG283" s="13"/>
      <c r="ABH283" s="13"/>
      <c r="ABI283" s="13"/>
      <c r="ABJ283" s="13"/>
      <c r="ABK283" s="13"/>
      <c r="ABL283" s="13"/>
      <c r="ABM283" s="13"/>
      <c r="ABN283" s="13"/>
      <c r="ABO283" s="13"/>
      <c r="ABP283" s="13"/>
      <c r="ABQ283" s="13"/>
      <c r="ABR283" s="13"/>
      <c r="ABS283" s="13"/>
      <c r="ABT283" s="13"/>
      <c r="ABU283" s="13"/>
      <c r="ABV283" s="13"/>
      <c r="ABW283" s="13"/>
      <c r="ABX283" s="13"/>
      <c r="ABY283" s="13"/>
      <c r="ABZ283" s="13"/>
      <c r="ACA283" s="13"/>
      <c r="ACB283" s="13"/>
      <c r="ACC283" s="13"/>
      <c r="ACD283" s="13"/>
      <c r="ACE283" s="13"/>
      <c r="ACF283" s="13"/>
      <c r="ACG283" s="13"/>
      <c r="ACH283" s="13"/>
      <c r="ACI283" s="13"/>
      <c r="ACJ283" s="13"/>
      <c r="ACK283" s="13"/>
      <c r="ACL283" s="13"/>
      <c r="ACM283" s="13"/>
      <c r="ACN283" s="13"/>
      <c r="ACO283" s="13"/>
      <c r="ACP283" s="13"/>
      <c r="ACQ283" s="13"/>
      <c r="ACR283" s="13"/>
      <c r="ACS283" s="13"/>
      <c r="ACT283" s="13"/>
      <c r="ACU283" s="13"/>
      <c r="ACV283" s="13"/>
      <c r="ACW283" s="13"/>
      <c r="ACX283" s="13"/>
      <c r="ACY283" s="13"/>
      <c r="ACZ283" s="13"/>
      <c r="ADA283" s="13"/>
      <c r="ADB283" s="13"/>
      <c r="ADC283" s="13"/>
      <c r="ADD283" s="13"/>
      <c r="ADE283" s="13"/>
      <c r="ADF283" s="13"/>
      <c r="ADG283" s="13"/>
      <c r="ADH283" s="13"/>
      <c r="ADI283" s="13"/>
      <c r="ADJ283" s="13"/>
      <c r="ADK283" s="13"/>
      <c r="ADL283" s="13"/>
      <c r="ADM283" s="13"/>
      <c r="ADN283" s="13"/>
      <c r="ADO283" s="13"/>
      <c r="ADP283" s="13"/>
      <c r="ADQ283" s="13"/>
      <c r="ADR283" s="13"/>
      <c r="ADS283" s="13"/>
      <c r="ADT283" s="13"/>
      <c r="ADU283" s="13"/>
      <c r="ADV283" s="13"/>
      <c r="ADW283" s="13"/>
      <c r="ADX283" s="13"/>
      <c r="ADY283" s="13"/>
      <c r="ADZ283" s="13"/>
      <c r="AEA283" s="13"/>
      <c r="AEB283" s="13"/>
      <c r="AEC283" s="13"/>
      <c r="AED283" s="13"/>
      <c r="AEE283" s="13"/>
      <c r="AEF283" s="13"/>
      <c r="AEG283" s="13"/>
      <c r="AEH283" s="13"/>
      <c r="AEI283" s="13"/>
      <c r="AEJ283" s="13"/>
      <c r="AEK283" s="13"/>
      <c r="AEL283" s="13"/>
      <c r="AEM283" s="13"/>
      <c r="AEN283" s="13"/>
      <c r="AEO283" s="13"/>
      <c r="AEP283" s="13"/>
      <c r="AEQ283" s="13"/>
      <c r="AER283" s="13"/>
      <c r="AES283" s="13"/>
      <c r="AET283" s="13"/>
      <c r="AEU283" s="13"/>
      <c r="AEV283" s="13"/>
      <c r="AEW283" s="13"/>
      <c r="AEX283" s="13"/>
      <c r="AEY283" s="13"/>
      <c r="AEZ283" s="13"/>
      <c r="AFA283" s="13"/>
      <c r="AFB283" s="13"/>
      <c r="AFC283" s="13"/>
      <c r="AFD283" s="13"/>
      <c r="AFE283" s="13"/>
      <c r="AFF283" s="13"/>
      <c r="AFG283" s="13"/>
      <c r="AFH283" s="13"/>
      <c r="AFI283" s="13"/>
      <c r="AFJ283" s="13"/>
      <c r="AFK283" s="13"/>
      <c r="AFL283" s="13"/>
      <c r="AFM283" s="13"/>
      <c r="AFN283" s="13"/>
      <c r="AFO283" s="13"/>
      <c r="AFP283" s="13"/>
      <c r="AFQ283" s="13"/>
      <c r="AFR283" s="13"/>
      <c r="AFS283" s="13"/>
      <c r="AFT283" s="13"/>
      <c r="AFU283" s="13"/>
      <c r="AFV283" s="13"/>
      <c r="AFW283" s="13"/>
      <c r="AFX283" s="13"/>
      <c r="AFY283" s="13"/>
      <c r="AFZ283" s="13"/>
      <c r="AGA283" s="13"/>
      <c r="AGB283" s="13"/>
      <c r="AGC283" s="13"/>
      <c r="AGD283" s="13"/>
      <c r="AGE283" s="13"/>
      <c r="AGF283" s="13"/>
      <c r="AGG283" s="13"/>
      <c r="AGH283" s="13"/>
      <c r="AGI283" s="13"/>
      <c r="AGJ283" s="13"/>
      <c r="AGK283" s="13"/>
      <c r="AGL283" s="13"/>
      <c r="AGM283" s="13"/>
      <c r="AGN283" s="13"/>
      <c r="AGO283" s="13"/>
      <c r="AGP283" s="13"/>
      <c r="AGQ283" s="13"/>
      <c r="AGR283" s="13"/>
      <c r="AGS283" s="13"/>
      <c r="AGT283" s="13"/>
      <c r="AGU283" s="13"/>
      <c r="AGV283" s="13"/>
      <c r="AGW283" s="13"/>
      <c r="AGX283" s="13"/>
      <c r="AGY283" s="13"/>
      <c r="AGZ283" s="13"/>
      <c r="AHA283" s="13"/>
      <c r="AHB283" s="13"/>
      <c r="AHC283" s="13"/>
      <c r="AHD283" s="13"/>
      <c r="AHE283" s="13"/>
      <c r="AHF283" s="13"/>
      <c r="AHG283" s="13"/>
      <c r="AHH283" s="13"/>
      <c r="AHI283" s="13"/>
      <c r="AHJ283" s="13"/>
      <c r="AHK283" s="13"/>
      <c r="AHL283" s="13"/>
      <c r="AHM283" s="13"/>
      <c r="AHN283" s="13"/>
      <c r="AHO283" s="13"/>
      <c r="AHP283" s="13"/>
      <c r="AHQ283" s="13"/>
      <c r="AHR283" s="13"/>
      <c r="AHS283" s="13"/>
      <c r="AHT283" s="13"/>
      <c r="AHU283" s="13"/>
      <c r="AHV283" s="13"/>
      <c r="AHW283" s="13"/>
      <c r="AHX283" s="13"/>
      <c r="AHY283" s="13"/>
      <c r="AHZ283" s="13"/>
      <c r="AIA283" s="13"/>
      <c r="AIB283" s="13"/>
      <c r="AIC283" s="13"/>
      <c r="AID283" s="13"/>
      <c r="AIE283" s="13"/>
      <c r="AIF283" s="13"/>
      <c r="AIG283" s="13"/>
      <c r="AIH283" s="13"/>
      <c r="AII283" s="13"/>
      <c r="AIJ283" s="13"/>
      <c r="AIK283" s="13"/>
      <c r="AIL283" s="13"/>
      <c r="AIM283" s="13"/>
      <c r="AIN283" s="13"/>
      <c r="AIO283" s="13"/>
      <c r="AIP283" s="13"/>
      <c r="AIQ283" s="13"/>
      <c r="AIR283" s="13"/>
      <c r="AIS283" s="13"/>
      <c r="AIT283" s="13"/>
      <c r="AIU283" s="13"/>
      <c r="AIV283" s="13"/>
      <c r="AIW283" s="13"/>
      <c r="AIX283" s="13"/>
      <c r="AIY283" s="13"/>
      <c r="AIZ283" s="13"/>
      <c r="AJA283" s="13"/>
      <c r="AJB283" s="13"/>
      <c r="AJC283" s="13"/>
      <c r="AJD283" s="13"/>
      <c r="AJE283" s="13"/>
      <c r="AJF283" s="13"/>
      <c r="AJG283" s="13"/>
      <c r="AJH283" s="13"/>
      <c r="AJI283" s="13"/>
      <c r="AJJ283" s="13"/>
      <c r="AJK283" s="13"/>
      <c r="AJL283" s="13"/>
      <c r="AJM283" s="13"/>
      <c r="AJN283" s="13"/>
      <c r="AJO283" s="13"/>
      <c r="AJP283" s="13"/>
      <c r="AJQ283" s="13"/>
      <c r="AJR283" s="13"/>
      <c r="AJS283" s="13"/>
      <c r="AJT283" s="13"/>
      <c r="AJU283" s="13"/>
      <c r="AJV283" s="13"/>
      <c r="AJW283" s="13"/>
      <c r="AJX283" s="13"/>
      <c r="AJY283" s="13"/>
      <c r="AJZ283" s="13"/>
      <c r="AKA283" s="13"/>
      <c r="AKB283" s="13"/>
      <c r="AKC283" s="13"/>
      <c r="AKD283" s="13"/>
      <c r="AKE283" s="13"/>
      <c r="AKF283" s="13"/>
      <c r="AKG283" s="13"/>
      <c r="AKH283" s="13"/>
      <c r="AKI283" s="13"/>
      <c r="AKJ283" s="13"/>
      <c r="AKK283" s="13"/>
      <c r="AKL283" s="13"/>
      <c r="AKM283" s="13"/>
      <c r="AKN283" s="13"/>
      <c r="AKO283" s="13"/>
      <c r="AKP283" s="13"/>
      <c r="AKQ283" s="13"/>
      <c r="AKR283" s="13"/>
      <c r="AKS283" s="13"/>
      <c r="AKT283" s="13"/>
      <c r="AKU283" s="13"/>
      <c r="AKV283" s="13"/>
      <c r="AKW283" s="13"/>
      <c r="AKX283" s="13"/>
      <c r="AKY283" s="13"/>
      <c r="AKZ283" s="13"/>
      <c r="ALA283" s="13"/>
      <c r="ALB283" s="13"/>
      <c r="ALC283" s="13"/>
      <c r="ALD283" s="13"/>
      <c r="ALE283" s="13"/>
      <c r="ALF283" s="13"/>
      <c r="ALG283" s="13"/>
      <c r="ALH283" s="13"/>
      <c r="ALI283" s="13"/>
      <c r="ALJ283" s="13"/>
      <c r="ALK283" s="13"/>
      <c r="ALL283" s="13"/>
      <c r="ALM283" s="13"/>
      <c r="ALN283" s="13"/>
    </row>
    <row r="284" spans="1:1002" ht="14.5" hidden="1" customHeight="1" x14ac:dyDescent="0.35">
      <c r="A284" s="6"/>
      <c r="B284" s="21"/>
      <c r="C284" s="30"/>
      <c r="D284" s="21"/>
      <c r="E284" s="21"/>
      <c r="F284" s="11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c r="EO284" s="13"/>
      <c r="EP284" s="13"/>
      <c r="EQ284" s="13"/>
      <c r="ER284" s="13"/>
      <c r="ES284" s="13"/>
      <c r="ET284" s="13"/>
      <c r="EU284" s="13"/>
      <c r="EV284" s="13"/>
      <c r="EW284" s="13"/>
      <c r="EX284" s="13"/>
      <c r="EY284" s="13"/>
      <c r="EZ284" s="13"/>
      <c r="FA284" s="13"/>
      <c r="FB284" s="13"/>
      <c r="FC284" s="13"/>
      <c r="FD284" s="13"/>
      <c r="FE284" s="13"/>
      <c r="FF284" s="13"/>
      <c r="FG284" s="13"/>
      <c r="FH284" s="13"/>
      <c r="FI284" s="13"/>
      <c r="FJ284" s="13"/>
      <c r="FK284" s="13"/>
      <c r="FL284" s="13"/>
      <c r="FM284" s="13"/>
      <c r="FN284" s="13"/>
      <c r="FO284" s="13"/>
      <c r="FP284" s="13"/>
      <c r="FQ284" s="13"/>
      <c r="FR284" s="13"/>
      <c r="FS284" s="13"/>
      <c r="FT284" s="13"/>
      <c r="FU284" s="13"/>
      <c r="FV284" s="13"/>
      <c r="FW284" s="13"/>
      <c r="FX284" s="13"/>
      <c r="FY284" s="13"/>
      <c r="FZ284" s="13"/>
      <c r="GA284" s="13"/>
      <c r="GB284" s="13"/>
      <c r="GC284" s="13"/>
      <c r="GD284" s="13"/>
      <c r="GE284" s="13"/>
      <c r="GF284" s="13"/>
      <c r="GG284" s="13"/>
      <c r="GH284" s="13"/>
      <c r="GI284" s="13"/>
      <c r="GJ284" s="13"/>
      <c r="GK284" s="13"/>
      <c r="GL284" s="13"/>
      <c r="GM284" s="13"/>
      <c r="GN284" s="13"/>
      <c r="GO284" s="13"/>
      <c r="GP284" s="13"/>
      <c r="GQ284" s="13"/>
      <c r="GR284" s="13"/>
      <c r="GS284" s="13"/>
      <c r="GT284" s="13"/>
      <c r="GU284" s="13"/>
      <c r="GV284" s="13"/>
      <c r="GW284" s="13"/>
      <c r="GX284" s="13"/>
      <c r="GY284" s="13"/>
      <c r="GZ284" s="13"/>
      <c r="HA284" s="13"/>
      <c r="HB284" s="13"/>
      <c r="HC284" s="13"/>
      <c r="HD284" s="13"/>
      <c r="HE284" s="13"/>
      <c r="HF284" s="13"/>
      <c r="HG284" s="13"/>
      <c r="HH284" s="13"/>
      <c r="HI284" s="13"/>
      <c r="HJ284" s="13"/>
      <c r="HK284" s="13"/>
      <c r="HL284" s="13"/>
      <c r="HM284" s="13"/>
      <c r="HN284" s="13"/>
      <c r="HO284" s="13"/>
      <c r="HP284" s="13"/>
      <c r="HQ284" s="13"/>
      <c r="HR284" s="13"/>
      <c r="HS284" s="13"/>
      <c r="HT284" s="13"/>
      <c r="HU284" s="13"/>
      <c r="HV284" s="13"/>
      <c r="HW284" s="13"/>
      <c r="HX284" s="13"/>
      <c r="HY284" s="13"/>
      <c r="HZ284" s="13"/>
      <c r="IA284" s="13"/>
      <c r="IB284" s="13"/>
      <c r="IC284" s="13"/>
      <c r="ID284" s="13"/>
      <c r="IE284" s="13"/>
      <c r="IF284" s="13"/>
      <c r="IG284" s="13"/>
      <c r="IH284" s="13"/>
      <c r="II284" s="13"/>
      <c r="IJ284" s="13"/>
      <c r="IK284" s="13"/>
      <c r="IL284" s="13"/>
      <c r="IM284" s="13"/>
      <c r="IN284" s="13"/>
      <c r="IO284" s="13"/>
      <c r="IP284" s="13"/>
      <c r="IQ284" s="13"/>
      <c r="IR284" s="13"/>
      <c r="IS284" s="13"/>
      <c r="IT284" s="13"/>
      <c r="IU284" s="13"/>
      <c r="IV284" s="13"/>
      <c r="IW284" s="13"/>
      <c r="IX284" s="13"/>
      <c r="IY284" s="13"/>
      <c r="IZ284" s="13"/>
      <c r="JA284" s="13"/>
      <c r="JB284" s="13"/>
      <c r="JC284" s="13"/>
      <c r="JD284" s="13"/>
      <c r="JE284" s="13"/>
      <c r="JF284" s="13"/>
      <c r="JG284" s="13"/>
      <c r="JH284" s="13"/>
      <c r="JI284" s="13"/>
      <c r="JJ284" s="13"/>
      <c r="JK284" s="13"/>
      <c r="JL284" s="13"/>
      <c r="JM284" s="13"/>
      <c r="JN284" s="13"/>
      <c r="JO284" s="13"/>
      <c r="JP284" s="13"/>
      <c r="JQ284" s="13"/>
      <c r="JR284" s="13"/>
      <c r="JS284" s="13"/>
      <c r="JT284" s="13"/>
      <c r="JU284" s="13"/>
      <c r="JV284" s="13"/>
      <c r="JW284" s="13"/>
      <c r="JX284" s="13"/>
      <c r="JY284" s="13"/>
      <c r="JZ284" s="13"/>
      <c r="KA284" s="13"/>
      <c r="KB284" s="13"/>
      <c r="KC284" s="13"/>
      <c r="KD284" s="13"/>
      <c r="KE284" s="13"/>
      <c r="KF284" s="13"/>
      <c r="KG284" s="13"/>
      <c r="KH284" s="13"/>
      <c r="KI284" s="13"/>
      <c r="KJ284" s="13"/>
      <c r="KK284" s="13"/>
      <c r="KL284" s="13"/>
      <c r="KM284" s="13"/>
      <c r="KN284" s="13"/>
      <c r="KO284" s="13"/>
      <c r="KP284" s="13"/>
      <c r="KQ284" s="13"/>
      <c r="KR284" s="13"/>
      <c r="KS284" s="13"/>
      <c r="KT284" s="13"/>
      <c r="KU284" s="13"/>
      <c r="KV284" s="13"/>
      <c r="KW284" s="13"/>
      <c r="KX284" s="13"/>
      <c r="KY284" s="13"/>
      <c r="KZ284" s="13"/>
      <c r="LA284" s="13"/>
      <c r="LB284" s="13"/>
      <c r="LC284" s="13"/>
      <c r="LD284" s="13"/>
      <c r="LE284" s="13"/>
      <c r="LF284" s="13"/>
      <c r="LG284" s="13"/>
      <c r="LH284" s="13"/>
      <c r="LI284" s="13"/>
      <c r="LJ284" s="13"/>
      <c r="LK284" s="13"/>
      <c r="LL284" s="13"/>
      <c r="LM284" s="13"/>
      <c r="LN284" s="13"/>
      <c r="LO284" s="13"/>
      <c r="LP284" s="13"/>
      <c r="LQ284" s="13"/>
      <c r="LR284" s="13"/>
      <c r="LS284" s="13"/>
      <c r="LT284" s="13"/>
      <c r="LU284" s="13"/>
      <c r="LV284" s="13"/>
      <c r="LW284" s="13"/>
      <c r="LX284" s="13"/>
      <c r="LY284" s="13"/>
      <c r="LZ284" s="13"/>
      <c r="MA284" s="13"/>
      <c r="MB284" s="13"/>
      <c r="MC284" s="13"/>
      <c r="MD284" s="13"/>
      <c r="ME284" s="13"/>
      <c r="MF284" s="13"/>
      <c r="MG284" s="13"/>
      <c r="MH284" s="13"/>
      <c r="MI284" s="13"/>
      <c r="MJ284" s="13"/>
      <c r="MK284" s="13"/>
      <c r="ML284" s="13"/>
      <c r="MM284" s="13"/>
      <c r="MN284" s="13"/>
      <c r="MO284" s="13"/>
      <c r="MP284" s="13"/>
      <c r="MQ284" s="13"/>
      <c r="MR284" s="13"/>
      <c r="MS284" s="13"/>
      <c r="MT284" s="13"/>
      <c r="MU284" s="13"/>
      <c r="MV284" s="13"/>
      <c r="MW284" s="13"/>
      <c r="MX284" s="13"/>
      <c r="MY284" s="13"/>
      <c r="MZ284" s="13"/>
      <c r="NA284" s="13"/>
      <c r="NB284" s="13"/>
      <c r="NC284" s="13"/>
      <c r="ND284" s="13"/>
      <c r="NE284" s="13"/>
      <c r="NF284" s="13"/>
      <c r="NG284" s="13"/>
      <c r="NH284" s="13"/>
      <c r="NI284" s="13"/>
      <c r="NJ284" s="13"/>
      <c r="NK284" s="13"/>
      <c r="NL284" s="13"/>
      <c r="NM284" s="13"/>
      <c r="NN284" s="13"/>
      <c r="NO284" s="13"/>
      <c r="NP284" s="13"/>
      <c r="NQ284" s="13"/>
      <c r="NR284" s="13"/>
      <c r="NS284" s="13"/>
      <c r="NT284" s="13"/>
      <c r="NU284" s="13"/>
      <c r="NV284" s="13"/>
      <c r="NW284" s="13"/>
      <c r="NX284" s="13"/>
      <c r="NY284" s="13"/>
      <c r="NZ284" s="13"/>
      <c r="OA284" s="13"/>
      <c r="OB284" s="13"/>
      <c r="OC284" s="13"/>
      <c r="OD284" s="13"/>
      <c r="OE284" s="13"/>
      <c r="OF284" s="13"/>
      <c r="OG284" s="13"/>
      <c r="OH284" s="13"/>
      <c r="OI284" s="13"/>
      <c r="OJ284" s="13"/>
      <c r="OK284" s="13"/>
      <c r="OL284" s="13"/>
      <c r="OM284" s="13"/>
      <c r="ON284" s="13"/>
      <c r="OO284" s="13"/>
      <c r="OP284" s="13"/>
      <c r="OQ284" s="13"/>
      <c r="OR284" s="13"/>
      <c r="OS284" s="13"/>
      <c r="OT284" s="13"/>
      <c r="OU284" s="13"/>
      <c r="OV284" s="13"/>
      <c r="OW284" s="13"/>
      <c r="OX284" s="13"/>
      <c r="OY284" s="13"/>
      <c r="OZ284" s="13"/>
      <c r="PA284" s="13"/>
      <c r="PB284" s="13"/>
      <c r="PC284" s="13"/>
      <c r="PD284" s="13"/>
      <c r="PE284" s="13"/>
      <c r="PF284" s="13"/>
      <c r="PG284" s="13"/>
      <c r="PH284" s="13"/>
      <c r="PI284" s="13"/>
      <c r="PJ284" s="13"/>
      <c r="PK284" s="13"/>
      <c r="PL284" s="13"/>
      <c r="PM284" s="13"/>
      <c r="PN284" s="13"/>
      <c r="PO284" s="13"/>
      <c r="PP284" s="13"/>
      <c r="PQ284" s="13"/>
      <c r="PR284" s="13"/>
      <c r="PS284" s="13"/>
      <c r="PT284" s="13"/>
      <c r="PU284" s="13"/>
      <c r="PV284" s="13"/>
      <c r="PW284" s="13"/>
      <c r="PX284" s="13"/>
      <c r="PY284" s="13"/>
      <c r="PZ284" s="13"/>
      <c r="QA284" s="13"/>
      <c r="QB284" s="13"/>
      <c r="QC284" s="13"/>
      <c r="QD284" s="13"/>
      <c r="QE284" s="13"/>
      <c r="QF284" s="13"/>
      <c r="QG284" s="13"/>
      <c r="QH284" s="13"/>
      <c r="QI284" s="13"/>
      <c r="QJ284" s="13"/>
      <c r="QK284" s="13"/>
      <c r="QL284" s="13"/>
      <c r="QM284" s="13"/>
      <c r="QN284" s="13"/>
      <c r="QO284" s="13"/>
      <c r="QP284" s="13"/>
      <c r="QQ284" s="13"/>
      <c r="QR284" s="13"/>
      <c r="QS284" s="13"/>
      <c r="QT284" s="13"/>
      <c r="QU284" s="13"/>
      <c r="QV284" s="13"/>
      <c r="QW284" s="13"/>
      <c r="QX284" s="13"/>
      <c r="QY284" s="13"/>
      <c r="QZ284" s="13"/>
      <c r="RA284" s="13"/>
      <c r="RB284" s="13"/>
      <c r="RC284" s="13"/>
      <c r="RD284" s="13"/>
      <c r="RE284" s="13"/>
      <c r="RF284" s="13"/>
      <c r="RG284" s="13"/>
      <c r="RH284" s="13"/>
      <c r="RI284" s="13"/>
      <c r="RJ284" s="13"/>
      <c r="RK284" s="13"/>
      <c r="RL284" s="13"/>
      <c r="RM284" s="13"/>
      <c r="RN284" s="13"/>
      <c r="RO284" s="13"/>
      <c r="RP284" s="13"/>
      <c r="RQ284" s="13"/>
      <c r="RR284" s="13"/>
      <c r="RS284" s="13"/>
      <c r="RT284" s="13"/>
      <c r="RU284" s="13"/>
      <c r="RV284" s="13"/>
      <c r="RW284" s="13"/>
      <c r="RX284" s="13"/>
      <c r="RY284" s="13"/>
      <c r="RZ284" s="13"/>
      <c r="SA284" s="13"/>
      <c r="SB284" s="13"/>
      <c r="SC284" s="13"/>
      <c r="SD284" s="13"/>
      <c r="SE284" s="13"/>
      <c r="SF284" s="13"/>
      <c r="SG284" s="13"/>
      <c r="SH284" s="13"/>
      <c r="SI284" s="13"/>
      <c r="SJ284" s="13"/>
      <c r="SK284" s="13"/>
      <c r="SL284" s="13"/>
      <c r="SM284" s="13"/>
      <c r="SN284" s="13"/>
      <c r="SO284" s="13"/>
      <c r="SP284" s="13"/>
      <c r="SQ284" s="13"/>
      <c r="SR284" s="13"/>
      <c r="SS284" s="13"/>
      <c r="ST284" s="13"/>
      <c r="SU284" s="13"/>
      <c r="SV284" s="13"/>
      <c r="SW284" s="13"/>
      <c r="SX284" s="13"/>
      <c r="SY284" s="13"/>
      <c r="SZ284" s="13"/>
      <c r="TA284" s="13"/>
      <c r="TB284" s="13"/>
      <c r="TC284" s="13"/>
      <c r="TD284" s="13"/>
      <c r="TE284" s="13"/>
      <c r="TF284" s="13"/>
      <c r="TG284" s="13"/>
      <c r="TH284" s="13"/>
      <c r="TI284" s="13"/>
      <c r="TJ284" s="13"/>
      <c r="TK284" s="13"/>
      <c r="TL284" s="13"/>
      <c r="TM284" s="13"/>
      <c r="TN284" s="13"/>
      <c r="TO284" s="13"/>
      <c r="TP284" s="13"/>
      <c r="TQ284" s="13"/>
      <c r="TR284" s="13"/>
      <c r="TS284" s="13"/>
      <c r="TT284" s="13"/>
      <c r="TU284" s="13"/>
      <c r="TV284" s="13"/>
      <c r="TW284" s="13"/>
      <c r="TX284" s="13"/>
      <c r="TY284" s="13"/>
      <c r="TZ284" s="13"/>
      <c r="UA284" s="13"/>
      <c r="UB284" s="13"/>
      <c r="UC284" s="13"/>
      <c r="UD284" s="13"/>
      <c r="UE284" s="13"/>
      <c r="UF284" s="13"/>
      <c r="UG284" s="13"/>
      <c r="UH284" s="13"/>
      <c r="UI284" s="13"/>
      <c r="UJ284" s="13"/>
      <c r="UK284" s="13"/>
      <c r="UL284" s="13"/>
      <c r="UM284" s="13"/>
      <c r="UN284" s="13"/>
      <c r="UO284" s="13"/>
      <c r="UP284" s="13"/>
      <c r="UQ284" s="13"/>
      <c r="UR284" s="13"/>
      <c r="US284" s="13"/>
      <c r="UT284" s="13"/>
      <c r="UU284" s="13"/>
      <c r="UV284" s="13"/>
      <c r="UW284" s="13"/>
      <c r="UX284" s="13"/>
      <c r="UY284" s="13"/>
      <c r="UZ284" s="13"/>
      <c r="VA284" s="13"/>
      <c r="VB284" s="13"/>
      <c r="VC284" s="13"/>
      <c r="VD284" s="13"/>
      <c r="VE284" s="13"/>
      <c r="VF284" s="13"/>
      <c r="VG284" s="13"/>
      <c r="VH284" s="13"/>
      <c r="VI284" s="13"/>
      <c r="VJ284" s="13"/>
      <c r="VK284" s="13"/>
      <c r="VL284" s="13"/>
      <c r="VM284" s="13"/>
      <c r="VN284" s="13"/>
      <c r="VO284" s="13"/>
      <c r="VP284" s="13"/>
      <c r="VQ284" s="13"/>
      <c r="VR284" s="13"/>
      <c r="VS284" s="13"/>
      <c r="VT284" s="13"/>
      <c r="VU284" s="13"/>
      <c r="VV284" s="13"/>
      <c r="VW284" s="13"/>
      <c r="VX284" s="13"/>
      <c r="VY284" s="13"/>
      <c r="VZ284" s="13"/>
      <c r="WA284" s="13"/>
      <c r="WB284" s="13"/>
      <c r="WC284" s="13"/>
      <c r="WD284" s="13"/>
      <c r="WE284" s="13"/>
      <c r="WF284" s="13"/>
      <c r="WG284" s="13"/>
      <c r="WH284" s="13"/>
      <c r="WI284" s="13"/>
      <c r="WJ284" s="13"/>
      <c r="WK284" s="13"/>
      <c r="WL284" s="13"/>
      <c r="WM284" s="13"/>
      <c r="WN284" s="13"/>
      <c r="WO284" s="13"/>
      <c r="WP284" s="13"/>
      <c r="WQ284" s="13"/>
      <c r="WR284" s="13"/>
      <c r="WS284" s="13"/>
      <c r="WT284" s="13"/>
      <c r="WU284" s="13"/>
      <c r="WV284" s="13"/>
      <c r="WW284" s="13"/>
      <c r="WX284" s="13"/>
      <c r="WY284" s="13"/>
      <c r="WZ284" s="13"/>
      <c r="XA284" s="13"/>
      <c r="XB284" s="13"/>
      <c r="XC284" s="13"/>
      <c r="XD284" s="13"/>
      <c r="XE284" s="13"/>
      <c r="XF284" s="13"/>
      <c r="XG284" s="13"/>
      <c r="XH284" s="13"/>
      <c r="XI284" s="13"/>
      <c r="XJ284" s="13"/>
      <c r="XK284" s="13"/>
      <c r="XL284" s="13"/>
      <c r="XM284" s="13"/>
      <c r="XN284" s="13"/>
      <c r="XO284" s="13"/>
      <c r="XP284" s="13"/>
      <c r="XQ284" s="13"/>
      <c r="XR284" s="13"/>
      <c r="XS284" s="13"/>
      <c r="XT284" s="13"/>
      <c r="XU284" s="13"/>
      <c r="XV284" s="13"/>
      <c r="XW284" s="13"/>
      <c r="XX284" s="13"/>
      <c r="XY284" s="13"/>
      <c r="XZ284" s="13"/>
      <c r="YA284" s="13"/>
      <c r="YB284" s="13"/>
      <c r="YC284" s="13"/>
      <c r="YD284" s="13"/>
      <c r="YE284" s="13"/>
      <c r="YF284" s="13"/>
      <c r="YG284" s="13"/>
      <c r="YH284" s="13"/>
      <c r="YI284" s="13"/>
      <c r="YJ284" s="13"/>
      <c r="YK284" s="13"/>
      <c r="YL284" s="13"/>
      <c r="YM284" s="13"/>
      <c r="YN284" s="13"/>
      <c r="YO284" s="13"/>
      <c r="YP284" s="13"/>
      <c r="YQ284" s="13"/>
      <c r="YR284" s="13"/>
      <c r="YS284" s="13"/>
      <c r="YT284" s="13"/>
      <c r="YU284" s="13"/>
      <c r="YV284" s="13"/>
      <c r="YW284" s="13"/>
      <c r="YX284" s="13"/>
      <c r="YY284" s="13"/>
      <c r="YZ284" s="13"/>
      <c r="ZA284" s="13"/>
      <c r="ZB284" s="13"/>
      <c r="ZC284" s="13"/>
      <c r="ZD284" s="13"/>
      <c r="ZE284" s="13"/>
      <c r="ZF284" s="13"/>
      <c r="ZG284" s="13"/>
      <c r="ZH284" s="13"/>
      <c r="ZI284" s="13"/>
      <c r="ZJ284" s="13"/>
      <c r="ZK284" s="13"/>
      <c r="ZL284" s="13"/>
      <c r="ZM284" s="13"/>
      <c r="ZN284" s="13"/>
      <c r="ZO284" s="13"/>
      <c r="ZP284" s="13"/>
      <c r="ZQ284" s="13"/>
      <c r="ZR284" s="13"/>
      <c r="ZS284" s="13"/>
      <c r="ZT284" s="13"/>
      <c r="ZU284" s="13"/>
      <c r="ZV284" s="13"/>
      <c r="ZW284" s="13"/>
      <c r="ZX284" s="13"/>
      <c r="ZY284" s="13"/>
      <c r="ZZ284" s="13"/>
      <c r="AAA284" s="13"/>
      <c r="AAB284" s="13"/>
      <c r="AAC284" s="13"/>
      <c r="AAD284" s="13"/>
      <c r="AAE284" s="13"/>
      <c r="AAF284" s="13"/>
      <c r="AAG284" s="13"/>
      <c r="AAH284" s="13"/>
      <c r="AAI284" s="13"/>
      <c r="AAJ284" s="13"/>
      <c r="AAK284" s="13"/>
      <c r="AAL284" s="13"/>
      <c r="AAM284" s="13"/>
      <c r="AAN284" s="13"/>
      <c r="AAO284" s="13"/>
      <c r="AAP284" s="13"/>
      <c r="AAQ284" s="13"/>
      <c r="AAR284" s="13"/>
      <c r="AAS284" s="13"/>
      <c r="AAT284" s="13"/>
      <c r="AAU284" s="13"/>
      <c r="AAV284" s="13"/>
      <c r="AAW284" s="13"/>
      <c r="AAX284" s="13"/>
      <c r="AAY284" s="13"/>
      <c r="AAZ284" s="13"/>
      <c r="ABA284" s="13"/>
      <c r="ABB284" s="13"/>
      <c r="ABC284" s="13"/>
      <c r="ABD284" s="13"/>
      <c r="ABE284" s="13"/>
      <c r="ABF284" s="13"/>
      <c r="ABG284" s="13"/>
      <c r="ABH284" s="13"/>
      <c r="ABI284" s="13"/>
      <c r="ABJ284" s="13"/>
      <c r="ABK284" s="13"/>
      <c r="ABL284" s="13"/>
      <c r="ABM284" s="13"/>
      <c r="ABN284" s="13"/>
      <c r="ABO284" s="13"/>
      <c r="ABP284" s="13"/>
      <c r="ABQ284" s="13"/>
      <c r="ABR284" s="13"/>
      <c r="ABS284" s="13"/>
      <c r="ABT284" s="13"/>
      <c r="ABU284" s="13"/>
      <c r="ABV284" s="13"/>
      <c r="ABW284" s="13"/>
      <c r="ABX284" s="13"/>
      <c r="ABY284" s="13"/>
      <c r="ABZ284" s="13"/>
      <c r="ACA284" s="13"/>
      <c r="ACB284" s="13"/>
      <c r="ACC284" s="13"/>
      <c r="ACD284" s="13"/>
      <c r="ACE284" s="13"/>
      <c r="ACF284" s="13"/>
      <c r="ACG284" s="13"/>
      <c r="ACH284" s="13"/>
      <c r="ACI284" s="13"/>
      <c r="ACJ284" s="13"/>
      <c r="ACK284" s="13"/>
      <c r="ACL284" s="13"/>
      <c r="ACM284" s="13"/>
      <c r="ACN284" s="13"/>
      <c r="ACO284" s="13"/>
      <c r="ACP284" s="13"/>
      <c r="ACQ284" s="13"/>
      <c r="ACR284" s="13"/>
      <c r="ACS284" s="13"/>
      <c r="ACT284" s="13"/>
      <c r="ACU284" s="13"/>
      <c r="ACV284" s="13"/>
      <c r="ACW284" s="13"/>
      <c r="ACX284" s="13"/>
      <c r="ACY284" s="13"/>
      <c r="ACZ284" s="13"/>
      <c r="ADA284" s="13"/>
      <c r="ADB284" s="13"/>
      <c r="ADC284" s="13"/>
      <c r="ADD284" s="13"/>
      <c r="ADE284" s="13"/>
      <c r="ADF284" s="13"/>
      <c r="ADG284" s="13"/>
      <c r="ADH284" s="13"/>
      <c r="ADI284" s="13"/>
      <c r="ADJ284" s="13"/>
      <c r="ADK284" s="13"/>
      <c r="ADL284" s="13"/>
      <c r="ADM284" s="13"/>
      <c r="ADN284" s="13"/>
      <c r="ADO284" s="13"/>
      <c r="ADP284" s="13"/>
      <c r="ADQ284" s="13"/>
      <c r="ADR284" s="13"/>
      <c r="ADS284" s="13"/>
      <c r="ADT284" s="13"/>
      <c r="ADU284" s="13"/>
      <c r="ADV284" s="13"/>
      <c r="ADW284" s="13"/>
      <c r="ADX284" s="13"/>
      <c r="ADY284" s="13"/>
      <c r="ADZ284" s="13"/>
      <c r="AEA284" s="13"/>
      <c r="AEB284" s="13"/>
      <c r="AEC284" s="13"/>
      <c r="AED284" s="13"/>
      <c r="AEE284" s="13"/>
      <c r="AEF284" s="13"/>
      <c r="AEG284" s="13"/>
      <c r="AEH284" s="13"/>
      <c r="AEI284" s="13"/>
      <c r="AEJ284" s="13"/>
      <c r="AEK284" s="13"/>
      <c r="AEL284" s="13"/>
      <c r="AEM284" s="13"/>
      <c r="AEN284" s="13"/>
      <c r="AEO284" s="13"/>
      <c r="AEP284" s="13"/>
      <c r="AEQ284" s="13"/>
      <c r="AER284" s="13"/>
      <c r="AES284" s="13"/>
      <c r="AET284" s="13"/>
      <c r="AEU284" s="13"/>
      <c r="AEV284" s="13"/>
      <c r="AEW284" s="13"/>
      <c r="AEX284" s="13"/>
      <c r="AEY284" s="13"/>
      <c r="AEZ284" s="13"/>
      <c r="AFA284" s="13"/>
      <c r="AFB284" s="13"/>
      <c r="AFC284" s="13"/>
      <c r="AFD284" s="13"/>
      <c r="AFE284" s="13"/>
      <c r="AFF284" s="13"/>
      <c r="AFG284" s="13"/>
      <c r="AFH284" s="13"/>
      <c r="AFI284" s="13"/>
      <c r="AFJ284" s="13"/>
      <c r="AFK284" s="13"/>
      <c r="AFL284" s="13"/>
      <c r="AFM284" s="13"/>
      <c r="AFN284" s="13"/>
      <c r="AFO284" s="13"/>
      <c r="AFP284" s="13"/>
      <c r="AFQ284" s="13"/>
      <c r="AFR284" s="13"/>
      <c r="AFS284" s="13"/>
      <c r="AFT284" s="13"/>
      <c r="AFU284" s="13"/>
      <c r="AFV284" s="13"/>
      <c r="AFW284" s="13"/>
      <c r="AFX284" s="13"/>
      <c r="AFY284" s="13"/>
      <c r="AFZ284" s="13"/>
      <c r="AGA284" s="13"/>
      <c r="AGB284" s="13"/>
      <c r="AGC284" s="13"/>
      <c r="AGD284" s="13"/>
      <c r="AGE284" s="13"/>
      <c r="AGF284" s="13"/>
      <c r="AGG284" s="13"/>
      <c r="AGH284" s="13"/>
      <c r="AGI284" s="13"/>
      <c r="AGJ284" s="13"/>
      <c r="AGK284" s="13"/>
      <c r="AGL284" s="13"/>
      <c r="AGM284" s="13"/>
      <c r="AGN284" s="13"/>
      <c r="AGO284" s="13"/>
      <c r="AGP284" s="13"/>
      <c r="AGQ284" s="13"/>
      <c r="AGR284" s="13"/>
      <c r="AGS284" s="13"/>
      <c r="AGT284" s="13"/>
      <c r="AGU284" s="13"/>
      <c r="AGV284" s="13"/>
      <c r="AGW284" s="13"/>
      <c r="AGX284" s="13"/>
      <c r="AGY284" s="13"/>
      <c r="AGZ284" s="13"/>
      <c r="AHA284" s="13"/>
      <c r="AHB284" s="13"/>
      <c r="AHC284" s="13"/>
      <c r="AHD284" s="13"/>
      <c r="AHE284" s="13"/>
      <c r="AHF284" s="13"/>
      <c r="AHG284" s="13"/>
      <c r="AHH284" s="13"/>
      <c r="AHI284" s="13"/>
      <c r="AHJ284" s="13"/>
      <c r="AHK284" s="13"/>
      <c r="AHL284" s="13"/>
      <c r="AHM284" s="13"/>
      <c r="AHN284" s="13"/>
      <c r="AHO284" s="13"/>
      <c r="AHP284" s="13"/>
      <c r="AHQ284" s="13"/>
      <c r="AHR284" s="13"/>
      <c r="AHS284" s="13"/>
      <c r="AHT284" s="13"/>
      <c r="AHU284" s="13"/>
      <c r="AHV284" s="13"/>
      <c r="AHW284" s="13"/>
      <c r="AHX284" s="13"/>
      <c r="AHY284" s="13"/>
      <c r="AHZ284" s="13"/>
      <c r="AIA284" s="13"/>
      <c r="AIB284" s="13"/>
      <c r="AIC284" s="13"/>
      <c r="AID284" s="13"/>
      <c r="AIE284" s="13"/>
      <c r="AIF284" s="13"/>
      <c r="AIG284" s="13"/>
      <c r="AIH284" s="13"/>
      <c r="AII284" s="13"/>
      <c r="AIJ284" s="13"/>
      <c r="AIK284" s="13"/>
      <c r="AIL284" s="13"/>
      <c r="AIM284" s="13"/>
      <c r="AIN284" s="13"/>
      <c r="AIO284" s="13"/>
      <c r="AIP284" s="13"/>
      <c r="AIQ284" s="13"/>
      <c r="AIR284" s="13"/>
      <c r="AIS284" s="13"/>
      <c r="AIT284" s="13"/>
      <c r="AIU284" s="13"/>
      <c r="AIV284" s="13"/>
      <c r="AIW284" s="13"/>
      <c r="AIX284" s="13"/>
      <c r="AIY284" s="13"/>
      <c r="AIZ284" s="13"/>
      <c r="AJA284" s="13"/>
      <c r="AJB284" s="13"/>
      <c r="AJC284" s="13"/>
      <c r="AJD284" s="13"/>
      <c r="AJE284" s="13"/>
      <c r="AJF284" s="13"/>
      <c r="AJG284" s="13"/>
      <c r="AJH284" s="13"/>
      <c r="AJI284" s="13"/>
      <c r="AJJ284" s="13"/>
      <c r="AJK284" s="13"/>
      <c r="AJL284" s="13"/>
      <c r="AJM284" s="13"/>
      <c r="AJN284" s="13"/>
      <c r="AJO284" s="13"/>
      <c r="AJP284" s="13"/>
      <c r="AJQ284" s="13"/>
      <c r="AJR284" s="13"/>
      <c r="AJS284" s="13"/>
      <c r="AJT284" s="13"/>
      <c r="AJU284" s="13"/>
      <c r="AJV284" s="13"/>
      <c r="AJW284" s="13"/>
      <c r="AJX284" s="13"/>
      <c r="AJY284" s="13"/>
      <c r="AJZ284" s="13"/>
      <c r="AKA284" s="13"/>
      <c r="AKB284" s="13"/>
      <c r="AKC284" s="13"/>
      <c r="AKD284" s="13"/>
      <c r="AKE284" s="13"/>
      <c r="AKF284" s="13"/>
      <c r="AKG284" s="13"/>
      <c r="AKH284" s="13"/>
      <c r="AKI284" s="13"/>
      <c r="AKJ284" s="13"/>
      <c r="AKK284" s="13"/>
      <c r="AKL284" s="13"/>
      <c r="AKM284" s="13"/>
      <c r="AKN284" s="13"/>
      <c r="AKO284" s="13"/>
      <c r="AKP284" s="13"/>
      <c r="AKQ284" s="13"/>
      <c r="AKR284" s="13"/>
      <c r="AKS284" s="13"/>
      <c r="AKT284" s="13"/>
      <c r="AKU284" s="13"/>
      <c r="AKV284" s="13"/>
      <c r="AKW284" s="13"/>
      <c r="AKX284" s="13"/>
      <c r="AKY284" s="13"/>
      <c r="AKZ284" s="13"/>
      <c r="ALA284" s="13"/>
      <c r="ALB284" s="13"/>
      <c r="ALC284" s="13"/>
      <c r="ALD284" s="13"/>
      <c r="ALE284" s="13"/>
      <c r="ALF284" s="13"/>
      <c r="ALG284" s="13"/>
      <c r="ALH284" s="13"/>
      <c r="ALI284" s="13"/>
      <c r="ALJ284" s="13"/>
      <c r="ALK284" s="13"/>
      <c r="ALL284" s="13"/>
      <c r="ALM284" s="13"/>
      <c r="ALN284" s="13"/>
    </row>
    <row r="285" spans="1:1002" ht="14.5" hidden="1" customHeight="1" x14ac:dyDescent="0.35">
      <c r="A285" s="6"/>
      <c r="B285" s="21"/>
      <c r="C285" s="30"/>
      <c r="D285" s="21"/>
      <c r="E285" s="21"/>
      <c r="F285" s="11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c r="ET285" s="13"/>
      <c r="EU285" s="13"/>
      <c r="EV285" s="13"/>
      <c r="EW285" s="13"/>
      <c r="EX285" s="13"/>
      <c r="EY285" s="13"/>
      <c r="EZ285" s="13"/>
      <c r="FA285" s="13"/>
      <c r="FB285" s="13"/>
      <c r="FC285" s="13"/>
      <c r="FD285" s="13"/>
      <c r="FE285" s="13"/>
      <c r="FF285" s="13"/>
      <c r="FG285" s="13"/>
      <c r="FH285" s="13"/>
      <c r="FI285" s="13"/>
      <c r="FJ285" s="13"/>
      <c r="FK285" s="13"/>
      <c r="FL285" s="13"/>
      <c r="FM285" s="13"/>
      <c r="FN285" s="13"/>
      <c r="FO285" s="13"/>
      <c r="FP285" s="13"/>
      <c r="FQ285" s="13"/>
      <c r="FR285" s="13"/>
      <c r="FS285" s="13"/>
      <c r="FT285" s="13"/>
      <c r="FU285" s="13"/>
      <c r="FV285" s="13"/>
      <c r="FW285" s="13"/>
      <c r="FX285" s="13"/>
      <c r="FY285" s="13"/>
      <c r="FZ285" s="13"/>
      <c r="GA285" s="13"/>
      <c r="GB285" s="13"/>
      <c r="GC285" s="13"/>
      <c r="GD285" s="13"/>
      <c r="GE285" s="13"/>
      <c r="GF285" s="13"/>
      <c r="GG285" s="13"/>
      <c r="GH285" s="13"/>
      <c r="GI285" s="13"/>
      <c r="GJ285" s="13"/>
      <c r="GK285" s="13"/>
      <c r="GL285" s="13"/>
      <c r="GM285" s="13"/>
      <c r="GN285" s="13"/>
      <c r="GO285" s="13"/>
      <c r="GP285" s="13"/>
      <c r="GQ285" s="13"/>
      <c r="GR285" s="13"/>
      <c r="GS285" s="13"/>
      <c r="GT285" s="13"/>
      <c r="GU285" s="13"/>
      <c r="GV285" s="13"/>
      <c r="GW285" s="13"/>
      <c r="GX285" s="13"/>
      <c r="GY285" s="13"/>
      <c r="GZ285" s="13"/>
      <c r="HA285" s="13"/>
      <c r="HB285" s="13"/>
      <c r="HC285" s="13"/>
      <c r="HD285" s="13"/>
      <c r="HE285" s="13"/>
      <c r="HF285" s="13"/>
      <c r="HG285" s="13"/>
      <c r="HH285" s="13"/>
      <c r="HI285" s="13"/>
      <c r="HJ285" s="13"/>
      <c r="HK285" s="13"/>
      <c r="HL285" s="13"/>
      <c r="HM285" s="13"/>
      <c r="HN285" s="13"/>
      <c r="HO285" s="13"/>
      <c r="HP285" s="13"/>
      <c r="HQ285" s="13"/>
      <c r="HR285" s="13"/>
      <c r="HS285" s="13"/>
      <c r="HT285" s="13"/>
      <c r="HU285" s="13"/>
      <c r="HV285" s="13"/>
      <c r="HW285" s="13"/>
      <c r="HX285" s="13"/>
      <c r="HY285" s="13"/>
      <c r="HZ285" s="13"/>
      <c r="IA285" s="13"/>
      <c r="IB285" s="13"/>
      <c r="IC285" s="13"/>
      <c r="ID285" s="13"/>
      <c r="IE285" s="13"/>
      <c r="IF285" s="13"/>
      <c r="IG285" s="13"/>
      <c r="IH285" s="13"/>
      <c r="II285" s="13"/>
      <c r="IJ285" s="13"/>
      <c r="IK285" s="13"/>
      <c r="IL285" s="13"/>
      <c r="IM285" s="13"/>
      <c r="IN285" s="13"/>
      <c r="IO285" s="13"/>
      <c r="IP285" s="13"/>
      <c r="IQ285" s="13"/>
      <c r="IR285" s="13"/>
      <c r="IS285" s="13"/>
      <c r="IT285" s="13"/>
      <c r="IU285" s="13"/>
      <c r="IV285" s="13"/>
      <c r="IW285" s="13"/>
      <c r="IX285" s="13"/>
      <c r="IY285" s="13"/>
      <c r="IZ285" s="13"/>
      <c r="JA285" s="13"/>
      <c r="JB285" s="13"/>
      <c r="JC285" s="13"/>
      <c r="JD285" s="13"/>
      <c r="JE285" s="13"/>
      <c r="JF285" s="13"/>
      <c r="JG285" s="13"/>
      <c r="JH285" s="13"/>
      <c r="JI285" s="13"/>
      <c r="JJ285" s="13"/>
      <c r="JK285" s="13"/>
      <c r="JL285" s="13"/>
      <c r="JM285" s="13"/>
      <c r="JN285" s="13"/>
      <c r="JO285" s="13"/>
      <c r="JP285" s="13"/>
      <c r="JQ285" s="13"/>
      <c r="JR285" s="13"/>
      <c r="JS285" s="13"/>
      <c r="JT285" s="13"/>
      <c r="JU285" s="13"/>
      <c r="JV285" s="13"/>
      <c r="JW285" s="13"/>
      <c r="JX285" s="13"/>
      <c r="JY285" s="13"/>
      <c r="JZ285" s="13"/>
      <c r="KA285" s="13"/>
      <c r="KB285" s="13"/>
      <c r="KC285" s="13"/>
      <c r="KD285" s="13"/>
      <c r="KE285" s="13"/>
      <c r="KF285" s="13"/>
      <c r="KG285" s="13"/>
      <c r="KH285" s="13"/>
      <c r="KI285" s="13"/>
      <c r="KJ285" s="13"/>
      <c r="KK285" s="13"/>
      <c r="KL285" s="13"/>
      <c r="KM285" s="13"/>
      <c r="KN285" s="13"/>
      <c r="KO285" s="13"/>
      <c r="KP285" s="13"/>
      <c r="KQ285" s="13"/>
      <c r="KR285" s="13"/>
      <c r="KS285" s="13"/>
      <c r="KT285" s="13"/>
      <c r="KU285" s="13"/>
      <c r="KV285" s="13"/>
      <c r="KW285" s="13"/>
      <c r="KX285" s="13"/>
      <c r="KY285" s="13"/>
      <c r="KZ285" s="13"/>
      <c r="LA285" s="13"/>
      <c r="LB285" s="13"/>
      <c r="LC285" s="13"/>
      <c r="LD285" s="13"/>
      <c r="LE285" s="13"/>
      <c r="LF285" s="13"/>
      <c r="LG285" s="13"/>
      <c r="LH285" s="13"/>
      <c r="LI285" s="13"/>
      <c r="LJ285" s="13"/>
      <c r="LK285" s="13"/>
      <c r="LL285" s="13"/>
      <c r="LM285" s="13"/>
      <c r="LN285" s="13"/>
      <c r="LO285" s="13"/>
      <c r="LP285" s="13"/>
      <c r="LQ285" s="13"/>
      <c r="LR285" s="13"/>
      <c r="LS285" s="13"/>
      <c r="LT285" s="13"/>
      <c r="LU285" s="13"/>
      <c r="LV285" s="13"/>
      <c r="LW285" s="13"/>
      <c r="LX285" s="13"/>
      <c r="LY285" s="13"/>
      <c r="LZ285" s="13"/>
      <c r="MA285" s="13"/>
      <c r="MB285" s="13"/>
      <c r="MC285" s="13"/>
      <c r="MD285" s="13"/>
      <c r="ME285" s="13"/>
      <c r="MF285" s="13"/>
      <c r="MG285" s="13"/>
      <c r="MH285" s="13"/>
      <c r="MI285" s="13"/>
      <c r="MJ285" s="13"/>
      <c r="MK285" s="13"/>
      <c r="ML285" s="13"/>
      <c r="MM285" s="13"/>
      <c r="MN285" s="13"/>
      <c r="MO285" s="13"/>
      <c r="MP285" s="13"/>
      <c r="MQ285" s="13"/>
      <c r="MR285" s="13"/>
      <c r="MS285" s="13"/>
      <c r="MT285" s="13"/>
      <c r="MU285" s="13"/>
      <c r="MV285" s="13"/>
      <c r="MW285" s="13"/>
      <c r="MX285" s="13"/>
      <c r="MY285" s="13"/>
      <c r="MZ285" s="13"/>
      <c r="NA285" s="13"/>
      <c r="NB285" s="13"/>
      <c r="NC285" s="13"/>
      <c r="ND285" s="13"/>
      <c r="NE285" s="13"/>
      <c r="NF285" s="13"/>
      <c r="NG285" s="13"/>
      <c r="NH285" s="13"/>
      <c r="NI285" s="13"/>
      <c r="NJ285" s="13"/>
      <c r="NK285" s="13"/>
      <c r="NL285" s="13"/>
      <c r="NM285" s="13"/>
      <c r="NN285" s="13"/>
      <c r="NO285" s="13"/>
      <c r="NP285" s="13"/>
      <c r="NQ285" s="13"/>
      <c r="NR285" s="13"/>
      <c r="NS285" s="13"/>
      <c r="NT285" s="13"/>
      <c r="NU285" s="13"/>
      <c r="NV285" s="13"/>
      <c r="NW285" s="13"/>
      <c r="NX285" s="13"/>
      <c r="NY285" s="13"/>
      <c r="NZ285" s="13"/>
      <c r="OA285" s="13"/>
      <c r="OB285" s="13"/>
      <c r="OC285" s="13"/>
      <c r="OD285" s="13"/>
      <c r="OE285" s="13"/>
      <c r="OF285" s="13"/>
      <c r="OG285" s="13"/>
      <c r="OH285" s="13"/>
      <c r="OI285" s="13"/>
      <c r="OJ285" s="13"/>
      <c r="OK285" s="13"/>
      <c r="OL285" s="13"/>
      <c r="OM285" s="13"/>
      <c r="ON285" s="13"/>
      <c r="OO285" s="13"/>
      <c r="OP285" s="13"/>
      <c r="OQ285" s="13"/>
      <c r="OR285" s="13"/>
      <c r="OS285" s="13"/>
      <c r="OT285" s="13"/>
      <c r="OU285" s="13"/>
      <c r="OV285" s="13"/>
      <c r="OW285" s="13"/>
      <c r="OX285" s="13"/>
      <c r="OY285" s="13"/>
      <c r="OZ285" s="13"/>
      <c r="PA285" s="13"/>
      <c r="PB285" s="13"/>
      <c r="PC285" s="13"/>
      <c r="PD285" s="13"/>
      <c r="PE285" s="13"/>
      <c r="PF285" s="13"/>
      <c r="PG285" s="13"/>
      <c r="PH285" s="13"/>
      <c r="PI285" s="13"/>
      <c r="PJ285" s="13"/>
      <c r="PK285" s="13"/>
      <c r="PL285" s="13"/>
      <c r="PM285" s="13"/>
      <c r="PN285" s="13"/>
      <c r="PO285" s="13"/>
      <c r="PP285" s="13"/>
      <c r="PQ285" s="13"/>
      <c r="PR285" s="13"/>
      <c r="PS285" s="13"/>
      <c r="PT285" s="13"/>
      <c r="PU285" s="13"/>
      <c r="PV285" s="13"/>
      <c r="PW285" s="13"/>
      <c r="PX285" s="13"/>
      <c r="PY285" s="13"/>
      <c r="PZ285" s="13"/>
      <c r="QA285" s="13"/>
      <c r="QB285" s="13"/>
      <c r="QC285" s="13"/>
      <c r="QD285" s="13"/>
      <c r="QE285" s="13"/>
      <c r="QF285" s="13"/>
      <c r="QG285" s="13"/>
      <c r="QH285" s="13"/>
      <c r="QI285" s="13"/>
      <c r="QJ285" s="13"/>
      <c r="QK285" s="13"/>
      <c r="QL285" s="13"/>
      <c r="QM285" s="13"/>
      <c r="QN285" s="13"/>
      <c r="QO285" s="13"/>
      <c r="QP285" s="13"/>
      <c r="QQ285" s="13"/>
      <c r="QR285" s="13"/>
      <c r="QS285" s="13"/>
      <c r="QT285" s="13"/>
      <c r="QU285" s="13"/>
      <c r="QV285" s="13"/>
      <c r="QW285" s="13"/>
      <c r="QX285" s="13"/>
      <c r="QY285" s="13"/>
      <c r="QZ285" s="13"/>
      <c r="RA285" s="13"/>
      <c r="RB285" s="13"/>
      <c r="RC285" s="13"/>
      <c r="RD285" s="13"/>
      <c r="RE285" s="13"/>
      <c r="RF285" s="13"/>
      <c r="RG285" s="13"/>
      <c r="RH285" s="13"/>
      <c r="RI285" s="13"/>
      <c r="RJ285" s="13"/>
      <c r="RK285" s="13"/>
      <c r="RL285" s="13"/>
      <c r="RM285" s="13"/>
      <c r="RN285" s="13"/>
      <c r="RO285" s="13"/>
      <c r="RP285" s="13"/>
      <c r="RQ285" s="13"/>
      <c r="RR285" s="13"/>
      <c r="RS285" s="13"/>
      <c r="RT285" s="13"/>
      <c r="RU285" s="13"/>
      <c r="RV285" s="13"/>
      <c r="RW285" s="13"/>
      <c r="RX285" s="13"/>
      <c r="RY285" s="13"/>
      <c r="RZ285" s="13"/>
      <c r="SA285" s="13"/>
      <c r="SB285" s="13"/>
      <c r="SC285" s="13"/>
      <c r="SD285" s="13"/>
      <c r="SE285" s="13"/>
      <c r="SF285" s="13"/>
      <c r="SG285" s="13"/>
      <c r="SH285" s="13"/>
      <c r="SI285" s="13"/>
      <c r="SJ285" s="13"/>
      <c r="SK285" s="13"/>
      <c r="SL285" s="13"/>
      <c r="SM285" s="13"/>
      <c r="SN285" s="13"/>
      <c r="SO285" s="13"/>
      <c r="SP285" s="13"/>
      <c r="SQ285" s="13"/>
      <c r="SR285" s="13"/>
      <c r="SS285" s="13"/>
      <c r="ST285" s="13"/>
      <c r="SU285" s="13"/>
      <c r="SV285" s="13"/>
      <c r="SW285" s="13"/>
      <c r="SX285" s="13"/>
      <c r="SY285" s="13"/>
      <c r="SZ285" s="13"/>
      <c r="TA285" s="13"/>
      <c r="TB285" s="13"/>
      <c r="TC285" s="13"/>
      <c r="TD285" s="13"/>
      <c r="TE285" s="13"/>
      <c r="TF285" s="13"/>
      <c r="TG285" s="13"/>
      <c r="TH285" s="13"/>
      <c r="TI285" s="13"/>
      <c r="TJ285" s="13"/>
      <c r="TK285" s="13"/>
      <c r="TL285" s="13"/>
      <c r="TM285" s="13"/>
      <c r="TN285" s="13"/>
      <c r="TO285" s="13"/>
      <c r="TP285" s="13"/>
      <c r="TQ285" s="13"/>
      <c r="TR285" s="13"/>
      <c r="TS285" s="13"/>
      <c r="TT285" s="13"/>
      <c r="TU285" s="13"/>
      <c r="TV285" s="13"/>
      <c r="TW285" s="13"/>
      <c r="TX285" s="13"/>
      <c r="TY285" s="13"/>
      <c r="TZ285" s="13"/>
      <c r="UA285" s="13"/>
      <c r="UB285" s="13"/>
      <c r="UC285" s="13"/>
      <c r="UD285" s="13"/>
      <c r="UE285" s="13"/>
      <c r="UF285" s="13"/>
      <c r="UG285" s="13"/>
      <c r="UH285" s="13"/>
      <c r="UI285" s="13"/>
      <c r="UJ285" s="13"/>
      <c r="UK285" s="13"/>
      <c r="UL285" s="13"/>
      <c r="UM285" s="13"/>
      <c r="UN285" s="13"/>
      <c r="UO285" s="13"/>
      <c r="UP285" s="13"/>
      <c r="UQ285" s="13"/>
      <c r="UR285" s="13"/>
      <c r="US285" s="13"/>
      <c r="UT285" s="13"/>
      <c r="UU285" s="13"/>
      <c r="UV285" s="13"/>
      <c r="UW285" s="13"/>
      <c r="UX285" s="13"/>
      <c r="UY285" s="13"/>
      <c r="UZ285" s="13"/>
      <c r="VA285" s="13"/>
      <c r="VB285" s="13"/>
      <c r="VC285" s="13"/>
      <c r="VD285" s="13"/>
      <c r="VE285" s="13"/>
      <c r="VF285" s="13"/>
      <c r="VG285" s="13"/>
      <c r="VH285" s="13"/>
      <c r="VI285" s="13"/>
      <c r="VJ285" s="13"/>
      <c r="VK285" s="13"/>
      <c r="VL285" s="13"/>
      <c r="VM285" s="13"/>
      <c r="VN285" s="13"/>
      <c r="VO285" s="13"/>
      <c r="VP285" s="13"/>
      <c r="VQ285" s="13"/>
      <c r="VR285" s="13"/>
      <c r="VS285" s="13"/>
      <c r="VT285" s="13"/>
      <c r="VU285" s="13"/>
      <c r="VV285" s="13"/>
      <c r="VW285" s="13"/>
      <c r="VX285" s="13"/>
      <c r="VY285" s="13"/>
      <c r="VZ285" s="13"/>
      <c r="WA285" s="13"/>
      <c r="WB285" s="13"/>
      <c r="WC285" s="13"/>
      <c r="WD285" s="13"/>
      <c r="WE285" s="13"/>
      <c r="WF285" s="13"/>
      <c r="WG285" s="13"/>
      <c r="WH285" s="13"/>
      <c r="WI285" s="13"/>
      <c r="WJ285" s="13"/>
      <c r="WK285" s="13"/>
      <c r="WL285" s="13"/>
      <c r="WM285" s="13"/>
      <c r="WN285" s="13"/>
      <c r="WO285" s="13"/>
      <c r="WP285" s="13"/>
      <c r="WQ285" s="13"/>
      <c r="WR285" s="13"/>
      <c r="WS285" s="13"/>
      <c r="WT285" s="13"/>
      <c r="WU285" s="13"/>
      <c r="WV285" s="13"/>
      <c r="WW285" s="13"/>
      <c r="WX285" s="13"/>
      <c r="WY285" s="13"/>
      <c r="WZ285" s="13"/>
      <c r="XA285" s="13"/>
      <c r="XB285" s="13"/>
      <c r="XC285" s="13"/>
      <c r="XD285" s="13"/>
      <c r="XE285" s="13"/>
      <c r="XF285" s="13"/>
      <c r="XG285" s="13"/>
      <c r="XH285" s="13"/>
      <c r="XI285" s="13"/>
      <c r="XJ285" s="13"/>
      <c r="XK285" s="13"/>
      <c r="XL285" s="13"/>
      <c r="XM285" s="13"/>
      <c r="XN285" s="13"/>
      <c r="XO285" s="13"/>
      <c r="XP285" s="13"/>
      <c r="XQ285" s="13"/>
      <c r="XR285" s="13"/>
      <c r="XS285" s="13"/>
      <c r="XT285" s="13"/>
      <c r="XU285" s="13"/>
      <c r="XV285" s="13"/>
      <c r="XW285" s="13"/>
      <c r="XX285" s="13"/>
      <c r="XY285" s="13"/>
      <c r="XZ285" s="13"/>
      <c r="YA285" s="13"/>
      <c r="YB285" s="13"/>
      <c r="YC285" s="13"/>
      <c r="YD285" s="13"/>
      <c r="YE285" s="13"/>
      <c r="YF285" s="13"/>
      <c r="YG285" s="13"/>
      <c r="YH285" s="13"/>
      <c r="YI285" s="13"/>
      <c r="YJ285" s="13"/>
      <c r="YK285" s="13"/>
      <c r="YL285" s="13"/>
      <c r="YM285" s="13"/>
      <c r="YN285" s="13"/>
      <c r="YO285" s="13"/>
      <c r="YP285" s="13"/>
      <c r="YQ285" s="13"/>
      <c r="YR285" s="13"/>
      <c r="YS285" s="13"/>
      <c r="YT285" s="13"/>
      <c r="YU285" s="13"/>
      <c r="YV285" s="13"/>
      <c r="YW285" s="13"/>
      <c r="YX285" s="13"/>
      <c r="YY285" s="13"/>
      <c r="YZ285" s="13"/>
      <c r="ZA285" s="13"/>
      <c r="ZB285" s="13"/>
      <c r="ZC285" s="13"/>
      <c r="ZD285" s="13"/>
      <c r="ZE285" s="13"/>
      <c r="ZF285" s="13"/>
      <c r="ZG285" s="13"/>
      <c r="ZH285" s="13"/>
      <c r="ZI285" s="13"/>
      <c r="ZJ285" s="13"/>
      <c r="ZK285" s="13"/>
      <c r="ZL285" s="13"/>
      <c r="ZM285" s="13"/>
      <c r="ZN285" s="13"/>
      <c r="ZO285" s="13"/>
      <c r="ZP285" s="13"/>
      <c r="ZQ285" s="13"/>
      <c r="ZR285" s="13"/>
      <c r="ZS285" s="13"/>
      <c r="ZT285" s="13"/>
      <c r="ZU285" s="13"/>
      <c r="ZV285" s="13"/>
      <c r="ZW285" s="13"/>
      <c r="ZX285" s="13"/>
      <c r="ZY285" s="13"/>
      <c r="ZZ285" s="13"/>
      <c r="AAA285" s="13"/>
      <c r="AAB285" s="13"/>
      <c r="AAC285" s="13"/>
      <c r="AAD285" s="13"/>
      <c r="AAE285" s="13"/>
      <c r="AAF285" s="13"/>
      <c r="AAG285" s="13"/>
      <c r="AAH285" s="13"/>
      <c r="AAI285" s="13"/>
      <c r="AAJ285" s="13"/>
      <c r="AAK285" s="13"/>
      <c r="AAL285" s="13"/>
      <c r="AAM285" s="13"/>
      <c r="AAN285" s="13"/>
      <c r="AAO285" s="13"/>
      <c r="AAP285" s="13"/>
      <c r="AAQ285" s="13"/>
      <c r="AAR285" s="13"/>
      <c r="AAS285" s="13"/>
      <c r="AAT285" s="13"/>
      <c r="AAU285" s="13"/>
      <c r="AAV285" s="13"/>
      <c r="AAW285" s="13"/>
      <c r="AAX285" s="13"/>
      <c r="AAY285" s="13"/>
      <c r="AAZ285" s="13"/>
      <c r="ABA285" s="13"/>
      <c r="ABB285" s="13"/>
      <c r="ABC285" s="13"/>
      <c r="ABD285" s="13"/>
      <c r="ABE285" s="13"/>
      <c r="ABF285" s="13"/>
      <c r="ABG285" s="13"/>
      <c r="ABH285" s="13"/>
      <c r="ABI285" s="13"/>
      <c r="ABJ285" s="13"/>
      <c r="ABK285" s="13"/>
      <c r="ABL285" s="13"/>
      <c r="ABM285" s="13"/>
      <c r="ABN285" s="13"/>
      <c r="ABO285" s="13"/>
      <c r="ABP285" s="13"/>
      <c r="ABQ285" s="13"/>
      <c r="ABR285" s="13"/>
      <c r="ABS285" s="13"/>
      <c r="ABT285" s="13"/>
      <c r="ABU285" s="13"/>
      <c r="ABV285" s="13"/>
      <c r="ABW285" s="13"/>
      <c r="ABX285" s="13"/>
      <c r="ABY285" s="13"/>
      <c r="ABZ285" s="13"/>
      <c r="ACA285" s="13"/>
      <c r="ACB285" s="13"/>
      <c r="ACC285" s="13"/>
      <c r="ACD285" s="13"/>
      <c r="ACE285" s="13"/>
      <c r="ACF285" s="13"/>
      <c r="ACG285" s="13"/>
      <c r="ACH285" s="13"/>
      <c r="ACI285" s="13"/>
      <c r="ACJ285" s="13"/>
      <c r="ACK285" s="13"/>
      <c r="ACL285" s="13"/>
      <c r="ACM285" s="13"/>
      <c r="ACN285" s="13"/>
      <c r="ACO285" s="13"/>
      <c r="ACP285" s="13"/>
      <c r="ACQ285" s="13"/>
      <c r="ACR285" s="13"/>
      <c r="ACS285" s="13"/>
      <c r="ACT285" s="13"/>
      <c r="ACU285" s="13"/>
      <c r="ACV285" s="13"/>
      <c r="ACW285" s="13"/>
      <c r="ACX285" s="13"/>
      <c r="ACY285" s="13"/>
      <c r="ACZ285" s="13"/>
      <c r="ADA285" s="13"/>
      <c r="ADB285" s="13"/>
      <c r="ADC285" s="13"/>
      <c r="ADD285" s="13"/>
      <c r="ADE285" s="13"/>
      <c r="ADF285" s="13"/>
      <c r="ADG285" s="13"/>
      <c r="ADH285" s="13"/>
      <c r="ADI285" s="13"/>
      <c r="ADJ285" s="13"/>
      <c r="ADK285" s="13"/>
      <c r="ADL285" s="13"/>
      <c r="ADM285" s="13"/>
      <c r="ADN285" s="13"/>
      <c r="ADO285" s="13"/>
      <c r="ADP285" s="13"/>
      <c r="ADQ285" s="13"/>
      <c r="ADR285" s="13"/>
      <c r="ADS285" s="13"/>
      <c r="ADT285" s="13"/>
      <c r="ADU285" s="13"/>
      <c r="ADV285" s="13"/>
      <c r="ADW285" s="13"/>
      <c r="ADX285" s="13"/>
      <c r="ADY285" s="13"/>
      <c r="ADZ285" s="13"/>
      <c r="AEA285" s="13"/>
      <c r="AEB285" s="13"/>
      <c r="AEC285" s="13"/>
      <c r="AED285" s="13"/>
      <c r="AEE285" s="13"/>
      <c r="AEF285" s="13"/>
      <c r="AEG285" s="13"/>
      <c r="AEH285" s="13"/>
      <c r="AEI285" s="13"/>
      <c r="AEJ285" s="13"/>
      <c r="AEK285" s="13"/>
      <c r="AEL285" s="13"/>
      <c r="AEM285" s="13"/>
      <c r="AEN285" s="13"/>
      <c r="AEO285" s="13"/>
      <c r="AEP285" s="13"/>
      <c r="AEQ285" s="13"/>
      <c r="AER285" s="13"/>
      <c r="AES285" s="13"/>
      <c r="AET285" s="13"/>
      <c r="AEU285" s="13"/>
      <c r="AEV285" s="13"/>
      <c r="AEW285" s="13"/>
      <c r="AEX285" s="13"/>
      <c r="AEY285" s="13"/>
      <c r="AEZ285" s="13"/>
      <c r="AFA285" s="13"/>
      <c r="AFB285" s="13"/>
      <c r="AFC285" s="13"/>
      <c r="AFD285" s="13"/>
      <c r="AFE285" s="13"/>
      <c r="AFF285" s="13"/>
      <c r="AFG285" s="13"/>
      <c r="AFH285" s="13"/>
      <c r="AFI285" s="13"/>
      <c r="AFJ285" s="13"/>
      <c r="AFK285" s="13"/>
      <c r="AFL285" s="13"/>
      <c r="AFM285" s="13"/>
      <c r="AFN285" s="13"/>
      <c r="AFO285" s="13"/>
      <c r="AFP285" s="13"/>
      <c r="AFQ285" s="13"/>
      <c r="AFR285" s="13"/>
      <c r="AFS285" s="13"/>
      <c r="AFT285" s="13"/>
      <c r="AFU285" s="13"/>
      <c r="AFV285" s="13"/>
      <c r="AFW285" s="13"/>
      <c r="AFX285" s="13"/>
      <c r="AFY285" s="13"/>
      <c r="AFZ285" s="13"/>
      <c r="AGA285" s="13"/>
      <c r="AGB285" s="13"/>
      <c r="AGC285" s="13"/>
      <c r="AGD285" s="13"/>
      <c r="AGE285" s="13"/>
      <c r="AGF285" s="13"/>
      <c r="AGG285" s="13"/>
      <c r="AGH285" s="13"/>
      <c r="AGI285" s="13"/>
      <c r="AGJ285" s="13"/>
      <c r="AGK285" s="13"/>
      <c r="AGL285" s="13"/>
      <c r="AGM285" s="13"/>
      <c r="AGN285" s="13"/>
      <c r="AGO285" s="13"/>
      <c r="AGP285" s="13"/>
      <c r="AGQ285" s="13"/>
      <c r="AGR285" s="13"/>
      <c r="AGS285" s="13"/>
      <c r="AGT285" s="13"/>
      <c r="AGU285" s="13"/>
      <c r="AGV285" s="13"/>
      <c r="AGW285" s="13"/>
      <c r="AGX285" s="13"/>
      <c r="AGY285" s="13"/>
      <c r="AGZ285" s="13"/>
      <c r="AHA285" s="13"/>
      <c r="AHB285" s="13"/>
      <c r="AHC285" s="13"/>
      <c r="AHD285" s="13"/>
      <c r="AHE285" s="13"/>
      <c r="AHF285" s="13"/>
      <c r="AHG285" s="13"/>
      <c r="AHH285" s="13"/>
      <c r="AHI285" s="13"/>
      <c r="AHJ285" s="13"/>
      <c r="AHK285" s="13"/>
      <c r="AHL285" s="13"/>
      <c r="AHM285" s="13"/>
      <c r="AHN285" s="13"/>
      <c r="AHO285" s="13"/>
      <c r="AHP285" s="13"/>
      <c r="AHQ285" s="13"/>
      <c r="AHR285" s="13"/>
      <c r="AHS285" s="13"/>
      <c r="AHT285" s="13"/>
      <c r="AHU285" s="13"/>
      <c r="AHV285" s="13"/>
      <c r="AHW285" s="13"/>
      <c r="AHX285" s="13"/>
      <c r="AHY285" s="13"/>
      <c r="AHZ285" s="13"/>
      <c r="AIA285" s="13"/>
      <c r="AIB285" s="13"/>
      <c r="AIC285" s="13"/>
      <c r="AID285" s="13"/>
      <c r="AIE285" s="13"/>
      <c r="AIF285" s="13"/>
      <c r="AIG285" s="13"/>
      <c r="AIH285" s="13"/>
      <c r="AII285" s="13"/>
      <c r="AIJ285" s="13"/>
      <c r="AIK285" s="13"/>
      <c r="AIL285" s="13"/>
      <c r="AIM285" s="13"/>
      <c r="AIN285" s="13"/>
      <c r="AIO285" s="13"/>
      <c r="AIP285" s="13"/>
      <c r="AIQ285" s="13"/>
      <c r="AIR285" s="13"/>
      <c r="AIS285" s="13"/>
      <c r="AIT285" s="13"/>
      <c r="AIU285" s="13"/>
      <c r="AIV285" s="13"/>
      <c r="AIW285" s="13"/>
      <c r="AIX285" s="13"/>
      <c r="AIY285" s="13"/>
      <c r="AIZ285" s="13"/>
      <c r="AJA285" s="13"/>
      <c r="AJB285" s="13"/>
      <c r="AJC285" s="13"/>
      <c r="AJD285" s="13"/>
      <c r="AJE285" s="13"/>
      <c r="AJF285" s="13"/>
      <c r="AJG285" s="13"/>
      <c r="AJH285" s="13"/>
      <c r="AJI285" s="13"/>
      <c r="AJJ285" s="13"/>
      <c r="AJK285" s="13"/>
      <c r="AJL285" s="13"/>
      <c r="AJM285" s="13"/>
      <c r="AJN285" s="13"/>
      <c r="AJO285" s="13"/>
      <c r="AJP285" s="13"/>
      <c r="AJQ285" s="13"/>
      <c r="AJR285" s="13"/>
      <c r="AJS285" s="13"/>
      <c r="AJT285" s="13"/>
      <c r="AJU285" s="13"/>
      <c r="AJV285" s="13"/>
      <c r="AJW285" s="13"/>
      <c r="AJX285" s="13"/>
      <c r="AJY285" s="13"/>
      <c r="AJZ285" s="13"/>
      <c r="AKA285" s="13"/>
      <c r="AKB285" s="13"/>
      <c r="AKC285" s="13"/>
      <c r="AKD285" s="13"/>
      <c r="AKE285" s="13"/>
      <c r="AKF285" s="13"/>
      <c r="AKG285" s="13"/>
      <c r="AKH285" s="13"/>
      <c r="AKI285" s="13"/>
      <c r="AKJ285" s="13"/>
      <c r="AKK285" s="13"/>
      <c r="AKL285" s="13"/>
      <c r="AKM285" s="13"/>
      <c r="AKN285" s="13"/>
      <c r="AKO285" s="13"/>
      <c r="AKP285" s="13"/>
      <c r="AKQ285" s="13"/>
      <c r="AKR285" s="13"/>
      <c r="AKS285" s="13"/>
      <c r="AKT285" s="13"/>
      <c r="AKU285" s="13"/>
      <c r="AKV285" s="13"/>
      <c r="AKW285" s="13"/>
      <c r="AKX285" s="13"/>
      <c r="AKY285" s="13"/>
      <c r="AKZ285" s="13"/>
      <c r="ALA285" s="13"/>
      <c r="ALB285" s="13"/>
      <c r="ALC285" s="13"/>
      <c r="ALD285" s="13"/>
      <c r="ALE285" s="13"/>
      <c r="ALF285" s="13"/>
      <c r="ALG285" s="13"/>
      <c r="ALH285" s="13"/>
      <c r="ALI285" s="13"/>
      <c r="ALJ285" s="13"/>
      <c r="ALK285" s="13"/>
      <c r="ALL285" s="13"/>
      <c r="ALM285" s="13"/>
      <c r="ALN285" s="13"/>
    </row>
    <row r="286" spans="1:1002" ht="14.5" hidden="1" customHeight="1" x14ac:dyDescent="0.35">
      <c r="A286" s="6"/>
      <c r="B286" s="21"/>
      <c r="C286" s="30"/>
      <c r="D286" s="21"/>
      <c r="E286" s="21"/>
      <c r="F286" s="11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EV286" s="13"/>
      <c r="EW286" s="13"/>
      <c r="EX286" s="13"/>
      <c r="EY286" s="13"/>
      <c r="EZ286" s="13"/>
      <c r="FA286" s="13"/>
      <c r="FB286" s="13"/>
      <c r="FC286" s="13"/>
      <c r="FD286" s="13"/>
      <c r="FE286" s="13"/>
      <c r="FF286" s="13"/>
      <c r="FG286" s="13"/>
      <c r="FH286" s="13"/>
      <c r="FI286" s="13"/>
      <c r="FJ286" s="13"/>
      <c r="FK286" s="13"/>
      <c r="FL286" s="13"/>
      <c r="FM286" s="13"/>
      <c r="FN286" s="13"/>
      <c r="FO286" s="13"/>
      <c r="FP286" s="13"/>
      <c r="FQ286" s="13"/>
      <c r="FR286" s="13"/>
      <c r="FS286" s="13"/>
      <c r="FT286" s="13"/>
      <c r="FU286" s="13"/>
      <c r="FV286" s="13"/>
      <c r="FW286" s="13"/>
      <c r="FX286" s="13"/>
      <c r="FY286" s="13"/>
      <c r="FZ286" s="13"/>
      <c r="GA286" s="13"/>
      <c r="GB286" s="13"/>
      <c r="GC286" s="13"/>
      <c r="GD286" s="13"/>
      <c r="GE286" s="13"/>
      <c r="GF286" s="13"/>
      <c r="GG286" s="13"/>
      <c r="GH286" s="13"/>
      <c r="GI286" s="13"/>
      <c r="GJ286" s="13"/>
      <c r="GK286" s="13"/>
      <c r="GL286" s="13"/>
      <c r="GM286" s="13"/>
      <c r="GN286" s="13"/>
      <c r="GO286" s="13"/>
      <c r="GP286" s="13"/>
      <c r="GQ286" s="13"/>
      <c r="GR286" s="13"/>
      <c r="GS286" s="13"/>
      <c r="GT286" s="13"/>
      <c r="GU286" s="13"/>
      <c r="GV286" s="13"/>
      <c r="GW286" s="13"/>
      <c r="GX286" s="13"/>
      <c r="GY286" s="13"/>
      <c r="GZ286" s="13"/>
      <c r="HA286" s="13"/>
      <c r="HB286" s="13"/>
      <c r="HC286" s="13"/>
      <c r="HD286" s="13"/>
      <c r="HE286" s="13"/>
      <c r="HF286" s="13"/>
      <c r="HG286" s="13"/>
      <c r="HH286" s="13"/>
      <c r="HI286" s="13"/>
      <c r="HJ286" s="13"/>
      <c r="HK286" s="13"/>
      <c r="HL286" s="13"/>
      <c r="HM286" s="13"/>
      <c r="HN286" s="13"/>
      <c r="HO286" s="13"/>
      <c r="HP286" s="13"/>
      <c r="HQ286" s="13"/>
      <c r="HR286" s="13"/>
      <c r="HS286" s="13"/>
      <c r="HT286" s="13"/>
      <c r="HU286" s="13"/>
      <c r="HV286" s="13"/>
      <c r="HW286" s="13"/>
      <c r="HX286" s="13"/>
      <c r="HY286" s="13"/>
      <c r="HZ286" s="13"/>
      <c r="IA286" s="13"/>
      <c r="IB286" s="13"/>
      <c r="IC286" s="13"/>
      <c r="ID286" s="13"/>
      <c r="IE286" s="13"/>
      <c r="IF286" s="13"/>
      <c r="IG286" s="13"/>
      <c r="IH286" s="13"/>
      <c r="II286" s="13"/>
      <c r="IJ286" s="13"/>
      <c r="IK286" s="13"/>
      <c r="IL286" s="13"/>
      <c r="IM286" s="13"/>
      <c r="IN286" s="13"/>
      <c r="IO286" s="13"/>
      <c r="IP286" s="13"/>
      <c r="IQ286" s="13"/>
      <c r="IR286" s="13"/>
      <c r="IS286" s="13"/>
      <c r="IT286" s="13"/>
      <c r="IU286" s="13"/>
      <c r="IV286" s="13"/>
      <c r="IW286" s="13"/>
      <c r="IX286" s="13"/>
      <c r="IY286" s="13"/>
      <c r="IZ286" s="13"/>
      <c r="JA286" s="13"/>
      <c r="JB286" s="13"/>
      <c r="JC286" s="13"/>
      <c r="JD286" s="13"/>
      <c r="JE286" s="13"/>
      <c r="JF286" s="13"/>
      <c r="JG286" s="13"/>
      <c r="JH286" s="13"/>
      <c r="JI286" s="13"/>
      <c r="JJ286" s="13"/>
      <c r="JK286" s="13"/>
      <c r="JL286" s="13"/>
      <c r="JM286" s="13"/>
      <c r="JN286" s="13"/>
      <c r="JO286" s="13"/>
      <c r="JP286" s="13"/>
      <c r="JQ286" s="13"/>
      <c r="JR286" s="13"/>
      <c r="JS286" s="13"/>
      <c r="JT286" s="13"/>
      <c r="JU286" s="13"/>
      <c r="JV286" s="13"/>
      <c r="JW286" s="13"/>
      <c r="JX286" s="13"/>
      <c r="JY286" s="13"/>
      <c r="JZ286" s="13"/>
      <c r="KA286" s="13"/>
      <c r="KB286" s="13"/>
      <c r="KC286" s="13"/>
      <c r="KD286" s="13"/>
      <c r="KE286" s="13"/>
      <c r="KF286" s="13"/>
      <c r="KG286" s="13"/>
      <c r="KH286" s="13"/>
      <c r="KI286" s="13"/>
      <c r="KJ286" s="13"/>
      <c r="KK286" s="13"/>
      <c r="KL286" s="13"/>
      <c r="KM286" s="13"/>
      <c r="KN286" s="13"/>
      <c r="KO286" s="13"/>
      <c r="KP286" s="13"/>
      <c r="KQ286" s="13"/>
      <c r="KR286" s="13"/>
      <c r="KS286" s="13"/>
      <c r="KT286" s="13"/>
      <c r="KU286" s="13"/>
      <c r="KV286" s="13"/>
      <c r="KW286" s="13"/>
      <c r="KX286" s="13"/>
      <c r="KY286" s="13"/>
      <c r="KZ286" s="13"/>
      <c r="LA286" s="13"/>
      <c r="LB286" s="13"/>
      <c r="LC286" s="13"/>
      <c r="LD286" s="13"/>
      <c r="LE286" s="13"/>
      <c r="LF286" s="13"/>
      <c r="LG286" s="13"/>
      <c r="LH286" s="13"/>
      <c r="LI286" s="13"/>
      <c r="LJ286" s="13"/>
      <c r="LK286" s="13"/>
      <c r="LL286" s="13"/>
      <c r="LM286" s="13"/>
      <c r="LN286" s="13"/>
      <c r="LO286" s="13"/>
      <c r="LP286" s="13"/>
      <c r="LQ286" s="13"/>
      <c r="LR286" s="13"/>
      <c r="LS286" s="13"/>
      <c r="LT286" s="13"/>
      <c r="LU286" s="13"/>
      <c r="LV286" s="13"/>
      <c r="LW286" s="13"/>
      <c r="LX286" s="13"/>
      <c r="LY286" s="13"/>
      <c r="LZ286" s="13"/>
      <c r="MA286" s="13"/>
      <c r="MB286" s="13"/>
      <c r="MC286" s="13"/>
      <c r="MD286" s="13"/>
      <c r="ME286" s="13"/>
      <c r="MF286" s="13"/>
      <c r="MG286" s="13"/>
      <c r="MH286" s="13"/>
      <c r="MI286" s="13"/>
      <c r="MJ286" s="13"/>
      <c r="MK286" s="13"/>
      <c r="ML286" s="13"/>
      <c r="MM286" s="13"/>
      <c r="MN286" s="13"/>
      <c r="MO286" s="13"/>
      <c r="MP286" s="13"/>
      <c r="MQ286" s="13"/>
      <c r="MR286" s="13"/>
      <c r="MS286" s="13"/>
      <c r="MT286" s="13"/>
      <c r="MU286" s="13"/>
      <c r="MV286" s="13"/>
      <c r="MW286" s="13"/>
      <c r="MX286" s="13"/>
      <c r="MY286" s="13"/>
      <c r="MZ286" s="13"/>
      <c r="NA286" s="13"/>
      <c r="NB286" s="13"/>
      <c r="NC286" s="13"/>
      <c r="ND286" s="13"/>
      <c r="NE286" s="13"/>
      <c r="NF286" s="13"/>
      <c r="NG286" s="13"/>
      <c r="NH286" s="13"/>
      <c r="NI286" s="13"/>
      <c r="NJ286" s="13"/>
      <c r="NK286" s="13"/>
      <c r="NL286" s="13"/>
      <c r="NM286" s="13"/>
      <c r="NN286" s="13"/>
      <c r="NO286" s="13"/>
      <c r="NP286" s="13"/>
      <c r="NQ286" s="13"/>
      <c r="NR286" s="13"/>
      <c r="NS286" s="13"/>
      <c r="NT286" s="13"/>
      <c r="NU286" s="13"/>
      <c r="NV286" s="13"/>
      <c r="NW286" s="13"/>
      <c r="NX286" s="13"/>
      <c r="NY286" s="13"/>
      <c r="NZ286" s="13"/>
      <c r="OA286" s="13"/>
      <c r="OB286" s="13"/>
      <c r="OC286" s="13"/>
      <c r="OD286" s="13"/>
      <c r="OE286" s="13"/>
      <c r="OF286" s="13"/>
      <c r="OG286" s="13"/>
      <c r="OH286" s="13"/>
      <c r="OI286" s="13"/>
      <c r="OJ286" s="13"/>
      <c r="OK286" s="13"/>
      <c r="OL286" s="13"/>
      <c r="OM286" s="13"/>
      <c r="ON286" s="13"/>
      <c r="OO286" s="13"/>
      <c r="OP286" s="13"/>
      <c r="OQ286" s="13"/>
      <c r="OR286" s="13"/>
      <c r="OS286" s="13"/>
      <c r="OT286" s="13"/>
      <c r="OU286" s="13"/>
      <c r="OV286" s="13"/>
      <c r="OW286" s="13"/>
      <c r="OX286" s="13"/>
      <c r="OY286" s="13"/>
      <c r="OZ286" s="13"/>
      <c r="PA286" s="13"/>
      <c r="PB286" s="13"/>
      <c r="PC286" s="13"/>
      <c r="PD286" s="13"/>
      <c r="PE286" s="13"/>
      <c r="PF286" s="13"/>
      <c r="PG286" s="13"/>
      <c r="PH286" s="13"/>
      <c r="PI286" s="13"/>
      <c r="PJ286" s="13"/>
      <c r="PK286" s="13"/>
      <c r="PL286" s="13"/>
      <c r="PM286" s="13"/>
      <c r="PN286" s="13"/>
      <c r="PO286" s="13"/>
      <c r="PP286" s="13"/>
      <c r="PQ286" s="13"/>
      <c r="PR286" s="13"/>
      <c r="PS286" s="13"/>
      <c r="PT286" s="13"/>
      <c r="PU286" s="13"/>
      <c r="PV286" s="13"/>
      <c r="PW286" s="13"/>
      <c r="PX286" s="13"/>
      <c r="PY286" s="13"/>
      <c r="PZ286" s="13"/>
      <c r="QA286" s="13"/>
      <c r="QB286" s="13"/>
      <c r="QC286" s="13"/>
      <c r="QD286" s="13"/>
      <c r="QE286" s="13"/>
      <c r="QF286" s="13"/>
      <c r="QG286" s="13"/>
      <c r="QH286" s="13"/>
      <c r="QI286" s="13"/>
      <c r="QJ286" s="13"/>
      <c r="QK286" s="13"/>
      <c r="QL286" s="13"/>
      <c r="QM286" s="13"/>
      <c r="QN286" s="13"/>
      <c r="QO286" s="13"/>
      <c r="QP286" s="13"/>
      <c r="QQ286" s="13"/>
      <c r="QR286" s="13"/>
      <c r="QS286" s="13"/>
      <c r="QT286" s="13"/>
      <c r="QU286" s="13"/>
      <c r="QV286" s="13"/>
      <c r="QW286" s="13"/>
      <c r="QX286" s="13"/>
      <c r="QY286" s="13"/>
      <c r="QZ286" s="13"/>
      <c r="RA286" s="13"/>
      <c r="RB286" s="13"/>
      <c r="RC286" s="13"/>
      <c r="RD286" s="13"/>
      <c r="RE286" s="13"/>
      <c r="RF286" s="13"/>
      <c r="RG286" s="13"/>
      <c r="RH286" s="13"/>
      <c r="RI286" s="13"/>
      <c r="RJ286" s="13"/>
      <c r="RK286" s="13"/>
      <c r="RL286" s="13"/>
      <c r="RM286" s="13"/>
      <c r="RN286" s="13"/>
      <c r="RO286" s="13"/>
      <c r="RP286" s="13"/>
      <c r="RQ286" s="13"/>
      <c r="RR286" s="13"/>
      <c r="RS286" s="13"/>
      <c r="RT286" s="13"/>
      <c r="RU286" s="13"/>
      <c r="RV286" s="13"/>
      <c r="RW286" s="13"/>
      <c r="RX286" s="13"/>
      <c r="RY286" s="13"/>
      <c r="RZ286" s="13"/>
      <c r="SA286" s="13"/>
      <c r="SB286" s="13"/>
      <c r="SC286" s="13"/>
      <c r="SD286" s="13"/>
      <c r="SE286" s="13"/>
      <c r="SF286" s="13"/>
      <c r="SG286" s="13"/>
      <c r="SH286" s="13"/>
      <c r="SI286" s="13"/>
      <c r="SJ286" s="13"/>
      <c r="SK286" s="13"/>
      <c r="SL286" s="13"/>
      <c r="SM286" s="13"/>
      <c r="SN286" s="13"/>
      <c r="SO286" s="13"/>
      <c r="SP286" s="13"/>
      <c r="SQ286" s="13"/>
      <c r="SR286" s="13"/>
      <c r="SS286" s="13"/>
      <c r="ST286" s="13"/>
      <c r="SU286" s="13"/>
      <c r="SV286" s="13"/>
      <c r="SW286" s="13"/>
      <c r="SX286" s="13"/>
      <c r="SY286" s="13"/>
      <c r="SZ286" s="13"/>
      <c r="TA286" s="13"/>
      <c r="TB286" s="13"/>
      <c r="TC286" s="13"/>
      <c r="TD286" s="13"/>
      <c r="TE286" s="13"/>
      <c r="TF286" s="13"/>
      <c r="TG286" s="13"/>
      <c r="TH286" s="13"/>
      <c r="TI286" s="13"/>
      <c r="TJ286" s="13"/>
      <c r="TK286" s="13"/>
      <c r="TL286" s="13"/>
      <c r="TM286" s="13"/>
      <c r="TN286" s="13"/>
      <c r="TO286" s="13"/>
      <c r="TP286" s="13"/>
      <c r="TQ286" s="13"/>
      <c r="TR286" s="13"/>
      <c r="TS286" s="13"/>
      <c r="TT286" s="13"/>
      <c r="TU286" s="13"/>
      <c r="TV286" s="13"/>
      <c r="TW286" s="13"/>
      <c r="TX286" s="13"/>
      <c r="TY286" s="13"/>
      <c r="TZ286" s="13"/>
      <c r="UA286" s="13"/>
      <c r="UB286" s="13"/>
      <c r="UC286" s="13"/>
      <c r="UD286" s="13"/>
      <c r="UE286" s="13"/>
      <c r="UF286" s="13"/>
      <c r="UG286" s="13"/>
      <c r="UH286" s="13"/>
      <c r="UI286" s="13"/>
      <c r="UJ286" s="13"/>
      <c r="UK286" s="13"/>
      <c r="UL286" s="13"/>
      <c r="UM286" s="13"/>
      <c r="UN286" s="13"/>
      <c r="UO286" s="13"/>
      <c r="UP286" s="13"/>
      <c r="UQ286" s="13"/>
      <c r="UR286" s="13"/>
      <c r="US286" s="13"/>
      <c r="UT286" s="13"/>
      <c r="UU286" s="13"/>
      <c r="UV286" s="13"/>
      <c r="UW286" s="13"/>
      <c r="UX286" s="13"/>
      <c r="UY286" s="13"/>
      <c r="UZ286" s="13"/>
      <c r="VA286" s="13"/>
      <c r="VB286" s="13"/>
      <c r="VC286" s="13"/>
      <c r="VD286" s="13"/>
      <c r="VE286" s="13"/>
      <c r="VF286" s="13"/>
      <c r="VG286" s="13"/>
      <c r="VH286" s="13"/>
      <c r="VI286" s="13"/>
      <c r="VJ286" s="13"/>
      <c r="VK286" s="13"/>
      <c r="VL286" s="13"/>
      <c r="VM286" s="13"/>
      <c r="VN286" s="13"/>
      <c r="VO286" s="13"/>
      <c r="VP286" s="13"/>
      <c r="VQ286" s="13"/>
      <c r="VR286" s="13"/>
      <c r="VS286" s="13"/>
      <c r="VT286" s="13"/>
      <c r="VU286" s="13"/>
      <c r="VV286" s="13"/>
      <c r="VW286" s="13"/>
      <c r="VX286" s="13"/>
      <c r="VY286" s="13"/>
      <c r="VZ286" s="13"/>
      <c r="WA286" s="13"/>
      <c r="WB286" s="13"/>
      <c r="WC286" s="13"/>
      <c r="WD286" s="13"/>
      <c r="WE286" s="13"/>
      <c r="WF286" s="13"/>
      <c r="WG286" s="13"/>
      <c r="WH286" s="13"/>
      <c r="WI286" s="13"/>
      <c r="WJ286" s="13"/>
      <c r="WK286" s="13"/>
      <c r="WL286" s="13"/>
      <c r="WM286" s="13"/>
      <c r="WN286" s="13"/>
      <c r="WO286" s="13"/>
      <c r="WP286" s="13"/>
      <c r="WQ286" s="13"/>
      <c r="WR286" s="13"/>
      <c r="WS286" s="13"/>
      <c r="WT286" s="13"/>
      <c r="WU286" s="13"/>
      <c r="WV286" s="13"/>
      <c r="WW286" s="13"/>
      <c r="WX286" s="13"/>
      <c r="WY286" s="13"/>
      <c r="WZ286" s="13"/>
      <c r="XA286" s="13"/>
      <c r="XB286" s="13"/>
      <c r="XC286" s="13"/>
      <c r="XD286" s="13"/>
      <c r="XE286" s="13"/>
      <c r="XF286" s="13"/>
      <c r="XG286" s="13"/>
      <c r="XH286" s="13"/>
      <c r="XI286" s="13"/>
      <c r="XJ286" s="13"/>
      <c r="XK286" s="13"/>
      <c r="XL286" s="13"/>
      <c r="XM286" s="13"/>
      <c r="XN286" s="13"/>
      <c r="XO286" s="13"/>
      <c r="XP286" s="13"/>
      <c r="XQ286" s="13"/>
      <c r="XR286" s="13"/>
      <c r="XS286" s="13"/>
      <c r="XT286" s="13"/>
      <c r="XU286" s="13"/>
      <c r="XV286" s="13"/>
      <c r="XW286" s="13"/>
      <c r="XX286" s="13"/>
      <c r="XY286" s="13"/>
      <c r="XZ286" s="13"/>
      <c r="YA286" s="13"/>
      <c r="YB286" s="13"/>
      <c r="YC286" s="13"/>
      <c r="YD286" s="13"/>
      <c r="YE286" s="13"/>
      <c r="YF286" s="13"/>
      <c r="YG286" s="13"/>
      <c r="YH286" s="13"/>
      <c r="YI286" s="13"/>
      <c r="YJ286" s="13"/>
      <c r="YK286" s="13"/>
      <c r="YL286" s="13"/>
      <c r="YM286" s="13"/>
      <c r="YN286" s="13"/>
      <c r="YO286" s="13"/>
      <c r="YP286" s="13"/>
      <c r="YQ286" s="13"/>
      <c r="YR286" s="13"/>
      <c r="YS286" s="13"/>
      <c r="YT286" s="13"/>
      <c r="YU286" s="13"/>
      <c r="YV286" s="13"/>
      <c r="YW286" s="13"/>
      <c r="YX286" s="13"/>
      <c r="YY286" s="13"/>
      <c r="YZ286" s="13"/>
      <c r="ZA286" s="13"/>
      <c r="ZB286" s="13"/>
      <c r="ZC286" s="13"/>
      <c r="ZD286" s="13"/>
      <c r="ZE286" s="13"/>
      <c r="ZF286" s="13"/>
      <c r="ZG286" s="13"/>
      <c r="ZH286" s="13"/>
      <c r="ZI286" s="13"/>
      <c r="ZJ286" s="13"/>
      <c r="ZK286" s="13"/>
      <c r="ZL286" s="13"/>
      <c r="ZM286" s="13"/>
      <c r="ZN286" s="13"/>
      <c r="ZO286" s="13"/>
      <c r="ZP286" s="13"/>
      <c r="ZQ286" s="13"/>
      <c r="ZR286" s="13"/>
      <c r="ZS286" s="13"/>
      <c r="ZT286" s="13"/>
      <c r="ZU286" s="13"/>
      <c r="ZV286" s="13"/>
      <c r="ZW286" s="13"/>
      <c r="ZX286" s="13"/>
      <c r="ZY286" s="13"/>
      <c r="ZZ286" s="13"/>
      <c r="AAA286" s="13"/>
      <c r="AAB286" s="13"/>
      <c r="AAC286" s="13"/>
      <c r="AAD286" s="13"/>
      <c r="AAE286" s="13"/>
      <c r="AAF286" s="13"/>
      <c r="AAG286" s="13"/>
      <c r="AAH286" s="13"/>
      <c r="AAI286" s="13"/>
      <c r="AAJ286" s="13"/>
      <c r="AAK286" s="13"/>
      <c r="AAL286" s="13"/>
      <c r="AAM286" s="13"/>
      <c r="AAN286" s="13"/>
      <c r="AAO286" s="13"/>
      <c r="AAP286" s="13"/>
      <c r="AAQ286" s="13"/>
      <c r="AAR286" s="13"/>
      <c r="AAS286" s="13"/>
      <c r="AAT286" s="13"/>
      <c r="AAU286" s="13"/>
      <c r="AAV286" s="13"/>
      <c r="AAW286" s="13"/>
      <c r="AAX286" s="13"/>
      <c r="AAY286" s="13"/>
      <c r="AAZ286" s="13"/>
      <c r="ABA286" s="13"/>
      <c r="ABB286" s="13"/>
      <c r="ABC286" s="13"/>
      <c r="ABD286" s="13"/>
      <c r="ABE286" s="13"/>
      <c r="ABF286" s="13"/>
      <c r="ABG286" s="13"/>
      <c r="ABH286" s="13"/>
      <c r="ABI286" s="13"/>
      <c r="ABJ286" s="13"/>
      <c r="ABK286" s="13"/>
      <c r="ABL286" s="13"/>
      <c r="ABM286" s="13"/>
      <c r="ABN286" s="13"/>
      <c r="ABO286" s="13"/>
      <c r="ABP286" s="13"/>
      <c r="ABQ286" s="13"/>
      <c r="ABR286" s="13"/>
      <c r="ABS286" s="13"/>
      <c r="ABT286" s="13"/>
      <c r="ABU286" s="13"/>
      <c r="ABV286" s="13"/>
      <c r="ABW286" s="13"/>
      <c r="ABX286" s="13"/>
      <c r="ABY286" s="13"/>
      <c r="ABZ286" s="13"/>
      <c r="ACA286" s="13"/>
      <c r="ACB286" s="13"/>
      <c r="ACC286" s="13"/>
      <c r="ACD286" s="13"/>
      <c r="ACE286" s="13"/>
      <c r="ACF286" s="13"/>
      <c r="ACG286" s="13"/>
      <c r="ACH286" s="13"/>
      <c r="ACI286" s="13"/>
      <c r="ACJ286" s="13"/>
      <c r="ACK286" s="13"/>
      <c r="ACL286" s="13"/>
      <c r="ACM286" s="13"/>
      <c r="ACN286" s="13"/>
      <c r="ACO286" s="13"/>
      <c r="ACP286" s="13"/>
      <c r="ACQ286" s="13"/>
      <c r="ACR286" s="13"/>
      <c r="ACS286" s="13"/>
      <c r="ACT286" s="13"/>
      <c r="ACU286" s="13"/>
      <c r="ACV286" s="13"/>
      <c r="ACW286" s="13"/>
      <c r="ACX286" s="13"/>
      <c r="ACY286" s="13"/>
      <c r="ACZ286" s="13"/>
      <c r="ADA286" s="13"/>
      <c r="ADB286" s="13"/>
      <c r="ADC286" s="13"/>
      <c r="ADD286" s="13"/>
      <c r="ADE286" s="13"/>
      <c r="ADF286" s="13"/>
      <c r="ADG286" s="13"/>
      <c r="ADH286" s="13"/>
      <c r="ADI286" s="13"/>
      <c r="ADJ286" s="13"/>
      <c r="ADK286" s="13"/>
      <c r="ADL286" s="13"/>
      <c r="ADM286" s="13"/>
      <c r="ADN286" s="13"/>
      <c r="ADO286" s="13"/>
      <c r="ADP286" s="13"/>
      <c r="ADQ286" s="13"/>
      <c r="ADR286" s="13"/>
      <c r="ADS286" s="13"/>
      <c r="ADT286" s="13"/>
      <c r="ADU286" s="13"/>
      <c r="ADV286" s="13"/>
      <c r="ADW286" s="13"/>
      <c r="ADX286" s="13"/>
      <c r="ADY286" s="13"/>
      <c r="ADZ286" s="13"/>
      <c r="AEA286" s="13"/>
      <c r="AEB286" s="13"/>
      <c r="AEC286" s="13"/>
      <c r="AED286" s="13"/>
      <c r="AEE286" s="13"/>
      <c r="AEF286" s="13"/>
      <c r="AEG286" s="13"/>
      <c r="AEH286" s="13"/>
      <c r="AEI286" s="13"/>
      <c r="AEJ286" s="13"/>
      <c r="AEK286" s="13"/>
      <c r="AEL286" s="13"/>
      <c r="AEM286" s="13"/>
      <c r="AEN286" s="13"/>
      <c r="AEO286" s="13"/>
      <c r="AEP286" s="13"/>
      <c r="AEQ286" s="13"/>
      <c r="AER286" s="13"/>
      <c r="AES286" s="13"/>
      <c r="AET286" s="13"/>
      <c r="AEU286" s="13"/>
      <c r="AEV286" s="13"/>
      <c r="AEW286" s="13"/>
      <c r="AEX286" s="13"/>
      <c r="AEY286" s="13"/>
      <c r="AEZ286" s="13"/>
      <c r="AFA286" s="13"/>
      <c r="AFB286" s="13"/>
      <c r="AFC286" s="13"/>
      <c r="AFD286" s="13"/>
      <c r="AFE286" s="13"/>
      <c r="AFF286" s="13"/>
      <c r="AFG286" s="13"/>
      <c r="AFH286" s="13"/>
      <c r="AFI286" s="13"/>
      <c r="AFJ286" s="13"/>
      <c r="AFK286" s="13"/>
      <c r="AFL286" s="13"/>
      <c r="AFM286" s="13"/>
      <c r="AFN286" s="13"/>
      <c r="AFO286" s="13"/>
      <c r="AFP286" s="13"/>
      <c r="AFQ286" s="13"/>
      <c r="AFR286" s="13"/>
      <c r="AFS286" s="13"/>
      <c r="AFT286" s="13"/>
      <c r="AFU286" s="13"/>
      <c r="AFV286" s="13"/>
      <c r="AFW286" s="13"/>
      <c r="AFX286" s="13"/>
      <c r="AFY286" s="13"/>
      <c r="AFZ286" s="13"/>
      <c r="AGA286" s="13"/>
      <c r="AGB286" s="13"/>
      <c r="AGC286" s="13"/>
      <c r="AGD286" s="13"/>
      <c r="AGE286" s="13"/>
      <c r="AGF286" s="13"/>
      <c r="AGG286" s="13"/>
      <c r="AGH286" s="13"/>
      <c r="AGI286" s="13"/>
      <c r="AGJ286" s="13"/>
      <c r="AGK286" s="13"/>
      <c r="AGL286" s="13"/>
      <c r="AGM286" s="13"/>
      <c r="AGN286" s="13"/>
      <c r="AGO286" s="13"/>
      <c r="AGP286" s="13"/>
      <c r="AGQ286" s="13"/>
      <c r="AGR286" s="13"/>
      <c r="AGS286" s="13"/>
      <c r="AGT286" s="13"/>
      <c r="AGU286" s="13"/>
      <c r="AGV286" s="13"/>
      <c r="AGW286" s="13"/>
      <c r="AGX286" s="13"/>
      <c r="AGY286" s="13"/>
      <c r="AGZ286" s="13"/>
      <c r="AHA286" s="13"/>
      <c r="AHB286" s="13"/>
      <c r="AHC286" s="13"/>
      <c r="AHD286" s="13"/>
      <c r="AHE286" s="13"/>
      <c r="AHF286" s="13"/>
      <c r="AHG286" s="13"/>
      <c r="AHH286" s="13"/>
      <c r="AHI286" s="13"/>
      <c r="AHJ286" s="13"/>
      <c r="AHK286" s="13"/>
      <c r="AHL286" s="13"/>
      <c r="AHM286" s="13"/>
      <c r="AHN286" s="13"/>
      <c r="AHO286" s="13"/>
      <c r="AHP286" s="13"/>
      <c r="AHQ286" s="13"/>
      <c r="AHR286" s="13"/>
      <c r="AHS286" s="13"/>
      <c r="AHT286" s="13"/>
      <c r="AHU286" s="13"/>
      <c r="AHV286" s="13"/>
      <c r="AHW286" s="13"/>
      <c r="AHX286" s="13"/>
      <c r="AHY286" s="13"/>
      <c r="AHZ286" s="13"/>
      <c r="AIA286" s="13"/>
      <c r="AIB286" s="13"/>
      <c r="AIC286" s="13"/>
      <c r="AID286" s="13"/>
      <c r="AIE286" s="13"/>
      <c r="AIF286" s="13"/>
      <c r="AIG286" s="13"/>
      <c r="AIH286" s="13"/>
      <c r="AII286" s="13"/>
      <c r="AIJ286" s="13"/>
      <c r="AIK286" s="13"/>
      <c r="AIL286" s="13"/>
      <c r="AIM286" s="13"/>
      <c r="AIN286" s="13"/>
      <c r="AIO286" s="13"/>
      <c r="AIP286" s="13"/>
      <c r="AIQ286" s="13"/>
      <c r="AIR286" s="13"/>
      <c r="AIS286" s="13"/>
      <c r="AIT286" s="13"/>
      <c r="AIU286" s="13"/>
      <c r="AIV286" s="13"/>
      <c r="AIW286" s="13"/>
      <c r="AIX286" s="13"/>
      <c r="AIY286" s="13"/>
      <c r="AIZ286" s="13"/>
      <c r="AJA286" s="13"/>
      <c r="AJB286" s="13"/>
      <c r="AJC286" s="13"/>
      <c r="AJD286" s="13"/>
      <c r="AJE286" s="13"/>
      <c r="AJF286" s="13"/>
      <c r="AJG286" s="13"/>
      <c r="AJH286" s="13"/>
      <c r="AJI286" s="13"/>
      <c r="AJJ286" s="13"/>
      <c r="AJK286" s="13"/>
      <c r="AJL286" s="13"/>
      <c r="AJM286" s="13"/>
      <c r="AJN286" s="13"/>
      <c r="AJO286" s="13"/>
      <c r="AJP286" s="13"/>
      <c r="AJQ286" s="13"/>
      <c r="AJR286" s="13"/>
      <c r="AJS286" s="13"/>
      <c r="AJT286" s="13"/>
      <c r="AJU286" s="13"/>
      <c r="AJV286" s="13"/>
      <c r="AJW286" s="13"/>
      <c r="AJX286" s="13"/>
      <c r="AJY286" s="13"/>
      <c r="AJZ286" s="13"/>
      <c r="AKA286" s="13"/>
      <c r="AKB286" s="13"/>
      <c r="AKC286" s="13"/>
      <c r="AKD286" s="13"/>
      <c r="AKE286" s="13"/>
      <c r="AKF286" s="13"/>
      <c r="AKG286" s="13"/>
      <c r="AKH286" s="13"/>
      <c r="AKI286" s="13"/>
      <c r="AKJ286" s="13"/>
      <c r="AKK286" s="13"/>
      <c r="AKL286" s="13"/>
      <c r="AKM286" s="13"/>
      <c r="AKN286" s="13"/>
      <c r="AKO286" s="13"/>
      <c r="AKP286" s="13"/>
      <c r="AKQ286" s="13"/>
      <c r="AKR286" s="13"/>
      <c r="AKS286" s="13"/>
      <c r="AKT286" s="13"/>
      <c r="AKU286" s="13"/>
      <c r="AKV286" s="13"/>
      <c r="AKW286" s="13"/>
      <c r="AKX286" s="13"/>
      <c r="AKY286" s="13"/>
      <c r="AKZ286" s="13"/>
      <c r="ALA286" s="13"/>
      <c r="ALB286" s="13"/>
      <c r="ALC286" s="13"/>
      <c r="ALD286" s="13"/>
      <c r="ALE286" s="13"/>
      <c r="ALF286" s="13"/>
      <c r="ALG286" s="13"/>
      <c r="ALH286" s="13"/>
      <c r="ALI286" s="13"/>
      <c r="ALJ286" s="13"/>
      <c r="ALK286" s="13"/>
      <c r="ALL286" s="13"/>
      <c r="ALM286" s="13"/>
      <c r="ALN286" s="13"/>
    </row>
    <row r="287" spans="1:1002" ht="14.5" hidden="1" customHeight="1" x14ac:dyDescent="0.35">
      <c r="A287" s="6"/>
      <c r="B287" s="21"/>
      <c r="C287" s="30"/>
      <c r="D287" s="21"/>
      <c r="E287" s="21"/>
      <c r="F287" s="11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c r="ET287" s="13"/>
      <c r="EU287" s="13"/>
      <c r="EV287" s="13"/>
      <c r="EW287" s="13"/>
      <c r="EX287" s="13"/>
      <c r="EY287" s="13"/>
      <c r="EZ287" s="13"/>
      <c r="FA287" s="13"/>
      <c r="FB287" s="13"/>
      <c r="FC287" s="13"/>
      <c r="FD287" s="13"/>
      <c r="FE287" s="13"/>
      <c r="FF287" s="13"/>
      <c r="FG287" s="13"/>
      <c r="FH287" s="13"/>
      <c r="FI287" s="13"/>
      <c r="FJ287" s="13"/>
      <c r="FK287" s="13"/>
      <c r="FL287" s="13"/>
      <c r="FM287" s="13"/>
      <c r="FN287" s="13"/>
      <c r="FO287" s="13"/>
      <c r="FP287" s="13"/>
      <c r="FQ287" s="13"/>
      <c r="FR287" s="13"/>
      <c r="FS287" s="13"/>
      <c r="FT287" s="13"/>
      <c r="FU287" s="13"/>
      <c r="FV287" s="13"/>
      <c r="FW287" s="13"/>
      <c r="FX287" s="13"/>
      <c r="FY287" s="13"/>
      <c r="FZ287" s="13"/>
      <c r="GA287" s="13"/>
      <c r="GB287" s="13"/>
      <c r="GC287" s="13"/>
      <c r="GD287" s="13"/>
      <c r="GE287" s="13"/>
      <c r="GF287" s="13"/>
      <c r="GG287" s="13"/>
      <c r="GH287" s="13"/>
      <c r="GI287" s="13"/>
      <c r="GJ287" s="13"/>
      <c r="GK287" s="13"/>
      <c r="GL287" s="13"/>
      <c r="GM287" s="13"/>
      <c r="GN287" s="13"/>
      <c r="GO287" s="13"/>
      <c r="GP287" s="13"/>
      <c r="GQ287" s="13"/>
      <c r="GR287" s="13"/>
      <c r="GS287" s="13"/>
      <c r="GT287" s="13"/>
      <c r="GU287" s="13"/>
      <c r="GV287" s="13"/>
      <c r="GW287" s="13"/>
      <c r="GX287" s="13"/>
      <c r="GY287" s="13"/>
      <c r="GZ287" s="13"/>
      <c r="HA287" s="13"/>
      <c r="HB287" s="13"/>
      <c r="HC287" s="13"/>
      <c r="HD287" s="13"/>
      <c r="HE287" s="13"/>
      <c r="HF287" s="13"/>
      <c r="HG287" s="13"/>
      <c r="HH287" s="13"/>
      <c r="HI287" s="13"/>
      <c r="HJ287" s="13"/>
      <c r="HK287" s="13"/>
      <c r="HL287" s="13"/>
      <c r="HM287" s="13"/>
      <c r="HN287" s="13"/>
      <c r="HO287" s="13"/>
      <c r="HP287" s="13"/>
      <c r="HQ287" s="13"/>
      <c r="HR287" s="13"/>
      <c r="HS287" s="13"/>
      <c r="HT287" s="13"/>
      <c r="HU287" s="13"/>
      <c r="HV287" s="13"/>
      <c r="HW287" s="13"/>
      <c r="HX287" s="13"/>
      <c r="HY287" s="13"/>
      <c r="HZ287" s="13"/>
      <c r="IA287" s="13"/>
      <c r="IB287" s="13"/>
      <c r="IC287" s="13"/>
      <c r="ID287" s="13"/>
      <c r="IE287" s="13"/>
      <c r="IF287" s="13"/>
      <c r="IG287" s="13"/>
      <c r="IH287" s="13"/>
      <c r="II287" s="13"/>
      <c r="IJ287" s="13"/>
      <c r="IK287" s="13"/>
      <c r="IL287" s="13"/>
      <c r="IM287" s="13"/>
      <c r="IN287" s="13"/>
      <c r="IO287" s="13"/>
      <c r="IP287" s="13"/>
      <c r="IQ287" s="13"/>
      <c r="IR287" s="13"/>
      <c r="IS287" s="13"/>
      <c r="IT287" s="13"/>
      <c r="IU287" s="13"/>
      <c r="IV287" s="13"/>
      <c r="IW287" s="13"/>
      <c r="IX287" s="13"/>
      <c r="IY287" s="13"/>
      <c r="IZ287" s="13"/>
      <c r="JA287" s="13"/>
      <c r="JB287" s="13"/>
      <c r="JC287" s="13"/>
      <c r="JD287" s="13"/>
      <c r="JE287" s="13"/>
      <c r="JF287" s="13"/>
      <c r="JG287" s="13"/>
      <c r="JH287" s="13"/>
      <c r="JI287" s="13"/>
      <c r="JJ287" s="13"/>
      <c r="JK287" s="13"/>
      <c r="JL287" s="13"/>
      <c r="JM287" s="13"/>
      <c r="JN287" s="13"/>
      <c r="JO287" s="13"/>
      <c r="JP287" s="13"/>
      <c r="JQ287" s="13"/>
      <c r="JR287" s="13"/>
      <c r="JS287" s="13"/>
      <c r="JT287" s="13"/>
      <c r="JU287" s="13"/>
      <c r="JV287" s="13"/>
      <c r="JW287" s="13"/>
      <c r="JX287" s="13"/>
      <c r="JY287" s="13"/>
      <c r="JZ287" s="13"/>
      <c r="KA287" s="13"/>
      <c r="KB287" s="13"/>
      <c r="KC287" s="13"/>
      <c r="KD287" s="13"/>
      <c r="KE287" s="13"/>
      <c r="KF287" s="13"/>
      <c r="KG287" s="13"/>
      <c r="KH287" s="13"/>
      <c r="KI287" s="13"/>
      <c r="KJ287" s="13"/>
      <c r="KK287" s="13"/>
      <c r="KL287" s="13"/>
      <c r="KM287" s="13"/>
      <c r="KN287" s="13"/>
      <c r="KO287" s="13"/>
      <c r="KP287" s="13"/>
      <c r="KQ287" s="13"/>
      <c r="KR287" s="13"/>
      <c r="KS287" s="13"/>
      <c r="KT287" s="13"/>
      <c r="KU287" s="13"/>
      <c r="KV287" s="13"/>
      <c r="KW287" s="13"/>
      <c r="KX287" s="13"/>
      <c r="KY287" s="13"/>
      <c r="KZ287" s="13"/>
      <c r="LA287" s="13"/>
      <c r="LB287" s="13"/>
      <c r="LC287" s="13"/>
      <c r="LD287" s="13"/>
      <c r="LE287" s="13"/>
      <c r="LF287" s="13"/>
      <c r="LG287" s="13"/>
      <c r="LH287" s="13"/>
      <c r="LI287" s="13"/>
      <c r="LJ287" s="13"/>
      <c r="LK287" s="13"/>
      <c r="LL287" s="13"/>
      <c r="LM287" s="13"/>
      <c r="LN287" s="13"/>
      <c r="LO287" s="13"/>
      <c r="LP287" s="13"/>
      <c r="LQ287" s="13"/>
      <c r="LR287" s="13"/>
      <c r="LS287" s="13"/>
      <c r="LT287" s="13"/>
      <c r="LU287" s="13"/>
      <c r="LV287" s="13"/>
      <c r="LW287" s="13"/>
      <c r="LX287" s="13"/>
      <c r="LY287" s="13"/>
      <c r="LZ287" s="13"/>
      <c r="MA287" s="13"/>
      <c r="MB287" s="13"/>
      <c r="MC287" s="13"/>
      <c r="MD287" s="13"/>
      <c r="ME287" s="13"/>
      <c r="MF287" s="13"/>
      <c r="MG287" s="13"/>
      <c r="MH287" s="13"/>
      <c r="MI287" s="13"/>
      <c r="MJ287" s="13"/>
      <c r="MK287" s="13"/>
      <c r="ML287" s="13"/>
      <c r="MM287" s="13"/>
      <c r="MN287" s="13"/>
      <c r="MO287" s="13"/>
      <c r="MP287" s="13"/>
      <c r="MQ287" s="13"/>
      <c r="MR287" s="13"/>
      <c r="MS287" s="13"/>
      <c r="MT287" s="13"/>
      <c r="MU287" s="13"/>
      <c r="MV287" s="13"/>
      <c r="MW287" s="13"/>
      <c r="MX287" s="13"/>
      <c r="MY287" s="13"/>
      <c r="MZ287" s="13"/>
      <c r="NA287" s="13"/>
      <c r="NB287" s="13"/>
      <c r="NC287" s="13"/>
      <c r="ND287" s="13"/>
      <c r="NE287" s="13"/>
      <c r="NF287" s="13"/>
      <c r="NG287" s="13"/>
      <c r="NH287" s="13"/>
      <c r="NI287" s="13"/>
      <c r="NJ287" s="13"/>
      <c r="NK287" s="13"/>
      <c r="NL287" s="13"/>
      <c r="NM287" s="13"/>
      <c r="NN287" s="13"/>
      <c r="NO287" s="13"/>
      <c r="NP287" s="13"/>
      <c r="NQ287" s="13"/>
      <c r="NR287" s="13"/>
      <c r="NS287" s="13"/>
      <c r="NT287" s="13"/>
      <c r="NU287" s="13"/>
      <c r="NV287" s="13"/>
      <c r="NW287" s="13"/>
      <c r="NX287" s="13"/>
      <c r="NY287" s="13"/>
      <c r="NZ287" s="13"/>
      <c r="OA287" s="13"/>
      <c r="OB287" s="13"/>
      <c r="OC287" s="13"/>
      <c r="OD287" s="13"/>
      <c r="OE287" s="13"/>
      <c r="OF287" s="13"/>
      <c r="OG287" s="13"/>
      <c r="OH287" s="13"/>
      <c r="OI287" s="13"/>
      <c r="OJ287" s="13"/>
      <c r="OK287" s="13"/>
      <c r="OL287" s="13"/>
      <c r="OM287" s="13"/>
      <c r="ON287" s="13"/>
      <c r="OO287" s="13"/>
      <c r="OP287" s="13"/>
      <c r="OQ287" s="13"/>
      <c r="OR287" s="13"/>
      <c r="OS287" s="13"/>
      <c r="OT287" s="13"/>
      <c r="OU287" s="13"/>
      <c r="OV287" s="13"/>
      <c r="OW287" s="13"/>
      <c r="OX287" s="13"/>
      <c r="OY287" s="13"/>
      <c r="OZ287" s="13"/>
      <c r="PA287" s="13"/>
      <c r="PB287" s="13"/>
      <c r="PC287" s="13"/>
      <c r="PD287" s="13"/>
      <c r="PE287" s="13"/>
      <c r="PF287" s="13"/>
      <c r="PG287" s="13"/>
      <c r="PH287" s="13"/>
      <c r="PI287" s="13"/>
      <c r="PJ287" s="13"/>
      <c r="PK287" s="13"/>
      <c r="PL287" s="13"/>
      <c r="PM287" s="13"/>
      <c r="PN287" s="13"/>
      <c r="PO287" s="13"/>
      <c r="PP287" s="13"/>
      <c r="PQ287" s="13"/>
      <c r="PR287" s="13"/>
      <c r="PS287" s="13"/>
      <c r="PT287" s="13"/>
      <c r="PU287" s="13"/>
      <c r="PV287" s="13"/>
      <c r="PW287" s="13"/>
      <c r="PX287" s="13"/>
      <c r="PY287" s="13"/>
      <c r="PZ287" s="13"/>
      <c r="QA287" s="13"/>
      <c r="QB287" s="13"/>
      <c r="QC287" s="13"/>
      <c r="QD287" s="13"/>
      <c r="QE287" s="13"/>
      <c r="QF287" s="13"/>
      <c r="QG287" s="13"/>
      <c r="QH287" s="13"/>
      <c r="QI287" s="13"/>
      <c r="QJ287" s="13"/>
      <c r="QK287" s="13"/>
      <c r="QL287" s="13"/>
      <c r="QM287" s="13"/>
      <c r="QN287" s="13"/>
      <c r="QO287" s="13"/>
      <c r="QP287" s="13"/>
      <c r="QQ287" s="13"/>
      <c r="QR287" s="13"/>
      <c r="QS287" s="13"/>
      <c r="QT287" s="13"/>
      <c r="QU287" s="13"/>
      <c r="QV287" s="13"/>
      <c r="QW287" s="13"/>
      <c r="QX287" s="13"/>
      <c r="QY287" s="13"/>
      <c r="QZ287" s="13"/>
      <c r="RA287" s="13"/>
      <c r="RB287" s="13"/>
      <c r="RC287" s="13"/>
      <c r="RD287" s="13"/>
      <c r="RE287" s="13"/>
      <c r="RF287" s="13"/>
      <c r="RG287" s="13"/>
      <c r="RH287" s="13"/>
      <c r="RI287" s="13"/>
      <c r="RJ287" s="13"/>
      <c r="RK287" s="13"/>
      <c r="RL287" s="13"/>
      <c r="RM287" s="13"/>
      <c r="RN287" s="13"/>
      <c r="RO287" s="13"/>
      <c r="RP287" s="13"/>
      <c r="RQ287" s="13"/>
      <c r="RR287" s="13"/>
      <c r="RS287" s="13"/>
      <c r="RT287" s="13"/>
      <c r="RU287" s="13"/>
      <c r="RV287" s="13"/>
      <c r="RW287" s="13"/>
      <c r="RX287" s="13"/>
      <c r="RY287" s="13"/>
      <c r="RZ287" s="13"/>
      <c r="SA287" s="13"/>
      <c r="SB287" s="13"/>
      <c r="SC287" s="13"/>
      <c r="SD287" s="13"/>
      <c r="SE287" s="13"/>
      <c r="SF287" s="13"/>
      <c r="SG287" s="13"/>
      <c r="SH287" s="13"/>
      <c r="SI287" s="13"/>
      <c r="SJ287" s="13"/>
      <c r="SK287" s="13"/>
      <c r="SL287" s="13"/>
      <c r="SM287" s="13"/>
      <c r="SN287" s="13"/>
      <c r="SO287" s="13"/>
      <c r="SP287" s="13"/>
      <c r="SQ287" s="13"/>
      <c r="SR287" s="13"/>
      <c r="SS287" s="13"/>
      <c r="ST287" s="13"/>
      <c r="SU287" s="13"/>
      <c r="SV287" s="13"/>
      <c r="SW287" s="13"/>
      <c r="SX287" s="13"/>
      <c r="SY287" s="13"/>
      <c r="SZ287" s="13"/>
      <c r="TA287" s="13"/>
      <c r="TB287" s="13"/>
      <c r="TC287" s="13"/>
      <c r="TD287" s="13"/>
      <c r="TE287" s="13"/>
      <c r="TF287" s="13"/>
      <c r="TG287" s="13"/>
      <c r="TH287" s="13"/>
      <c r="TI287" s="13"/>
      <c r="TJ287" s="13"/>
      <c r="TK287" s="13"/>
      <c r="TL287" s="13"/>
      <c r="TM287" s="13"/>
      <c r="TN287" s="13"/>
      <c r="TO287" s="13"/>
      <c r="TP287" s="13"/>
      <c r="TQ287" s="13"/>
      <c r="TR287" s="13"/>
      <c r="TS287" s="13"/>
      <c r="TT287" s="13"/>
      <c r="TU287" s="13"/>
      <c r="TV287" s="13"/>
      <c r="TW287" s="13"/>
      <c r="TX287" s="13"/>
      <c r="TY287" s="13"/>
      <c r="TZ287" s="13"/>
      <c r="UA287" s="13"/>
      <c r="UB287" s="13"/>
      <c r="UC287" s="13"/>
      <c r="UD287" s="13"/>
      <c r="UE287" s="13"/>
      <c r="UF287" s="13"/>
      <c r="UG287" s="13"/>
      <c r="UH287" s="13"/>
      <c r="UI287" s="13"/>
      <c r="UJ287" s="13"/>
      <c r="UK287" s="13"/>
      <c r="UL287" s="13"/>
      <c r="UM287" s="13"/>
      <c r="UN287" s="13"/>
      <c r="UO287" s="13"/>
      <c r="UP287" s="13"/>
      <c r="UQ287" s="13"/>
      <c r="UR287" s="13"/>
      <c r="US287" s="13"/>
      <c r="UT287" s="13"/>
      <c r="UU287" s="13"/>
      <c r="UV287" s="13"/>
      <c r="UW287" s="13"/>
      <c r="UX287" s="13"/>
      <c r="UY287" s="13"/>
      <c r="UZ287" s="13"/>
      <c r="VA287" s="13"/>
      <c r="VB287" s="13"/>
      <c r="VC287" s="13"/>
      <c r="VD287" s="13"/>
      <c r="VE287" s="13"/>
      <c r="VF287" s="13"/>
      <c r="VG287" s="13"/>
      <c r="VH287" s="13"/>
      <c r="VI287" s="13"/>
      <c r="VJ287" s="13"/>
      <c r="VK287" s="13"/>
      <c r="VL287" s="13"/>
      <c r="VM287" s="13"/>
      <c r="VN287" s="13"/>
      <c r="VO287" s="13"/>
      <c r="VP287" s="13"/>
      <c r="VQ287" s="13"/>
      <c r="VR287" s="13"/>
      <c r="VS287" s="13"/>
      <c r="VT287" s="13"/>
      <c r="VU287" s="13"/>
      <c r="VV287" s="13"/>
      <c r="VW287" s="13"/>
      <c r="VX287" s="13"/>
      <c r="VY287" s="13"/>
      <c r="VZ287" s="13"/>
      <c r="WA287" s="13"/>
      <c r="WB287" s="13"/>
      <c r="WC287" s="13"/>
      <c r="WD287" s="13"/>
      <c r="WE287" s="13"/>
      <c r="WF287" s="13"/>
      <c r="WG287" s="13"/>
      <c r="WH287" s="13"/>
      <c r="WI287" s="13"/>
      <c r="WJ287" s="13"/>
      <c r="WK287" s="13"/>
      <c r="WL287" s="13"/>
      <c r="WM287" s="13"/>
      <c r="WN287" s="13"/>
      <c r="WO287" s="13"/>
      <c r="WP287" s="13"/>
      <c r="WQ287" s="13"/>
      <c r="WR287" s="13"/>
      <c r="WS287" s="13"/>
      <c r="WT287" s="13"/>
      <c r="WU287" s="13"/>
      <c r="WV287" s="13"/>
      <c r="WW287" s="13"/>
      <c r="WX287" s="13"/>
      <c r="WY287" s="13"/>
      <c r="WZ287" s="13"/>
      <c r="XA287" s="13"/>
      <c r="XB287" s="13"/>
      <c r="XC287" s="13"/>
      <c r="XD287" s="13"/>
      <c r="XE287" s="13"/>
      <c r="XF287" s="13"/>
      <c r="XG287" s="13"/>
      <c r="XH287" s="13"/>
      <c r="XI287" s="13"/>
      <c r="XJ287" s="13"/>
      <c r="XK287" s="13"/>
      <c r="XL287" s="13"/>
      <c r="XM287" s="13"/>
      <c r="XN287" s="13"/>
      <c r="XO287" s="13"/>
      <c r="XP287" s="13"/>
      <c r="XQ287" s="13"/>
      <c r="XR287" s="13"/>
      <c r="XS287" s="13"/>
      <c r="XT287" s="13"/>
      <c r="XU287" s="13"/>
      <c r="XV287" s="13"/>
      <c r="XW287" s="13"/>
      <c r="XX287" s="13"/>
      <c r="XY287" s="13"/>
      <c r="XZ287" s="13"/>
      <c r="YA287" s="13"/>
      <c r="YB287" s="13"/>
      <c r="YC287" s="13"/>
      <c r="YD287" s="13"/>
      <c r="YE287" s="13"/>
      <c r="YF287" s="13"/>
      <c r="YG287" s="13"/>
      <c r="YH287" s="13"/>
      <c r="YI287" s="13"/>
      <c r="YJ287" s="13"/>
      <c r="YK287" s="13"/>
      <c r="YL287" s="13"/>
      <c r="YM287" s="13"/>
      <c r="YN287" s="13"/>
      <c r="YO287" s="13"/>
      <c r="YP287" s="13"/>
      <c r="YQ287" s="13"/>
      <c r="YR287" s="13"/>
      <c r="YS287" s="13"/>
      <c r="YT287" s="13"/>
      <c r="YU287" s="13"/>
      <c r="YV287" s="13"/>
      <c r="YW287" s="13"/>
      <c r="YX287" s="13"/>
      <c r="YY287" s="13"/>
      <c r="YZ287" s="13"/>
      <c r="ZA287" s="13"/>
      <c r="ZB287" s="13"/>
      <c r="ZC287" s="13"/>
      <c r="ZD287" s="13"/>
      <c r="ZE287" s="13"/>
      <c r="ZF287" s="13"/>
      <c r="ZG287" s="13"/>
      <c r="ZH287" s="13"/>
      <c r="ZI287" s="13"/>
      <c r="ZJ287" s="13"/>
      <c r="ZK287" s="13"/>
      <c r="ZL287" s="13"/>
      <c r="ZM287" s="13"/>
      <c r="ZN287" s="13"/>
      <c r="ZO287" s="13"/>
      <c r="ZP287" s="13"/>
      <c r="ZQ287" s="13"/>
      <c r="ZR287" s="13"/>
      <c r="ZS287" s="13"/>
      <c r="ZT287" s="13"/>
      <c r="ZU287" s="13"/>
      <c r="ZV287" s="13"/>
      <c r="ZW287" s="13"/>
      <c r="ZX287" s="13"/>
      <c r="ZY287" s="13"/>
      <c r="ZZ287" s="13"/>
      <c r="AAA287" s="13"/>
      <c r="AAB287" s="13"/>
      <c r="AAC287" s="13"/>
      <c r="AAD287" s="13"/>
      <c r="AAE287" s="13"/>
      <c r="AAF287" s="13"/>
      <c r="AAG287" s="13"/>
      <c r="AAH287" s="13"/>
      <c r="AAI287" s="13"/>
      <c r="AAJ287" s="13"/>
      <c r="AAK287" s="13"/>
      <c r="AAL287" s="13"/>
      <c r="AAM287" s="13"/>
      <c r="AAN287" s="13"/>
      <c r="AAO287" s="13"/>
      <c r="AAP287" s="13"/>
      <c r="AAQ287" s="13"/>
      <c r="AAR287" s="13"/>
      <c r="AAS287" s="13"/>
      <c r="AAT287" s="13"/>
      <c r="AAU287" s="13"/>
      <c r="AAV287" s="13"/>
      <c r="AAW287" s="13"/>
      <c r="AAX287" s="13"/>
      <c r="AAY287" s="13"/>
      <c r="AAZ287" s="13"/>
      <c r="ABA287" s="13"/>
      <c r="ABB287" s="13"/>
      <c r="ABC287" s="13"/>
      <c r="ABD287" s="13"/>
      <c r="ABE287" s="13"/>
      <c r="ABF287" s="13"/>
      <c r="ABG287" s="13"/>
      <c r="ABH287" s="13"/>
      <c r="ABI287" s="13"/>
      <c r="ABJ287" s="13"/>
      <c r="ABK287" s="13"/>
      <c r="ABL287" s="13"/>
      <c r="ABM287" s="13"/>
      <c r="ABN287" s="13"/>
      <c r="ABO287" s="13"/>
      <c r="ABP287" s="13"/>
      <c r="ABQ287" s="13"/>
      <c r="ABR287" s="13"/>
      <c r="ABS287" s="13"/>
      <c r="ABT287" s="13"/>
      <c r="ABU287" s="13"/>
      <c r="ABV287" s="13"/>
      <c r="ABW287" s="13"/>
      <c r="ABX287" s="13"/>
      <c r="ABY287" s="13"/>
      <c r="ABZ287" s="13"/>
      <c r="ACA287" s="13"/>
      <c r="ACB287" s="13"/>
      <c r="ACC287" s="13"/>
      <c r="ACD287" s="13"/>
      <c r="ACE287" s="13"/>
      <c r="ACF287" s="13"/>
      <c r="ACG287" s="13"/>
      <c r="ACH287" s="13"/>
      <c r="ACI287" s="13"/>
      <c r="ACJ287" s="13"/>
      <c r="ACK287" s="13"/>
      <c r="ACL287" s="13"/>
      <c r="ACM287" s="13"/>
      <c r="ACN287" s="13"/>
      <c r="ACO287" s="13"/>
      <c r="ACP287" s="13"/>
      <c r="ACQ287" s="13"/>
      <c r="ACR287" s="13"/>
      <c r="ACS287" s="13"/>
      <c r="ACT287" s="13"/>
      <c r="ACU287" s="13"/>
      <c r="ACV287" s="13"/>
      <c r="ACW287" s="13"/>
      <c r="ACX287" s="13"/>
      <c r="ACY287" s="13"/>
      <c r="ACZ287" s="13"/>
      <c r="ADA287" s="13"/>
      <c r="ADB287" s="13"/>
      <c r="ADC287" s="13"/>
      <c r="ADD287" s="13"/>
      <c r="ADE287" s="13"/>
      <c r="ADF287" s="13"/>
      <c r="ADG287" s="13"/>
      <c r="ADH287" s="13"/>
      <c r="ADI287" s="13"/>
      <c r="ADJ287" s="13"/>
      <c r="ADK287" s="13"/>
      <c r="ADL287" s="13"/>
      <c r="ADM287" s="13"/>
      <c r="ADN287" s="13"/>
      <c r="ADO287" s="13"/>
      <c r="ADP287" s="13"/>
      <c r="ADQ287" s="13"/>
      <c r="ADR287" s="13"/>
      <c r="ADS287" s="13"/>
      <c r="ADT287" s="13"/>
      <c r="ADU287" s="13"/>
      <c r="ADV287" s="13"/>
      <c r="ADW287" s="13"/>
      <c r="ADX287" s="13"/>
      <c r="ADY287" s="13"/>
      <c r="ADZ287" s="13"/>
      <c r="AEA287" s="13"/>
      <c r="AEB287" s="13"/>
      <c r="AEC287" s="13"/>
      <c r="AED287" s="13"/>
      <c r="AEE287" s="13"/>
      <c r="AEF287" s="13"/>
      <c r="AEG287" s="13"/>
      <c r="AEH287" s="13"/>
      <c r="AEI287" s="13"/>
      <c r="AEJ287" s="13"/>
      <c r="AEK287" s="13"/>
      <c r="AEL287" s="13"/>
      <c r="AEM287" s="13"/>
      <c r="AEN287" s="13"/>
      <c r="AEO287" s="13"/>
      <c r="AEP287" s="13"/>
      <c r="AEQ287" s="13"/>
      <c r="AER287" s="13"/>
      <c r="AES287" s="13"/>
      <c r="AET287" s="13"/>
      <c r="AEU287" s="13"/>
      <c r="AEV287" s="13"/>
      <c r="AEW287" s="13"/>
      <c r="AEX287" s="13"/>
      <c r="AEY287" s="13"/>
      <c r="AEZ287" s="13"/>
      <c r="AFA287" s="13"/>
      <c r="AFB287" s="13"/>
      <c r="AFC287" s="13"/>
      <c r="AFD287" s="13"/>
      <c r="AFE287" s="13"/>
      <c r="AFF287" s="13"/>
      <c r="AFG287" s="13"/>
      <c r="AFH287" s="13"/>
      <c r="AFI287" s="13"/>
      <c r="AFJ287" s="13"/>
      <c r="AFK287" s="13"/>
      <c r="AFL287" s="13"/>
      <c r="AFM287" s="13"/>
      <c r="AFN287" s="13"/>
      <c r="AFO287" s="13"/>
      <c r="AFP287" s="13"/>
      <c r="AFQ287" s="13"/>
      <c r="AFR287" s="13"/>
      <c r="AFS287" s="13"/>
      <c r="AFT287" s="13"/>
      <c r="AFU287" s="13"/>
      <c r="AFV287" s="13"/>
      <c r="AFW287" s="13"/>
      <c r="AFX287" s="13"/>
      <c r="AFY287" s="13"/>
      <c r="AFZ287" s="13"/>
      <c r="AGA287" s="13"/>
      <c r="AGB287" s="13"/>
      <c r="AGC287" s="13"/>
      <c r="AGD287" s="13"/>
      <c r="AGE287" s="13"/>
      <c r="AGF287" s="13"/>
      <c r="AGG287" s="13"/>
      <c r="AGH287" s="13"/>
      <c r="AGI287" s="13"/>
      <c r="AGJ287" s="13"/>
      <c r="AGK287" s="13"/>
      <c r="AGL287" s="13"/>
      <c r="AGM287" s="13"/>
      <c r="AGN287" s="13"/>
      <c r="AGO287" s="13"/>
      <c r="AGP287" s="13"/>
      <c r="AGQ287" s="13"/>
      <c r="AGR287" s="13"/>
      <c r="AGS287" s="13"/>
      <c r="AGT287" s="13"/>
      <c r="AGU287" s="13"/>
      <c r="AGV287" s="13"/>
      <c r="AGW287" s="13"/>
      <c r="AGX287" s="13"/>
      <c r="AGY287" s="13"/>
      <c r="AGZ287" s="13"/>
      <c r="AHA287" s="13"/>
      <c r="AHB287" s="13"/>
      <c r="AHC287" s="13"/>
      <c r="AHD287" s="13"/>
      <c r="AHE287" s="13"/>
      <c r="AHF287" s="13"/>
      <c r="AHG287" s="13"/>
      <c r="AHH287" s="13"/>
      <c r="AHI287" s="13"/>
      <c r="AHJ287" s="13"/>
      <c r="AHK287" s="13"/>
      <c r="AHL287" s="13"/>
      <c r="AHM287" s="13"/>
      <c r="AHN287" s="13"/>
      <c r="AHO287" s="13"/>
      <c r="AHP287" s="13"/>
      <c r="AHQ287" s="13"/>
      <c r="AHR287" s="13"/>
      <c r="AHS287" s="13"/>
      <c r="AHT287" s="13"/>
      <c r="AHU287" s="13"/>
      <c r="AHV287" s="13"/>
      <c r="AHW287" s="13"/>
      <c r="AHX287" s="13"/>
      <c r="AHY287" s="13"/>
      <c r="AHZ287" s="13"/>
      <c r="AIA287" s="13"/>
      <c r="AIB287" s="13"/>
      <c r="AIC287" s="13"/>
      <c r="AID287" s="13"/>
      <c r="AIE287" s="13"/>
      <c r="AIF287" s="13"/>
      <c r="AIG287" s="13"/>
      <c r="AIH287" s="13"/>
      <c r="AII287" s="13"/>
      <c r="AIJ287" s="13"/>
      <c r="AIK287" s="13"/>
      <c r="AIL287" s="13"/>
      <c r="AIM287" s="13"/>
      <c r="AIN287" s="13"/>
      <c r="AIO287" s="13"/>
      <c r="AIP287" s="13"/>
      <c r="AIQ287" s="13"/>
      <c r="AIR287" s="13"/>
      <c r="AIS287" s="13"/>
      <c r="AIT287" s="13"/>
      <c r="AIU287" s="13"/>
      <c r="AIV287" s="13"/>
      <c r="AIW287" s="13"/>
      <c r="AIX287" s="13"/>
      <c r="AIY287" s="13"/>
      <c r="AIZ287" s="13"/>
      <c r="AJA287" s="13"/>
      <c r="AJB287" s="13"/>
      <c r="AJC287" s="13"/>
      <c r="AJD287" s="13"/>
      <c r="AJE287" s="13"/>
      <c r="AJF287" s="13"/>
      <c r="AJG287" s="13"/>
      <c r="AJH287" s="13"/>
      <c r="AJI287" s="13"/>
      <c r="AJJ287" s="13"/>
      <c r="AJK287" s="13"/>
      <c r="AJL287" s="13"/>
      <c r="AJM287" s="13"/>
      <c r="AJN287" s="13"/>
      <c r="AJO287" s="13"/>
      <c r="AJP287" s="13"/>
      <c r="AJQ287" s="13"/>
      <c r="AJR287" s="13"/>
      <c r="AJS287" s="13"/>
      <c r="AJT287" s="13"/>
      <c r="AJU287" s="13"/>
      <c r="AJV287" s="13"/>
      <c r="AJW287" s="13"/>
      <c r="AJX287" s="13"/>
      <c r="AJY287" s="13"/>
      <c r="AJZ287" s="13"/>
      <c r="AKA287" s="13"/>
      <c r="AKB287" s="13"/>
      <c r="AKC287" s="13"/>
      <c r="AKD287" s="13"/>
      <c r="AKE287" s="13"/>
      <c r="AKF287" s="13"/>
      <c r="AKG287" s="13"/>
      <c r="AKH287" s="13"/>
      <c r="AKI287" s="13"/>
      <c r="AKJ287" s="13"/>
      <c r="AKK287" s="13"/>
      <c r="AKL287" s="13"/>
      <c r="AKM287" s="13"/>
      <c r="AKN287" s="13"/>
      <c r="AKO287" s="13"/>
      <c r="AKP287" s="13"/>
      <c r="AKQ287" s="13"/>
      <c r="AKR287" s="13"/>
      <c r="AKS287" s="13"/>
      <c r="AKT287" s="13"/>
      <c r="AKU287" s="13"/>
      <c r="AKV287" s="13"/>
      <c r="AKW287" s="13"/>
      <c r="AKX287" s="13"/>
      <c r="AKY287" s="13"/>
      <c r="AKZ287" s="13"/>
      <c r="ALA287" s="13"/>
      <c r="ALB287" s="13"/>
      <c r="ALC287" s="13"/>
      <c r="ALD287" s="13"/>
      <c r="ALE287" s="13"/>
      <c r="ALF287" s="13"/>
      <c r="ALG287" s="13"/>
      <c r="ALH287" s="13"/>
      <c r="ALI287" s="13"/>
      <c r="ALJ287" s="13"/>
      <c r="ALK287" s="13"/>
      <c r="ALL287" s="13"/>
      <c r="ALM287" s="13"/>
      <c r="ALN287" s="13"/>
    </row>
    <row r="288" spans="1:1002" ht="14.5" hidden="1" customHeight="1" x14ac:dyDescent="0.35">
      <c r="A288" s="6"/>
      <c r="B288" s="21"/>
      <c r="C288" s="30"/>
      <c r="D288" s="21"/>
      <c r="E288" s="21"/>
      <c r="F288" s="11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c r="ET288" s="13"/>
      <c r="EU288" s="13"/>
      <c r="EV288" s="13"/>
      <c r="EW288" s="13"/>
      <c r="EX288" s="13"/>
      <c r="EY288" s="13"/>
      <c r="EZ288" s="13"/>
      <c r="FA288" s="13"/>
      <c r="FB288" s="13"/>
      <c r="FC288" s="13"/>
      <c r="FD288" s="13"/>
      <c r="FE288" s="13"/>
      <c r="FF288" s="13"/>
      <c r="FG288" s="13"/>
      <c r="FH288" s="13"/>
      <c r="FI288" s="13"/>
      <c r="FJ288" s="13"/>
      <c r="FK288" s="13"/>
      <c r="FL288" s="13"/>
      <c r="FM288" s="13"/>
      <c r="FN288" s="13"/>
      <c r="FO288" s="13"/>
      <c r="FP288" s="13"/>
      <c r="FQ288" s="13"/>
      <c r="FR288" s="13"/>
      <c r="FS288" s="13"/>
      <c r="FT288" s="13"/>
      <c r="FU288" s="13"/>
      <c r="FV288" s="13"/>
      <c r="FW288" s="13"/>
      <c r="FX288" s="13"/>
      <c r="FY288" s="13"/>
      <c r="FZ288" s="13"/>
      <c r="GA288" s="13"/>
      <c r="GB288" s="13"/>
      <c r="GC288" s="13"/>
      <c r="GD288" s="13"/>
      <c r="GE288" s="13"/>
      <c r="GF288" s="13"/>
      <c r="GG288" s="13"/>
      <c r="GH288" s="13"/>
      <c r="GI288" s="13"/>
      <c r="GJ288" s="13"/>
      <c r="GK288" s="13"/>
      <c r="GL288" s="13"/>
      <c r="GM288" s="13"/>
      <c r="GN288" s="13"/>
      <c r="GO288" s="13"/>
      <c r="GP288" s="13"/>
      <c r="GQ288" s="13"/>
      <c r="GR288" s="13"/>
      <c r="GS288" s="13"/>
      <c r="GT288" s="13"/>
      <c r="GU288" s="13"/>
      <c r="GV288" s="13"/>
      <c r="GW288" s="13"/>
      <c r="GX288" s="13"/>
      <c r="GY288" s="13"/>
      <c r="GZ288" s="13"/>
      <c r="HA288" s="13"/>
      <c r="HB288" s="13"/>
      <c r="HC288" s="13"/>
      <c r="HD288" s="13"/>
      <c r="HE288" s="13"/>
      <c r="HF288" s="13"/>
      <c r="HG288" s="13"/>
      <c r="HH288" s="13"/>
      <c r="HI288" s="13"/>
      <c r="HJ288" s="13"/>
      <c r="HK288" s="13"/>
      <c r="HL288" s="13"/>
      <c r="HM288" s="13"/>
      <c r="HN288" s="13"/>
      <c r="HO288" s="13"/>
      <c r="HP288" s="13"/>
      <c r="HQ288" s="13"/>
      <c r="HR288" s="13"/>
      <c r="HS288" s="13"/>
      <c r="HT288" s="13"/>
      <c r="HU288" s="13"/>
      <c r="HV288" s="13"/>
      <c r="HW288" s="13"/>
      <c r="HX288" s="13"/>
      <c r="HY288" s="13"/>
      <c r="HZ288" s="13"/>
      <c r="IA288" s="13"/>
      <c r="IB288" s="13"/>
      <c r="IC288" s="13"/>
      <c r="ID288" s="13"/>
      <c r="IE288" s="13"/>
      <c r="IF288" s="13"/>
      <c r="IG288" s="13"/>
      <c r="IH288" s="13"/>
      <c r="II288" s="13"/>
      <c r="IJ288" s="13"/>
      <c r="IK288" s="13"/>
      <c r="IL288" s="13"/>
      <c r="IM288" s="13"/>
      <c r="IN288" s="13"/>
      <c r="IO288" s="13"/>
      <c r="IP288" s="13"/>
      <c r="IQ288" s="13"/>
      <c r="IR288" s="13"/>
      <c r="IS288" s="13"/>
      <c r="IT288" s="13"/>
      <c r="IU288" s="13"/>
      <c r="IV288" s="13"/>
      <c r="IW288" s="13"/>
      <c r="IX288" s="13"/>
      <c r="IY288" s="13"/>
      <c r="IZ288" s="13"/>
      <c r="JA288" s="13"/>
      <c r="JB288" s="13"/>
      <c r="JC288" s="13"/>
      <c r="JD288" s="13"/>
      <c r="JE288" s="13"/>
      <c r="JF288" s="13"/>
      <c r="JG288" s="13"/>
      <c r="JH288" s="13"/>
      <c r="JI288" s="13"/>
      <c r="JJ288" s="13"/>
      <c r="JK288" s="13"/>
      <c r="JL288" s="13"/>
      <c r="JM288" s="13"/>
      <c r="JN288" s="13"/>
      <c r="JO288" s="13"/>
      <c r="JP288" s="13"/>
      <c r="JQ288" s="13"/>
      <c r="JR288" s="13"/>
      <c r="JS288" s="13"/>
      <c r="JT288" s="13"/>
      <c r="JU288" s="13"/>
      <c r="JV288" s="13"/>
      <c r="JW288" s="13"/>
      <c r="JX288" s="13"/>
      <c r="JY288" s="13"/>
      <c r="JZ288" s="13"/>
      <c r="KA288" s="13"/>
      <c r="KB288" s="13"/>
      <c r="KC288" s="13"/>
      <c r="KD288" s="13"/>
      <c r="KE288" s="13"/>
      <c r="KF288" s="13"/>
      <c r="KG288" s="13"/>
      <c r="KH288" s="13"/>
      <c r="KI288" s="13"/>
      <c r="KJ288" s="13"/>
      <c r="KK288" s="13"/>
      <c r="KL288" s="13"/>
      <c r="KM288" s="13"/>
      <c r="KN288" s="13"/>
      <c r="KO288" s="13"/>
      <c r="KP288" s="13"/>
      <c r="KQ288" s="13"/>
      <c r="KR288" s="13"/>
      <c r="KS288" s="13"/>
      <c r="KT288" s="13"/>
      <c r="KU288" s="13"/>
      <c r="KV288" s="13"/>
      <c r="KW288" s="13"/>
      <c r="KX288" s="13"/>
      <c r="KY288" s="13"/>
      <c r="KZ288" s="13"/>
      <c r="LA288" s="13"/>
      <c r="LB288" s="13"/>
      <c r="LC288" s="13"/>
      <c r="LD288" s="13"/>
      <c r="LE288" s="13"/>
      <c r="LF288" s="13"/>
      <c r="LG288" s="13"/>
      <c r="LH288" s="13"/>
      <c r="LI288" s="13"/>
      <c r="LJ288" s="13"/>
      <c r="LK288" s="13"/>
      <c r="LL288" s="13"/>
      <c r="LM288" s="13"/>
      <c r="LN288" s="13"/>
      <c r="LO288" s="13"/>
      <c r="LP288" s="13"/>
      <c r="LQ288" s="13"/>
      <c r="LR288" s="13"/>
      <c r="LS288" s="13"/>
      <c r="LT288" s="13"/>
      <c r="LU288" s="13"/>
      <c r="LV288" s="13"/>
      <c r="LW288" s="13"/>
      <c r="LX288" s="13"/>
      <c r="LY288" s="13"/>
      <c r="LZ288" s="13"/>
      <c r="MA288" s="13"/>
      <c r="MB288" s="13"/>
      <c r="MC288" s="13"/>
      <c r="MD288" s="13"/>
      <c r="ME288" s="13"/>
      <c r="MF288" s="13"/>
      <c r="MG288" s="13"/>
      <c r="MH288" s="13"/>
      <c r="MI288" s="13"/>
      <c r="MJ288" s="13"/>
      <c r="MK288" s="13"/>
      <c r="ML288" s="13"/>
      <c r="MM288" s="13"/>
      <c r="MN288" s="13"/>
      <c r="MO288" s="13"/>
      <c r="MP288" s="13"/>
      <c r="MQ288" s="13"/>
      <c r="MR288" s="13"/>
      <c r="MS288" s="13"/>
      <c r="MT288" s="13"/>
      <c r="MU288" s="13"/>
      <c r="MV288" s="13"/>
      <c r="MW288" s="13"/>
      <c r="MX288" s="13"/>
      <c r="MY288" s="13"/>
      <c r="MZ288" s="13"/>
      <c r="NA288" s="13"/>
      <c r="NB288" s="13"/>
      <c r="NC288" s="13"/>
      <c r="ND288" s="13"/>
      <c r="NE288" s="13"/>
      <c r="NF288" s="13"/>
      <c r="NG288" s="13"/>
      <c r="NH288" s="13"/>
      <c r="NI288" s="13"/>
      <c r="NJ288" s="13"/>
      <c r="NK288" s="13"/>
      <c r="NL288" s="13"/>
      <c r="NM288" s="13"/>
      <c r="NN288" s="13"/>
      <c r="NO288" s="13"/>
      <c r="NP288" s="13"/>
      <c r="NQ288" s="13"/>
      <c r="NR288" s="13"/>
      <c r="NS288" s="13"/>
      <c r="NT288" s="13"/>
      <c r="NU288" s="13"/>
      <c r="NV288" s="13"/>
      <c r="NW288" s="13"/>
      <c r="NX288" s="13"/>
      <c r="NY288" s="13"/>
      <c r="NZ288" s="13"/>
      <c r="OA288" s="13"/>
      <c r="OB288" s="13"/>
      <c r="OC288" s="13"/>
      <c r="OD288" s="13"/>
      <c r="OE288" s="13"/>
      <c r="OF288" s="13"/>
      <c r="OG288" s="13"/>
      <c r="OH288" s="13"/>
      <c r="OI288" s="13"/>
      <c r="OJ288" s="13"/>
      <c r="OK288" s="13"/>
      <c r="OL288" s="13"/>
      <c r="OM288" s="13"/>
      <c r="ON288" s="13"/>
      <c r="OO288" s="13"/>
      <c r="OP288" s="13"/>
      <c r="OQ288" s="13"/>
      <c r="OR288" s="13"/>
      <c r="OS288" s="13"/>
      <c r="OT288" s="13"/>
      <c r="OU288" s="13"/>
      <c r="OV288" s="13"/>
      <c r="OW288" s="13"/>
      <c r="OX288" s="13"/>
      <c r="OY288" s="13"/>
      <c r="OZ288" s="13"/>
      <c r="PA288" s="13"/>
      <c r="PB288" s="13"/>
      <c r="PC288" s="13"/>
      <c r="PD288" s="13"/>
      <c r="PE288" s="13"/>
      <c r="PF288" s="13"/>
      <c r="PG288" s="13"/>
      <c r="PH288" s="13"/>
      <c r="PI288" s="13"/>
      <c r="PJ288" s="13"/>
      <c r="PK288" s="13"/>
      <c r="PL288" s="13"/>
      <c r="PM288" s="13"/>
      <c r="PN288" s="13"/>
      <c r="PO288" s="13"/>
      <c r="PP288" s="13"/>
      <c r="PQ288" s="13"/>
      <c r="PR288" s="13"/>
      <c r="PS288" s="13"/>
      <c r="PT288" s="13"/>
      <c r="PU288" s="13"/>
      <c r="PV288" s="13"/>
      <c r="PW288" s="13"/>
      <c r="PX288" s="13"/>
      <c r="PY288" s="13"/>
      <c r="PZ288" s="13"/>
      <c r="QA288" s="13"/>
      <c r="QB288" s="13"/>
      <c r="QC288" s="13"/>
      <c r="QD288" s="13"/>
      <c r="QE288" s="13"/>
      <c r="QF288" s="13"/>
      <c r="QG288" s="13"/>
      <c r="QH288" s="13"/>
      <c r="QI288" s="13"/>
      <c r="QJ288" s="13"/>
      <c r="QK288" s="13"/>
      <c r="QL288" s="13"/>
      <c r="QM288" s="13"/>
      <c r="QN288" s="13"/>
      <c r="QO288" s="13"/>
      <c r="QP288" s="13"/>
      <c r="QQ288" s="13"/>
      <c r="QR288" s="13"/>
      <c r="QS288" s="13"/>
      <c r="QT288" s="13"/>
      <c r="QU288" s="13"/>
      <c r="QV288" s="13"/>
      <c r="QW288" s="13"/>
      <c r="QX288" s="13"/>
      <c r="QY288" s="13"/>
      <c r="QZ288" s="13"/>
      <c r="RA288" s="13"/>
      <c r="RB288" s="13"/>
      <c r="RC288" s="13"/>
      <c r="RD288" s="13"/>
      <c r="RE288" s="13"/>
      <c r="RF288" s="13"/>
      <c r="RG288" s="13"/>
      <c r="RH288" s="13"/>
      <c r="RI288" s="13"/>
      <c r="RJ288" s="13"/>
      <c r="RK288" s="13"/>
      <c r="RL288" s="13"/>
      <c r="RM288" s="13"/>
      <c r="RN288" s="13"/>
      <c r="RO288" s="13"/>
      <c r="RP288" s="13"/>
      <c r="RQ288" s="13"/>
      <c r="RR288" s="13"/>
      <c r="RS288" s="13"/>
      <c r="RT288" s="13"/>
      <c r="RU288" s="13"/>
      <c r="RV288" s="13"/>
      <c r="RW288" s="13"/>
      <c r="RX288" s="13"/>
      <c r="RY288" s="13"/>
      <c r="RZ288" s="13"/>
      <c r="SA288" s="13"/>
      <c r="SB288" s="13"/>
      <c r="SC288" s="13"/>
      <c r="SD288" s="13"/>
      <c r="SE288" s="13"/>
      <c r="SF288" s="13"/>
      <c r="SG288" s="13"/>
      <c r="SH288" s="13"/>
      <c r="SI288" s="13"/>
      <c r="SJ288" s="13"/>
      <c r="SK288" s="13"/>
      <c r="SL288" s="13"/>
      <c r="SM288" s="13"/>
      <c r="SN288" s="13"/>
      <c r="SO288" s="13"/>
      <c r="SP288" s="13"/>
      <c r="SQ288" s="13"/>
      <c r="SR288" s="13"/>
      <c r="SS288" s="13"/>
      <c r="ST288" s="13"/>
      <c r="SU288" s="13"/>
      <c r="SV288" s="13"/>
      <c r="SW288" s="13"/>
      <c r="SX288" s="13"/>
      <c r="SY288" s="13"/>
      <c r="SZ288" s="13"/>
      <c r="TA288" s="13"/>
      <c r="TB288" s="13"/>
      <c r="TC288" s="13"/>
      <c r="TD288" s="13"/>
      <c r="TE288" s="13"/>
      <c r="TF288" s="13"/>
      <c r="TG288" s="13"/>
      <c r="TH288" s="13"/>
      <c r="TI288" s="13"/>
      <c r="TJ288" s="13"/>
      <c r="TK288" s="13"/>
      <c r="TL288" s="13"/>
      <c r="TM288" s="13"/>
      <c r="TN288" s="13"/>
      <c r="TO288" s="13"/>
      <c r="TP288" s="13"/>
      <c r="TQ288" s="13"/>
      <c r="TR288" s="13"/>
      <c r="TS288" s="13"/>
      <c r="TT288" s="13"/>
      <c r="TU288" s="13"/>
      <c r="TV288" s="13"/>
      <c r="TW288" s="13"/>
      <c r="TX288" s="13"/>
      <c r="TY288" s="13"/>
      <c r="TZ288" s="13"/>
      <c r="UA288" s="13"/>
      <c r="UB288" s="13"/>
      <c r="UC288" s="13"/>
      <c r="UD288" s="13"/>
      <c r="UE288" s="13"/>
      <c r="UF288" s="13"/>
      <c r="UG288" s="13"/>
      <c r="UH288" s="13"/>
      <c r="UI288" s="13"/>
      <c r="UJ288" s="13"/>
      <c r="UK288" s="13"/>
      <c r="UL288" s="13"/>
      <c r="UM288" s="13"/>
      <c r="UN288" s="13"/>
      <c r="UO288" s="13"/>
      <c r="UP288" s="13"/>
      <c r="UQ288" s="13"/>
      <c r="UR288" s="13"/>
      <c r="US288" s="13"/>
      <c r="UT288" s="13"/>
      <c r="UU288" s="13"/>
      <c r="UV288" s="13"/>
      <c r="UW288" s="13"/>
      <c r="UX288" s="13"/>
      <c r="UY288" s="13"/>
      <c r="UZ288" s="13"/>
      <c r="VA288" s="13"/>
      <c r="VB288" s="13"/>
      <c r="VC288" s="13"/>
      <c r="VD288" s="13"/>
      <c r="VE288" s="13"/>
      <c r="VF288" s="13"/>
      <c r="VG288" s="13"/>
      <c r="VH288" s="13"/>
      <c r="VI288" s="13"/>
      <c r="VJ288" s="13"/>
      <c r="VK288" s="13"/>
      <c r="VL288" s="13"/>
      <c r="VM288" s="13"/>
      <c r="VN288" s="13"/>
      <c r="VO288" s="13"/>
      <c r="VP288" s="13"/>
      <c r="VQ288" s="13"/>
      <c r="VR288" s="13"/>
      <c r="VS288" s="13"/>
      <c r="VT288" s="13"/>
      <c r="VU288" s="13"/>
      <c r="VV288" s="13"/>
      <c r="VW288" s="13"/>
      <c r="VX288" s="13"/>
      <c r="VY288" s="13"/>
      <c r="VZ288" s="13"/>
      <c r="WA288" s="13"/>
      <c r="WB288" s="13"/>
      <c r="WC288" s="13"/>
      <c r="WD288" s="13"/>
      <c r="WE288" s="13"/>
      <c r="WF288" s="13"/>
      <c r="WG288" s="13"/>
      <c r="WH288" s="13"/>
      <c r="WI288" s="13"/>
      <c r="WJ288" s="13"/>
      <c r="WK288" s="13"/>
      <c r="WL288" s="13"/>
      <c r="WM288" s="13"/>
      <c r="WN288" s="13"/>
      <c r="WO288" s="13"/>
      <c r="WP288" s="13"/>
      <c r="WQ288" s="13"/>
      <c r="WR288" s="13"/>
      <c r="WS288" s="13"/>
      <c r="WT288" s="13"/>
      <c r="WU288" s="13"/>
      <c r="WV288" s="13"/>
      <c r="WW288" s="13"/>
      <c r="WX288" s="13"/>
      <c r="WY288" s="13"/>
      <c r="WZ288" s="13"/>
      <c r="XA288" s="13"/>
      <c r="XB288" s="13"/>
      <c r="XC288" s="13"/>
      <c r="XD288" s="13"/>
      <c r="XE288" s="13"/>
      <c r="XF288" s="13"/>
      <c r="XG288" s="13"/>
      <c r="XH288" s="13"/>
      <c r="XI288" s="13"/>
      <c r="XJ288" s="13"/>
      <c r="XK288" s="13"/>
      <c r="XL288" s="13"/>
      <c r="XM288" s="13"/>
      <c r="XN288" s="13"/>
      <c r="XO288" s="13"/>
      <c r="XP288" s="13"/>
      <c r="XQ288" s="13"/>
      <c r="XR288" s="13"/>
      <c r="XS288" s="13"/>
      <c r="XT288" s="13"/>
      <c r="XU288" s="13"/>
      <c r="XV288" s="13"/>
      <c r="XW288" s="13"/>
      <c r="XX288" s="13"/>
      <c r="XY288" s="13"/>
      <c r="XZ288" s="13"/>
      <c r="YA288" s="13"/>
      <c r="YB288" s="13"/>
      <c r="YC288" s="13"/>
      <c r="YD288" s="13"/>
      <c r="YE288" s="13"/>
      <c r="YF288" s="13"/>
      <c r="YG288" s="13"/>
      <c r="YH288" s="13"/>
      <c r="YI288" s="13"/>
      <c r="YJ288" s="13"/>
      <c r="YK288" s="13"/>
      <c r="YL288" s="13"/>
      <c r="YM288" s="13"/>
      <c r="YN288" s="13"/>
      <c r="YO288" s="13"/>
      <c r="YP288" s="13"/>
      <c r="YQ288" s="13"/>
      <c r="YR288" s="13"/>
      <c r="YS288" s="13"/>
      <c r="YT288" s="13"/>
      <c r="YU288" s="13"/>
      <c r="YV288" s="13"/>
      <c r="YW288" s="13"/>
      <c r="YX288" s="13"/>
      <c r="YY288" s="13"/>
      <c r="YZ288" s="13"/>
      <c r="ZA288" s="13"/>
      <c r="ZB288" s="13"/>
      <c r="ZC288" s="13"/>
      <c r="ZD288" s="13"/>
      <c r="ZE288" s="13"/>
      <c r="ZF288" s="13"/>
      <c r="ZG288" s="13"/>
      <c r="ZH288" s="13"/>
      <c r="ZI288" s="13"/>
      <c r="ZJ288" s="13"/>
      <c r="ZK288" s="13"/>
      <c r="ZL288" s="13"/>
      <c r="ZM288" s="13"/>
      <c r="ZN288" s="13"/>
      <c r="ZO288" s="13"/>
      <c r="ZP288" s="13"/>
      <c r="ZQ288" s="13"/>
      <c r="ZR288" s="13"/>
      <c r="ZS288" s="13"/>
      <c r="ZT288" s="13"/>
      <c r="ZU288" s="13"/>
      <c r="ZV288" s="13"/>
      <c r="ZW288" s="13"/>
      <c r="ZX288" s="13"/>
      <c r="ZY288" s="13"/>
      <c r="ZZ288" s="13"/>
      <c r="AAA288" s="13"/>
      <c r="AAB288" s="13"/>
      <c r="AAC288" s="13"/>
      <c r="AAD288" s="13"/>
      <c r="AAE288" s="13"/>
      <c r="AAF288" s="13"/>
      <c r="AAG288" s="13"/>
      <c r="AAH288" s="13"/>
      <c r="AAI288" s="13"/>
      <c r="AAJ288" s="13"/>
      <c r="AAK288" s="13"/>
      <c r="AAL288" s="13"/>
      <c r="AAM288" s="13"/>
      <c r="AAN288" s="13"/>
      <c r="AAO288" s="13"/>
      <c r="AAP288" s="13"/>
      <c r="AAQ288" s="13"/>
      <c r="AAR288" s="13"/>
      <c r="AAS288" s="13"/>
      <c r="AAT288" s="13"/>
      <c r="AAU288" s="13"/>
      <c r="AAV288" s="13"/>
      <c r="AAW288" s="13"/>
      <c r="AAX288" s="13"/>
      <c r="AAY288" s="13"/>
      <c r="AAZ288" s="13"/>
      <c r="ABA288" s="13"/>
      <c r="ABB288" s="13"/>
      <c r="ABC288" s="13"/>
      <c r="ABD288" s="13"/>
      <c r="ABE288" s="13"/>
      <c r="ABF288" s="13"/>
      <c r="ABG288" s="13"/>
      <c r="ABH288" s="13"/>
      <c r="ABI288" s="13"/>
      <c r="ABJ288" s="13"/>
      <c r="ABK288" s="13"/>
      <c r="ABL288" s="13"/>
      <c r="ABM288" s="13"/>
      <c r="ABN288" s="13"/>
      <c r="ABO288" s="13"/>
      <c r="ABP288" s="13"/>
      <c r="ABQ288" s="13"/>
      <c r="ABR288" s="13"/>
      <c r="ABS288" s="13"/>
      <c r="ABT288" s="13"/>
      <c r="ABU288" s="13"/>
      <c r="ABV288" s="13"/>
      <c r="ABW288" s="13"/>
      <c r="ABX288" s="13"/>
      <c r="ABY288" s="13"/>
      <c r="ABZ288" s="13"/>
      <c r="ACA288" s="13"/>
      <c r="ACB288" s="13"/>
      <c r="ACC288" s="13"/>
      <c r="ACD288" s="13"/>
      <c r="ACE288" s="13"/>
      <c r="ACF288" s="13"/>
      <c r="ACG288" s="13"/>
      <c r="ACH288" s="13"/>
      <c r="ACI288" s="13"/>
      <c r="ACJ288" s="13"/>
      <c r="ACK288" s="13"/>
      <c r="ACL288" s="13"/>
      <c r="ACM288" s="13"/>
      <c r="ACN288" s="13"/>
      <c r="ACO288" s="13"/>
      <c r="ACP288" s="13"/>
      <c r="ACQ288" s="13"/>
      <c r="ACR288" s="13"/>
      <c r="ACS288" s="13"/>
      <c r="ACT288" s="13"/>
      <c r="ACU288" s="13"/>
      <c r="ACV288" s="13"/>
      <c r="ACW288" s="13"/>
      <c r="ACX288" s="13"/>
      <c r="ACY288" s="13"/>
      <c r="ACZ288" s="13"/>
      <c r="ADA288" s="13"/>
      <c r="ADB288" s="13"/>
      <c r="ADC288" s="13"/>
      <c r="ADD288" s="13"/>
      <c r="ADE288" s="13"/>
      <c r="ADF288" s="13"/>
      <c r="ADG288" s="13"/>
      <c r="ADH288" s="13"/>
      <c r="ADI288" s="13"/>
      <c r="ADJ288" s="13"/>
      <c r="ADK288" s="13"/>
      <c r="ADL288" s="13"/>
      <c r="ADM288" s="13"/>
      <c r="ADN288" s="13"/>
      <c r="ADO288" s="13"/>
      <c r="ADP288" s="13"/>
      <c r="ADQ288" s="13"/>
      <c r="ADR288" s="13"/>
      <c r="ADS288" s="13"/>
      <c r="ADT288" s="13"/>
      <c r="ADU288" s="13"/>
      <c r="ADV288" s="13"/>
      <c r="ADW288" s="13"/>
      <c r="ADX288" s="13"/>
      <c r="ADY288" s="13"/>
      <c r="ADZ288" s="13"/>
      <c r="AEA288" s="13"/>
      <c r="AEB288" s="13"/>
      <c r="AEC288" s="13"/>
      <c r="AED288" s="13"/>
      <c r="AEE288" s="13"/>
      <c r="AEF288" s="13"/>
      <c r="AEG288" s="13"/>
      <c r="AEH288" s="13"/>
      <c r="AEI288" s="13"/>
      <c r="AEJ288" s="13"/>
      <c r="AEK288" s="13"/>
      <c r="AEL288" s="13"/>
      <c r="AEM288" s="13"/>
      <c r="AEN288" s="13"/>
      <c r="AEO288" s="13"/>
      <c r="AEP288" s="13"/>
      <c r="AEQ288" s="13"/>
      <c r="AER288" s="13"/>
      <c r="AES288" s="13"/>
      <c r="AET288" s="13"/>
      <c r="AEU288" s="13"/>
      <c r="AEV288" s="13"/>
      <c r="AEW288" s="13"/>
      <c r="AEX288" s="13"/>
      <c r="AEY288" s="13"/>
      <c r="AEZ288" s="13"/>
      <c r="AFA288" s="13"/>
      <c r="AFB288" s="13"/>
      <c r="AFC288" s="13"/>
      <c r="AFD288" s="13"/>
      <c r="AFE288" s="13"/>
      <c r="AFF288" s="13"/>
      <c r="AFG288" s="13"/>
      <c r="AFH288" s="13"/>
      <c r="AFI288" s="13"/>
      <c r="AFJ288" s="13"/>
      <c r="AFK288" s="13"/>
      <c r="AFL288" s="13"/>
      <c r="AFM288" s="13"/>
      <c r="AFN288" s="13"/>
      <c r="AFO288" s="13"/>
      <c r="AFP288" s="13"/>
      <c r="AFQ288" s="13"/>
      <c r="AFR288" s="13"/>
      <c r="AFS288" s="13"/>
      <c r="AFT288" s="13"/>
      <c r="AFU288" s="13"/>
      <c r="AFV288" s="13"/>
      <c r="AFW288" s="13"/>
      <c r="AFX288" s="13"/>
      <c r="AFY288" s="13"/>
      <c r="AFZ288" s="13"/>
      <c r="AGA288" s="13"/>
      <c r="AGB288" s="13"/>
      <c r="AGC288" s="13"/>
      <c r="AGD288" s="13"/>
      <c r="AGE288" s="13"/>
      <c r="AGF288" s="13"/>
      <c r="AGG288" s="13"/>
      <c r="AGH288" s="13"/>
      <c r="AGI288" s="13"/>
      <c r="AGJ288" s="13"/>
      <c r="AGK288" s="13"/>
      <c r="AGL288" s="13"/>
      <c r="AGM288" s="13"/>
      <c r="AGN288" s="13"/>
      <c r="AGO288" s="13"/>
      <c r="AGP288" s="13"/>
      <c r="AGQ288" s="13"/>
      <c r="AGR288" s="13"/>
      <c r="AGS288" s="13"/>
      <c r="AGT288" s="13"/>
      <c r="AGU288" s="13"/>
      <c r="AGV288" s="13"/>
      <c r="AGW288" s="13"/>
      <c r="AGX288" s="13"/>
      <c r="AGY288" s="13"/>
      <c r="AGZ288" s="13"/>
      <c r="AHA288" s="13"/>
      <c r="AHB288" s="13"/>
      <c r="AHC288" s="13"/>
      <c r="AHD288" s="13"/>
      <c r="AHE288" s="13"/>
      <c r="AHF288" s="13"/>
      <c r="AHG288" s="13"/>
      <c r="AHH288" s="13"/>
      <c r="AHI288" s="13"/>
      <c r="AHJ288" s="13"/>
      <c r="AHK288" s="13"/>
      <c r="AHL288" s="13"/>
      <c r="AHM288" s="13"/>
      <c r="AHN288" s="13"/>
      <c r="AHO288" s="13"/>
      <c r="AHP288" s="13"/>
      <c r="AHQ288" s="13"/>
      <c r="AHR288" s="13"/>
      <c r="AHS288" s="13"/>
      <c r="AHT288" s="13"/>
      <c r="AHU288" s="13"/>
      <c r="AHV288" s="13"/>
      <c r="AHW288" s="13"/>
      <c r="AHX288" s="13"/>
      <c r="AHY288" s="13"/>
      <c r="AHZ288" s="13"/>
      <c r="AIA288" s="13"/>
      <c r="AIB288" s="13"/>
      <c r="AIC288" s="13"/>
      <c r="AID288" s="13"/>
      <c r="AIE288" s="13"/>
      <c r="AIF288" s="13"/>
      <c r="AIG288" s="13"/>
      <c r="AIH288" s="13"/>
      <c r="AII288" s="13"/>
      <c r="AIJ288" s="13"/>
      <c r="AIK288" s="13"/>
      <c r="AIL288" s="13"/>
      <c r="AIM288" s="13"/>
      <c r="AIN288" s="13"/>
      <c r="AIO288" s="13"/>
      <c r="AIP288" s="13"/>
      <c r="AIQ288" s="13"/>
      <c r="AIR288" s="13"/>
      <c r="AIS288" s="13"/>
      <c r="AIT288" s="13"/>
      <c r="AIU288" s="13"/>
      <c r="AIV288" s="13"/>
      <c r="AIW288" s="13"/>
      <c r="AIX288" s="13"/>
      <c r="AIY288" s="13"/>
      <c r="AIZ288" s="13"/>
      <c r="AJA288" s="13"/>
      <c r="AJB288" s="13"/>
      <c r="AJC288" s="13"/>
      <c r="AJD288" s="13"/>
      <c r="AJE288" s="13"/>
      <c r="AJF288" s="13"/>
      <c r="AJG288" s="13"/>
      <c r="AJH288" s="13"/>
      <c r="AJI288" s="13"/>
      <c r="AJJ288" s="13"/>
      <c r="AJK288" s="13"/>
      <c r="AJL288" s="13"/>
      <c r="AJM288" s="13"/>
      <c r="AJN288" s="13"/>
      <c r="AJO288" s="13"/>
      <c r="AJP288" s="13"/>
      <c r="AJQ288" s="13"/>
      <c r="AJR288" s="13"/>
      <c r="AJS288" s="13"/>
      <c r="AJT288" s="13"/>
      <c r="AJU288" s="13"/>
      <c r="AJV288" s="13"/>
      <c r="AJW288" s="13"/>
      <c r="AJX288" s="13"/>
      <c r="AJY288" s="13"/>
      <c r="AJZ288" s="13"/>
      <c r="AKA288" s="13"/>
      <c r="AKB288" s="13"/>
      <c r="AKC288" s="13"/>
      <c r="AKD288" s="13"/>
      <c r="AKE288" s="13"/>
      <c r="AKF288" s="13"/>
      <c r="AKG288" s="13"/>
      <c r="AKH288" s="13"/>
      <c r="AKI288" s="13"/>
      <c r="AKJ288" s="13"/>
      <c r="AKK288" s="13"/>
      <c r="AKL288" s="13"/>
      <c r="AKM288" s="13"/>
      <c r="AKN288" s="13"/>
      <c r="AKO288" s="13"/>
      <c r="AKP288" s="13"/>
      <c r="AKQ288" s="13"/>
      <c r="AKR288" s="13"/>
      <c r="AKS288" s="13"/>
      <c r="AKT288" s="13"/>
      <c r="AKU288" s="13"/>
      <c r="AKV288" s="13"/>
      <c r="AKW288" s="13"/>
      <c r="AKX288" s="13"/>
      <c r="AKY288" s="13"/>
      <c r="AKZ288" s="13"/>
      <c r="ALA288" s="13"/>
      <c r="ALB288" s="13"/>
      <c r="ALC288" s="13"/>
      <c r="ALD288" s="13"/>
      <c r="ALE288" s="13"/>
      <c r="ALF288" s="13"/>
      <c r="ALG288" s="13"/>
      <c r="ALH288" s="13"/>
      <c r="ALI288" s="13"/>
      <c r="ALJ288" s="13"/>
      <c r="ALK288" s="13"/>
      <c r="ALL288" s="13"/>
      <c r="ALM288" s="13"/>
      <c r="ALN288" s="13"/>
    </row>
    <row r="289" spans="1:1002" ht="14.5" hidden="1" customHeight="1" x14ac:dyDescent="0.35">
      <c r="A289" s="6"/>
      <c r="B289" s="21"/>
      <c r="C289" s="30"/>
      <c r="D289" s="21"/>
      <c r="E289" s="21"/>
      <c r="F289" s="11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c r="EO289" s="13"/>
      <c r="EP289" s="13"/>
      <c r="EQ289" s="13"/>
      <c r="ER289" s="13"/>
      <c r="ES289" s="13"/>
      <c r="ET289" s="13"/>
      <c r="EU289" s="13"/>
      <c r="EV289" s="13"/>
      <c r="EW289" s="13"/>
      <c r="EX289" s="13"/>
      <c r="EY289" s="13"/>
      <c r="EZ289" s="13"/>
      <c r="FA289" s="13"/>
      <c r="FB289" s="13"/>
      <c r="FC289" s="13"/>
      <c r="FD289" s="13"/>
      <c r="FE289" s="13"/>
      <c r="FF289" s="13"/>
      <c r="FG289" s="13"/>
      <c r="FH289" s="13"/>
      <c r="FI289" s="13"/>
      <c r="FJ289" s="13"/>
      <c r="FK289" s="13"/>
      <c r="FL289" s="13"/>
      <c r="FM289" s="13"/>
      <c r="FN289" s="13"/>
      <c r="FO289" s="13"/>
      <c r="FP289" s="13"/>
      <c r="FQ289" s="13"/>
      <c r="FR289" s="13"/>
      <c r="FS289" s="13"/>
      <c r="FT289" s="13"/>
      <c r="FU289" s="13"/>
      <c r="FV289" s="13"/>
      <c r="FW289" s="13"/>
      <c r="FX289" s="13"/>
      <c r="FY289" s="13"/>
      <c r="FZ289" s="13"/>
      <c r="GA289" s="13"/>
      <c r="GB289" s="13"/>
      <c r="GC289" s="13"/>
      <c r="GD289" s="13"/>
      <c r="GE289" s="13"/>
      <c r="GF289" s="13"/>
      <c r="GG289" s="13"/>
      <c r="GH289" s="13"/>
      <c r="GI289" s="13"/>
      <c r="GJ289" s="13"/>
      <c r="GK289" s="13"/>
      <c r="GL289" s="13"/>
      <c r="GM289" s="13"/>
      <c r="GN289" s="13"/>
      <c r="GO289" s="13"/>
      <c r="GP289" s="13"/>
      <c r="GQ289" s="13"/>
      <c r="GR289" s="13"/>
      <c r="GS289" s="13"/>
      <c r="GT289" s="13"/>
      <c r="GU289" s="13"/>
      <c r="GV289" s="13"/>
      <c r="GW289" s="13"/>
      <c r="GX289" s="13"/>
      <c r="GY289" s="13"/>
      <c r="GZ289" s="13"/>
      <c r="HA289" s="13"/>
      <c r="HB289" s="13"/>
      <c r="HC289" s="13"/>
      <c r="HD289" s="13"/>
      <c r="HE289" s="13"/>
      <c r="HF289" s="13"/>
      <c r="HG289" s="13"/>
      <c r="HH289" s="13"/>
      <c r="HI289" s="13"/>
      <c r="HJ289" s="13"/>
      <c r="HK289" s="13"/>
      <c r="HL289" s="13"/>
      <c r="HM289" s="13"/>
      <c r="HN289" s="13"/>
      <c r="HO289" s="13"/>
      <c r="HP289" s="13"/>
      <c r="HQ289" s="13"/>
      <c r="HR289" s="13"/>
      <c r="HS289" s="13"/>
      <c r="HT289" s="13"/>
      <c r="HU289" s="13"/>
      <c r="HV289" s="13"/>
      <c r="HW289" s="13"/>
      <c r="HX289" s="13"/>
      <c r="HY289" s="13"/>
      <c r="HZ289" s="13"/>
      <c r="IA289" s="13"/>
      <c r="IB289" s="13"/>
      <c r="IC289" s="13"/>
      <c r="ID289" s="13"/>
      <c r="IE289" s="13"/>
      <c r="IF289" s="13"/>
      <c r="IG289" s="13"/>
      <c r="IH289" s="13"/>
      <c r="II289" s="13"/>
      <c r="IJ289" s="13"/>
      <c r="IK289" s="13"/>
      <c r="IL289" s="13"/>
      <c r="IM289" s="13"/>
      <c r="IN289" s="13"/>
      <c r="IO289" s="13"/>
      <c r="IP289" s="13"/>
      <c r="IQ289" s="13"/>
      <c r="IR289" s="13"/>
      <c r="IS289" s="13"/>
      <c r="IT289" s="13"/>
      <c r="IU289" s="13"/>
      <c r="IV289" s="13"/>
      <c r="IW289" s="13"/>
      <c r="IX289" s="13"/>
      <c r="IY289" s="13"/>
      <c r="IZ289" s="13"/>
      <c r="JA289" s="13"/>
      <c r="JB289" s="13"/>
      <c r="JC289" s="13"/>
      <c r="JD289" s="13"/>
      <c r="JE289" s="13"/>
      <c r="JF289" s="13"/>
      <c r="JG289" s="13"/>
      <c r="JH289" s="13"/>
      <c r="JI289" s="13"/>
      <c r="JJ289" s="13"/>
      <c r="JK289" s="13"/>
      <c r="JL289" s="13"/>
      <c r="JM289" s="13"/>
      <c r="JN289" s="13"/>
      <c r="JO289" s="13"/>
      <c r="JP289" s="13"/>
      <c r="JQ289" s="13"/>
      <c r="JR289" s="13"/>
      <c r="JS289" s="13"/>
      <c r="JT289" s="13"/>
      <c r="JU289" s="13"/>
      <c r="JV289" s="13"/>
      <c r="JW289" s="13"/>
      <c r="JX289" s="13"/>
      <c r="JY289" s="13"/>
      <c r="JZ289" s="13"/>
      <c r="KA289" s="13"/>
      <c r="KB289" s="13"/>
      <c r="KC289" s="13"/>
      <c r="KD289" s="13"/>
      <c r="KE289" s="13"/>
      <c r="KF289" s="13"/>
      <c r="KG289" s="13"/>
      <c r="KH289" s="13"/>
      <c r="KI289" s="13"/>
      <c r="KJ289" s="13"/>
      <c r="KK289" s="13"/>
      <c r="KL289" s="13"/>
      <c r="KM289" s="13"/>
      <c r="KN289" s="13"/>
      <c r="KO289" s="13"/>
      <c r="KP289" s="13"/>
      <c r="KQ289" s="13"/>
      <c r="KR289" s="13"/>
      <c r="KS289" s="13"/>
      <c r="KT289" s="13"/>
      <c r="KU289" s="13"/>
      <c r="KV289" s="13"/>
      <c r="KW289" s="13"/>
      <c r="KX289" s="13"/>
      <c r="KY289" s="13"/>
      <c r="KZ289" s="13"/>
      <c r="LA289" s="13"/>
      <c r="LB289" s="13"/>
      <c r="LC289" s="13"/>
      <c r="LD289" s="13"/>
      <c r="LE289" s="13"/>
      <c r="LF289" s="13"/>
      <c r="LG289" s="13"/>
      <c r="LH289" s="13"/>
      <c r="LI289" s="13"/>
      <c r="LJ289" s="13"/>
      <c r="LK289" s="13"/>
      <c r="LL289" s="13"/>
      <c r="LM289" s="13"/>
      <c r="LN289" s="13"/>
      <c r="LO289" s="13"/>
      <c r="LP289" s="13"/>
      <c r="LQ289" s="13"/>
      <c r="LR289" s="13"/>
      <c r="LS289" s="13"/>
      <c r="LT289" s="13"/>
      <c r="LU289" s="13"/>
      <c r="LV289" s="13"/>
      <c r="LW289" s="13"/>
      <c r="LX289" s="13"/>
      <c r="LY289" s="13"/>
      <c r="LZ289" s="13"/>
      <c r="MA289" s="13"/>
      <c r="MB289" s="13"/>
      <c r="MC289" s="13"/>
      <c r="MD289" s="13"/>
      <c r="ME289" s="13"/>
      <c r="MF289" s="13"/>
      <c r="MG289" s="13"/>
      <c r="MH289" s="13"/>
      <c r="MI289" s="13"/>
      <c r="MJ289" s="13"/>
      <c r="MK289" s="13"/>
      <c r="ML289" s="13"/>
      <c r="MM289" s="13"/>
      <c r="MN289" s="13"/>
      <c r="MO289" s="13"/>
      <c r="MP289" s="13"/>
      <c r="MQ289" s="13"/>
      <c r="MR289" s="13"/>
      <c r="MS289" s="13"/>
      <c r="MT289" s="13"/>
      <c r="MU289" s="13"/>
      <c r="MV289" s="13"/>
      <c r="MW289" s="13"/>
      <c r="MX289" s="13"/>
      <c r="MY289" s="13"/>
      <c r="MZ289" s="13"/>
      <c r="NA289" s="13"/>
      <c r="NB289" s="13"/>
      <c r="NC289" s="13"/>
      <c r="ND289" s="13"/>
      <c r="NE289" s="13"/>
      <c r="NF289" s="13"/>
      <c r="NG289" s="13"/>
      <c r="NH289" s="13"/>
      <c r="NI289" s="13"/>
      <c r="NJ289" s="13"/>
      <c r="NK289" s="13"/>
      <c r="NL289" s="13"/>
      <c r="NM289" s="13"/>
      <c r="NN289" s="13"/>
      <c r="NO289" s="13"/>
      <c r="NP289" s="13"/>
      <c r="NQ289" s="13"/>
      <c r="NR289" s="13"/>
      <c r="NS289" s="13"/>
      <c r="NT289" s="13"/>
      <c r="NU289" s="13"/>
      <c r="NV289" s="13"/>
      <c r="NW289" s="13"/>
      <c r="NX289" s="13"/>
      <c r="NY289" s="13"/>
      <c r="NZ289" s="13"/>
      <c r="OA289" s="13"/>
      <c r="OB289" s="13"/>
      <c r="OC289" s="13"/>
      <c r="OD289" s="13"/>
      <c r="OE289" s="13"/>
      <c r="OF289" s="13"/>
      <c r="OG289" s="13"/>
      <c r="OH289" s="13"/>
      <c r="OI289" s="13"/>
      <c r="OJ289" s="13"/>
      <c r="OK289" s="13"/>
      <c r="OL289" s="13"/>
      <c r="OM289" s="13"/>
      <c r="ON289" s="13"/>
      <c r="OO289" s="13"/>
      <c r="OP289" s="13"/>
      <c r="OQ289" s="13"/>
      <c r="OR289" s="13"/>
      <c r="OS289" s="13"/>
      <c r="OT289" s="13"/>
      <c r="OU289" s="13"/>
      <c r="OV289" s="13"/>
      <c r="OW289" s="13"/>
      <c r="OX289" s="13"/>
      <c r="OY289" s="13"/>
      <c r="OZ289" s="13"/>
      <c r="PA289" s="13"/>
      <c r="PB289" s="13"/>
      <c r="PC289" s="13"/>
      <c r="PD289" s="13"/>
      <c r="PE289" s="13"/>
      <c r="PF289" s="13"/>
      <c r="PG289" s="13"/>
      <c r="PH289" s="13"/>
      <c r="PI289" s="13"/>
      <c r="PJ289" s="13"/>
      <c r="PK289" s="13"/>
      <c r="PL289" s="13"/>
      <c r="PM289" s="13"/>
      <c r="PN289" s="13"/>
      <c r="PO289" s="13"/>
      <c r="PP289" s="13"/>
      <c r="PQ289" s="13"/>
      <c r="PR289" s="13"/>
      <c r="PS289" s="13"/>
      <c r="PT289" s="13"/>
      <c r="PU289" s="13"/>
      <c r="PV289" s="13"/>
      <c r="PW289" s="13"/>
      <c r="PX289" s="13"/>
      <c r="PY289" s="13"/>
      <c r="PZ289" s="13"/>
      <c r="QA289" s="13"/>
      <c r="QB289" s="13"/>
      <c r="QC289" s="13"/>
      <c r="QD289" s="13"/>
      <c r="QE289" s="13"/>
      <c r="QF289" s="13"/>
      <c r="QG289" s="13"/>
      <c r="QH289" s="13"/>
      <c r="QI289" s="13"/>
      <c r="QJ289" s="13"/>
      <c r="QK289" s="13"/>
      <c r="QL289" s="13"/>
      <c r="QM289" s="13"/>
      <c r="QN289" s="13"/>
      <c r="QO289" s="13"/>
      <c r="QP289" s="13"/>
      <c r="QQ289" s="13"/>
      <c r="QR289" s="13"/>
      <c r="QS289" s="13"/>
      <c r="QT289" s="13"/>
      <c r="QU289" s="13"/>
      <c r="QV289" s="13"/>
      <c r="QW289" s="13"/>
      <c r="QX289" s="13"/>
      <c r="QY289" s="13"/>
      <c r="QZ289" s="13"/>
      <c r="RA289" s="13"/>
      <c r="RB289" s="13"/>
      <c r="RC289" s="13"/>
      <c r="RD289" s="13"/>
      <c r="RE289" s="13"/>
      <c r="RF289" s="13"/>
      <c r="RG289" s="13"/>
      <c r="RH289" s="13"/>
      <c r="RI289" s="13"/>
      <c r="RJ289" s="13"/>
      <c r="RK289" s="13"/>
      <c r="RL289" s="13"/>
      <c r="RM289" s="13"/>
      <c r="RN289" s="13"/>
      <c r="RO289" s="13"/>
      <c r="RP289" s="13"/>
      <c r="RQ289" s="13"/>
      <c r="RR289" s="13"/>
      <c r="RS289" s="13"/>
      <c r="RT289" s="13"/>
      <c r="RU289" s="13"/>
      <c r="RV289" s="13"/>
      <c r="RW289" s="13"/>
      <c r="RX289" s="13"/>
      <c r="RY289" s="13"/>
      <c r="RZ289" s="13"/>
      <c r="SA289" s="13"/>
      <c r="SB289" s="13"/>
      <c r="SC289" s="13"/>
      <c r="SD289" s="13"/>
      <c r="SE289" s="13"/>
      <c r="SF289" s="13"/>
      <c r="SG289" s="13"/>
      <c r="SH289" s="13"/>
      <c r="SI289" s="13"/>
      <c r="SJ289" s="13"/>
      <c r="SK289" s="13"/>
      <c r="SL289" s="13"/>
      <c r="SM289" s="13"/>
      <c r="SN289" s="13"/>
      <c r="SO289" s="13"/>
      <c r="SP289" s="13"/>
      <c r="SQ289" s="13"/>
      <c r="SR289" s="13"/>
      <c r="SS289" s="13"/>
      <c r="ST289" s="13"/>
      <c r="SU289" s="13"/>
      <c r="SV289" s="13"/>
      <c r="SW289" s="13"/>
      <c r="SX289" s="13"/>
      <c r="SY289" s="13"/>
      <c r="SZ289" s="13"/>
      <c r="TA289" s="13"/>
      <c r="TB289" s="13"/>
      <c r="TC289" s="13"/>
      <c r="TD289" s="13"/>
      <c r="TE289" s="13"/>
      <c r="TF289" s="13"/>
      <c r="TG289" s="13"/>
      <c r="TH289" s="13"/>
      <c r="TI289" s="13"/>
      <c r="TJ289" s="13"/>
      <c r="TK289" s="13"/>
      <c r="TL289" s="13"/>
      <c r="TM289" s="13"/>
      <c r="TN289" s="13"/>
      <c r="TO289" s="13"/>
      <c r="TP289" s="13"/>
      <c r="TQ289" s="13"/>
      <c r="TR289" s="13"/>
      <c r="TS289" s="13"/>
      <c r="TT289" s="13"/>
      <c r="TU289" s="13"/>
      <c r="TV289" s="13"/>
      <c r="TW289" s="13"/>
      <c r="TX289" s="13"/>
      <c r="TY289" s="13"/>
      <c r="TZ289" s="13"/>
      <c r="UA289" s="13"/>
      <c r="UB289" s="13"/>
      <c r="UC289" s="13"/>
      <c r="UD289" s="13"/>
      <c r="UE289" s="13"/>
      <c r="UF289" s="13"/>
      <c r="UG289" s="13"/>
      <c r="UH289" s="13"/>
      <c r="UI289" s="13"/>
      <c r="UJ289" s="13"/>
      <c r="UK289" s="13"/>
      <c r="UL289" s="13"/>
      <c r="UM289" s="13"/>
      <c r="UN289" s="13"/>
      <c r="UO289" s="13"/>
      <c r="UP289" s="13"/>
      <c r="UQ289" s="13"/>
      <c r="UR289" s="13"/>
      <c r="US289" s="13"/>
      <c r="UT289" s="13"/>
      <c r="UU289" s="13"/>
      <c r="UV289" s="13"/>
      <c r="UW289" s="13"/>
      <c r="UX289" s="13"/>
      <c r="UY289" s="13"/>
      <c r="UZ289" s="13"/>
      <c r="VA289" s="13"/>
      <c r="VB289" s="13"/>
      <c r="VC289" s="13"/>
      <c r="VD289" s="13"/>
      <c r="VE289" s="13"/>
      <c r="VF289" s="13"/>
      <c r="VG289" s="13"/>
      <c r="VH289" s="13"/>
      <c r="VI289" s="13"/>
      <c r="VJ289" s="13"/>
      <c r="VK289" s="13"/>
      <c r="VL289" s="13"/>
      <c r="VM289" s="13"/>
      <c r="VN289" s="13"/>
      <c r="VO289" s="13"/>
      <c r="VP289" s="13"/>
      <c r="VQ289" s="13"/>
      <c r="VR289" s="13"/>
      <c r="VS289" s="13"/>
      <c r="VT289" s="13"/>
      <c r="VU289" s="13"/>
      <c r="VV289" s="13"/>
      <c r="VW289" s="13"/>
      <c r="VX289" s="13"/>
      <c r="VY289" s="13"/>
      <c r="VZ289" s="13"/>
      <c r="WA289" s="13"/>
      <c r="WB289" s="13"/>
      <c r="WC289" s="13"/>
      <c r="WD289" s="13"/>
      <c r="WE289" s="13"/>
      <c r="WF289" s="13"/>
      <c r="WG289" s="13"/>
      <c r="WH289" s="13"/>
      <c r="WI289" s="13"/>
      <c r="WJ289" s="13"/>
      <c r="WK289" s="13"/>
      <c r="WL289" s="13"/>
      <c r="WM289" s="13"/>
      <c r="WN289" s="13"/>
      <c r="WO289" s="13"/>
      <c r="WP289" s="13"/>
      <c r="WQ289" s="13"/>
      <c r="WR289" s="13"/>
      <c r="WS289" s="13"/>
      <c r="WT289" s="13"/>
      <c r="WU289" s="13"/>
      <c r="WV289" s="13"/>
      <c r="WW289" s="13"/>
      <c r="WX289" s="13"/>
      <c r="WY289" s="13"/>
      <c r="WZ289" s="13"/>
      <c r="XA289" s="13"/>
      <c r="XB289" s="13"/>
      <c r="XC289" s="13"/>
      <c r="XD289" s="13"/>
      <c r="XE289" s="13"/>
      <c r="XF289" s="13"/>
      <c r="XG289" s="13"/>
      <c r="XH289" s="13"/>
      <c r="XI289" s="13"/>
      <c r="XJ289" s="13"/>
      <c r="XK289" s="13"/>
      <c r="XL289" s="13"/>
      <c r="XM289" s="13"/>
      <c r="XN289" s="13"/>
      <c r="XO289" s="13"/>
      <c r="XP289" s="13"/>
      <c r="XQ289" s="13"/>
      <c r="XR289" s="13"/>
      <c r="XS289" s="13"/>
      <c r="XT289" s="13"/>
      <c r="XU289" s="13"/>
      <c r="XV289" s="13"/>
      <c r="XW289" s="13"/>
      <c r="XX289" s="13"/>
      <c r="XY289" s="13"/>
      <c r="XZ289" s="13"/>
      <c r="YA289" s="13"/>
      <c r="YB289" s="13"/>
      <c r="YC289" s="13"/>
      <c r="YD289" s="13"/>
      <c r="YE289" s="13"/>
      <c r="YF289" s="13"/>
      <c r="YG289" s="13"/>
      <c r="YH289" s="13"/>
      <c r="YI289" s="13"/>
      <c r="YJ289" s="13"/>
      <c r="YK289" s="13"/>
      <c r="YL289" s="13"/>
      <c r="YM289" s="13"/>
      <c r="YN289" s="13"/>
      <c r="YO289" s="13"/>
      <c r="YP289" s="13"/>
      <c r="YQ289" s="13"/>
      <c r="YR289" s="13"/>
      <c r="YS289" s="13"/>
      <c r="YT289" s="13"/>
      <c r="YU289" s="13"/>
      <c r="YV289" s="13"/>
      <c r="YW289" s="13"/>
      <c r="YX289" s="13"/>
      <c r="YY289" s="13"/>
      <c r="YZ289" s="13"/>
      <c r="ZA289" s="13"/>
      <c r="ZB289" s="13"/>
      <c r="ZC289" s="13"/>
      <c r="ZD289" s="13"/>
      <c r="ZE289" s="13"/>
      <c r="ZF289" s="13"/>
      <c r="ZG289" s="13"/>
      <c r="ZH289" s="13"/>
      <c r="ZI289" s="13"/>
      <c r="ZJ289" s="13"/>
      <c r="ZK289" s="13"/>
      <c r="ZL289" s="13"/>
      <c r="ZM289" s="13"/>
      <c r="ZN289" s="13"/>
      <c r="ZO289" s="13"/>
      <c r="ZP289" s="13"/>
      <c r="ZQ289" s="13"/>
      <c r="ZR289" s="13"/>
      <c r="ZS289" s="13"/>
      <c r="ZT289" s="13"/>
      <c r="ZU289" s="13"/>
      <c r="ZV289" s="13"/>
      <c r="ZW289" s="13"/>
      <c r="ZX289" s="13"/>
      <c r="ZY289" s="13"/>
      <c r="ZZ289" s="13"/>
      <c r="AAA289" s="13"/>
      <c r="AAB289" s="13"/>
      <c r="AAC289" s="13"/>
      <c r="AAD289" s="13"/>
      <c r="AAE289" s="13"/>
      <c r="AAF289" s="13"/>
      <c r="AAG289" s="13"/>
      <c r="AAH289" s="13"/>
      <c r="AAI289" s="13"/>
      <c r="AAJ289" s="13"/>
      <c r="AAK289" s="13"/>
      <c r="AAL289" s="13"/>
      <c r="AAM289" s="13"/>
      <c r="AAN289" s="13"/>
      <c r="AAO289" s="13"/>
      <c r="AAP289" s="13"/>
      <c r="AAQ289" s="13"/>
      <c r="AAR289" s="13"/>
      <c r="AAS289" s="13"/>
      <c r="AAT289" s="13"/>
      <c r="AAU289" s="13"/>
      <c r="AAV289" s="13"/>
      <c r="AAW289" s="13"/>
      <c r="AAX289" s="13"/>
      <c r="AAY289" s="13"/>
      <c r="AAZ289" s="13"/>
      <c r="ABA289" s="13"/>
      <c r="ABB289" s="13"/>
      <c r="ABC289" s="13"/>
      <c r="ABD289" s="13"/>
      <c r="ABE289" s="13"/>
      <c r="ABF289" s="13"/>
      <c r="ABG289" s="13"/>
      <c r="ABH289" s="13"/>
      <c r="ABI289" s="13"/>
      <c r="ABJ289" s="13"/>
      <c r="ABK289" s="13"/>
      <c r="ABL289" s="13"/>
      <c r="ABM289" s="13"/>
      <c r="ABN289" s="13"/>
      <c r="ABO289" s="13"/>
      <c r="ABP289" s="13"/>
      <c r="ABQ289" s="13"/>
      <c r="ABR289" s="13"/>
      <c r="ABS289" s="13"/>
      <c r="ABT289" s="13"/>
      <c r="ABU289" s="13"/>
      <c r="ABV289" s="13"/>
      <c r="ABW289" s="13"/>
      <c r="ABX289" s="13"/>
      <c r="ABY289" s="13"/>
      <c r="ABZ289" s="13"/>
      <c r="ACA289" s="13"/>
      <c r="ACB289" s="13"/>
      <c r="ACC289" s="13"/>
      <c r="ACD289" s="13"/>
      <c r="ACE289" s="13"/>
      <c r="ACF289" s="13"/>
      <c r="ACG289" s="13"/>
      <c r="ACH289" s="13"/>
      <c r="ACI289" s="13"/>
      <c r="ACJ289" s="13"/>
      <c r="ACK289" s="13"/>
      <c r="ACL289" s="13"/>
      <c r="ACM289" s="13"/>
      <c r="ACN289" s="13"/>
      <c r="ACO289" s="13"/>
      <c r="ACP289" s="13"/>
      <c r="ACQ289" s="13"/>
      <c r="ACR289" s="13"/>
      <c r="ACS289" s="13"/>
      <c r="ACT289" s="13"/>
      <c r="ACU289" s="13"/>
      <c r="ACV289" s="13"/>
      <c r="ACW289" s="13"/>
      <c r="ACX289" s="13"/>
      <c r="ACY289" s="13"/>
      <c r="ACZ289" s="13"/>
      <c r="ADA289" s="13"/>
      <c r="ADB289" s="13"/>
      <c r="ADC289" s="13"/>
      <c r="ADD289" s="13"/>
      <c r="ADE289" s="13"/>
      <c r="ADF289" s="13"/>
      <c r="ADG289" s="13"/>
      <c r="ADH289" s="13"/>
      <c r="ADI289" s="13"/>
      <c r="ADJ289" s="13"/>
      <c r="ADK289" s="13"/>
      <c r="ADL289" s="13"/>
      <c r="ADM289" s="13"/>
      <c r="ADN289" s="13"/>
      <c r="ADO289" s="13"/>
      <c r="ADP289" s="13"/>
      <c r="ADQ289" s="13"/>
      <c r="ADR289" s="13"/>
      <c r="ADS289" s="13"/>
      <c r="ADT289" s="13"/>
      <c r="ADU289" s="13"/>
      <c r="ADV289" s="13"/>
      <c r="ADW289" s="13"/>
      <c r="ADX289" s="13"/>
      <c r="ADY289" s="13"/>
      <c r="ADZ289" s="13"/>
      <c r="AEA289" s="13"/>
      <c r="AEB289" s="13"/>
      <c r="AEC289" s="13"/>
      <c r="AED289" s="13"/>
      <c r="AEE289" s="13"/>
      <c r="AEF289" s="13"/>
      <c r="AEG289" s="13"/>
      <c r="AEH289" s="13"/>
      <c r="AEI289" s="13"/>
      <c r="AEJ289" s="13"/>
      <c r="AEK289" s="13"/>
      <c r="AEL289" s="13"/>
      <c r="AEM289" s="13"/>
      <c r="AEN289" s="13"/>
      <c r="AEO289" s="13"/>
      <c r="AEP289" s="13"/>
      <c r="AEQ289" s="13"/>
      <c r="AER289" s="13"/>
      <c r="AES289" s="13"/>
      <c r="AET289" s="13"/>
      <c r="AEU289" s="13"/>
      <c r="AEV289" s="13"/>
      <c r="AEW289" s="13"/>
      <c r="AEX289" s="13"/>
      <c r="AEY289" s="13"/>
      <c r="AEZ289" s="13"/>
      <c r="AFA289" s="13"/>
      <c r="AFB289" s="13"/>
      <c r="AFC289" s="13"/>
      <c r="AFD289" s="13"/>
      <c r="AFE289" s="13"/>
      <c r="AFF289" s="13"/>
      <c r="AFG289" s="13"/>
      <c r="AFH289" s="13"/>
      <c r="AFI289" s="13"/>
      <c r="AFJ289" s="13"/>
      <c r="AFK289" s="13"/>
      <c r="AFL289" s="13"/>
      <c r="AFM289" s="13"/>
      <c r="AFN289" s="13"/>
      <c r="AFO289" s="13"/>
      <c r="AFP289" s="13"/>
      <c r="AFQ289" s="13"/>
      <c r="AFR289" s="13"/>
      <c r="AFS289" s="13"/>
      <c r="AFT289" s="13"/>
      <c r="AFU289" s="13"/>
      <c r="AFV289" s="13"/>
      <c r="AFW289" s="13"/>
      <c r="AFX289" s="13"/>
      <c r="AFY289" s="13"/>
      <c r="AFZ289" s="13"/>
      <c r="AGA289" s="13"/>
      <c r="AGB289" s="13"/>
      <c r="AGC289" s="13"/>
      <c r="AGD289" s="13"/>
      <c r="AGE289" s="13"/>
      <c r="AGF289" s="13"/>
      <c r="AGG289" s="13"/>
      <c r="AGH289" s="13"/>
      <c r="AGI289" s="13"/>
      <c r="AGJ289" s="13"/>
      <c r="AGK289" s="13"/>
      <c r="AGL289" s="13"/>
      <c r="AGM289" s="13"/>
      <c r="AGN289" s="13"/>
      <c r="AGO289" s="13"/>
      <c r="AGP289" s="13"/>
      <c r="AGQ289" s="13"/>
      <c r="AGR289" s="13"/>
      <c r="AGS289" s="13"/>
      <c r="AGT289" s="13"/>
      <c r="AGU289" s="13"/>
      <c r="AGV289" s="13"/>
      <c r="AGW289" s="13"/>
      <c r="AGX289" s="13"/>
      <c r="AGY289" s="13"/>
      <c r="AGZ289" s="13"/>
      <c r="AHA289" s="13"/>
      <c r="AHB289" s="13"/>
      <c r="AHC289" s="13"/>
      <c r="AHD289" s="13"/>
      <c r="AHE289" s="13"/>
      <c r="AHF289" s="13"/>
      <c r="AHG289" s="13"/>
      <c r="AHH289" s="13"/>
      <c r="AHI289" s="13"/>
      <c r="AHJ289" s="13"/>
      <c r="AHK289" s="13"/>
      <c r="AHL289" s="13"/>
      <c r="AHM289" s="13"/>
      <c r="AHN289" s="13"/>
      <c r="AHO289" s="13"/>
      <c r="AHP289" s="13"/>
      <c r="AHQ289" s="13"/>
      <c r="AHR289" s="13"/>
      <c r="AHS289" s="13"/>
      <c r="AHT289" s="13"/>
      <c r="AHU289" s="13"/>
      <c r="AHV289" s="13"/>
      <c r="AHW289" s="13"/>
      <c r="AHX289" s="13"/>
      <c r="AHY289" s="13"/>
      <c r="AHZ289" s="13"/>
      <c r="AIA289" s="13"/>
      <c r="AIB289" s="13"/>
      <c r="AIC289" s="13"/>
      <c r="AID289" s="13"/>
      <c r="AIE289" s="13"/>
      <c r="AIF289" s="13"/>
      <c r="AIG289" s="13"/>
      <c r="AIH289" s="13"/>
      <c r="AII289" s="13"/>
      <c r="AIJ289" s="13"/>
      <c r="AIK289" s="13"/>
      <c r="AIL289" s="13"/>
      <c r="AIM289" s="13"/>
      <c r="AIN289" s="13"/>
      <c r="AIO289" s="13"/>
      <c r="AIP289" s="13"/>
      <c r="AIQ289" s="13"/>
      <c r="AIR289" s="13"/>
      <c r="AIS289" s="13"/>
      <c r="AIT289" s="13"/>
      <c r="AIU289" s="13"/>
      <c r="AIV289" s="13"/>
      <c r="AIW289" s="13"/>
      <c r="AIX289" s="13"/>
      <c r="AIY289" s="13"/>
      <c r="AIZ289" s="13"/>
      <c r="AJA289" s="13"/>
      <c r="AJB289" s="13"/>
      <c r="AJC289" s="13"/>
      <c r="AJD289" s="13"/>
      <c r="AJE289" s="13"/>
      <c r="AJF289" s="13"/>
      <c r="AJG289" s="13"/>
      <c r="AJH289" s="13"/>
      <c r="AJI289" s="13"/>
      <c r="AJJ289" s="13"/>
      <c r="AJK289" s="13"/>
      <c r="AJL289" s="13"/>
      <c r="AJM289" s="13"/>
      <c r="AJN289" s="13"/>
      <c r="AJO289" s="13"/>
      <c r="AJP289" s="13"/>
      <c r="AJQ289" s="13"/>
      <c r="AJR289" s="13"/>
      <c r="AJS289" s="13"/>
      <c r="AJT289" s="13"/>
      <c r="AJU289" s="13"/>
      <c r="AJV289" s="13"/>
      <c r="AJW289" s="13"/>
      <c r="AJX289" s="13"/>
      <c r="AJY289" s="13"/>
      <c r="AJZ289" s="13"/>
      <c r="AKA289" s="13"/>
      <c r="AKB289" s="13"/>
      <c r="AKC289" s="13"/>
      <c r="AKD289" s="13"/>
      <c r="AKE289" s="13"/>
      <c r="AKF289" s="13"/>
      <c r="AKG289" s="13"/>
      <c r="AKH289" s="13"/>
      <c r="AKI289" s="13"/>
      <c r="AKJ289" s="13"/>
      <c r="AKK289" s="13"/>
      <c r="AKL289" s="13"/>
      <c r="AKM289" s="13"/>
      <c r="AKN289" s="13"/>
      <c r="AKO289" s="13"/>
      <c r="AKP289" s="13"/>
      <c r="AKQ289" s="13"/>
      <c r="AKR289" s="13"/>
      <c r="AKS289" s="13"/>
      <c r="AKT289" s="13"/>
      <c r="AKU289" s="13"/>
      <c r="AKV289" s="13"/>
      <c r="AKW289" s="13"/>
      <c r="AKX289" s="13"/>
      <c r="AKY289" s="13"/>
      <c r="AKZ289" s="13"/>
      <c r="ALA289" s="13"/>
      <c r="ALB289" s="13"/>
      <c r="ALC289" s="13"/>
      <c r="ALD289" s="13"/>
      <c r="ALE289" s="13"/>
      <c r="ALF289" s="13"/>
      <c r="ALG289" s="13"/>
      <c r="ALH289" s="13"/>
      <c r="ALI289" s="13"/>
      <c r="ALJ289" s="13"/>
      <c r="ALK289" s="13"/>
      <c r="ALL289" s="13"/>
      <c r="ALM289" s="13"/>
      <c r="ALN289" s="13"/>
    </row>
    <row r="290" spans="1:1002" ht="14.5" hidden="1" customHeight="1" x14ac:dyDescent="0.35">
      <c r="A290" s="6"/>
      <c r="B290" s="21"/>
      <c r="C290" s="30"/>
      <c r="D290" s="21"/>
      <c r="E290" s="21"/>
      <c r="F290" s="11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ET290" s="13"/>
      <c r="EU290" s="13"/>
      <c r="EV290" s="13"/>
      <c r="EW290" s="13"/>
      <c r="EX290" s="13"/>
      <c r="EY290" s="13"/>
      <c r="EZ290" s="13"/>
      <c r="FA290" s="13"/>
      <c r="FB290" s="13"/>
      <c r="FC290" s="13"/>
      <c r="FD290" s="13"/>
      <c r="FE290" s="13"/>
      <c r="FF290" s="13"/>
      <c r="FG290" s="13"/>
      <c r="FH290" s="13"/>
      <c r="FI290" s="13"/>
      <c r="FJ290" s="13"/>
      <c r="FK290" s="13"/>
      <c r="FL290" s="13"/>
      <c r="FM290" s="13"/>
      <c r="FN290" s="13"/>
      <c r="FO290" s="13"/>
      <c r="FP290" s="13"/>
      <c r="FQ290" s="13"/>
      <c r="FR290" s="13"/>
      <c r="FS290" s="13"/>
      <c r="FT290" s="13"/>
      <c r="FU290" s="13"/>
      <c r="FV290" s="13"/>
      <c r="FW290" s="13"/>
      <c r="FX290" s="13"/>
      <c r="FY290" s="13"/>
      <c r="FZ290" s="13"/>
      <c r="GA290" s="13"/>
      <c r="GB290" s="13"/>
      <c r="GC290" s="13"/>
      <c r="GD290" s="13"/>
      <c r="GE290" s="13"/>
      <c r="GF290" s="13"/>
      <c r="GG290" s="13"/>
      <c r="GH290" s="13"/>
      <c r="GI290" s="13"/>
      <c r="GJ290" s="13"/>
      <c r="GK290" s="13"/>
      <c r="GL290" s="13"/>
      <c r="GM290" s="13"/>
      <c r="GN290" s="13"/>
      <c r="GO290" s="13"/>
      <c r="GP290" s="13"/>
      <c r="GQ290" s="13"/>
      <c r="GR290" s="13"/>
      <c r="GS290" s="13"/>
      <c r="GT290" s="13"/>
      <c r="GU290" s="13"/>
      <c r="GV290" s="13"/>
      <c r="GW290" s="13"/>
      <c r="GX290" s="13"/>
      <c r="GY290" s="13"/>
      <c r="GZ290" s="13"/>
      <c r="HA290" s="13"/>
      <c r="HB290" s="13"/>
      <c r="HC290" s="13"/>
      <c r="HD290" s="13"/>
      <c r="HE290" s="13"/>
      <c r="HF290" s="13"/>
      <c r="HG290" s="13"/>
      <c r="HH290" s="13"/>
      <c r="HI290" s="13"/>
      <c r="HJ290" s="13"/>
      <c r="HK290" s="13"/>
      <c r="HL290" s="13"/>
      <c r="HM290" s="13"/>
      <c r="HN290" s="13"/>
      <c r="HO290" s="13"/>
      <c r="HP290" s="13"/>
      <c r="HQ290" s="13"/>
      <c r="HR290" s="13"/>
      <c r="HS290" s="13"/>
      <c r="HT290" s="13"/>
      <c r="HU290" s="13"/>
      <c r="HV290" s="13"/>
      <c r="HW290" s="13"/>
      <c r="HX290" s="13"/>
      <c r="HY290" s="13"/>
      <c r="HZ290" s="13"/>
      <c r="IA290" s="13"/>
      <c r="IB290" s="13"/>
      <c r="IC290" s="13"/>
      <c r="ID290" s="13"/>
      <c r="IE290" s="13"/>
      <c r="IF290" s="13"/>
      <c r="IG290" s="13"/>
      <c r="IH290" s="13"/>
      <c r="II290" s="13"/>
      <c r="IJ290" s="13"/>
      <c r="IK290" s="13"/>
      <c r="IL290" s="13"/>
      <c r="IM290" s="13"/>
      <c r="IN290" s="13"/>
      <c r="IO290" s="13"/>
      <c r="IP290" s="13"/>
      <c r="IQ290" s="13"/>
      <c r="IR290" s="13"/>
      <c r="IS290" s="13"/>
      <c r="IT290" s="13"/>
      <c r="IU290" s="13"/>
      <c r="IV290" s="13"/>
      <c r="IW290" s="13"/>
      <c r="IX290" s="13"/>
      <c r="IY290" s="13"/>
      <c r="IZ290" s="13"/>
      <c r="JA290" s="13"/>
      <c r="JB290" s="13"/>
      <c r="JC290" s="13"/>
      <c r="JD290" s="13"/>
      <c r="JE290" s="13"/>
      <c r="JF290" s="13"/>
      <c r="JG290" s="13"/>
      <c r="JH290" s="13"/>
      <c r="JI290" s="13"/>
      <c r="JJ290" s="13"/>
      <c r="JK290" s="13"/>
      <c r="JL290" s="13"/>
      <c r="JM290" s="13"/>
      <c r="JN290" s="13"/>
      <c r="JO290" s="13"/>
      <c r="JP290" s="13"/>
      <c r="JQ290" s="13"/>
      <c r="JR290" s="13"/>
      <c r="JS290" s="13"/>
      <c r="JT290" s="13"/>
      <c r="JU290" s="13"/>
      <c r="JV290" s="13"/>
      <c r="JW290" s="13"/>
      <c r="JX290" s="13"/>
      <c r="JY290" s="13"/>
      <c r="JZ290" s="13"/>
      <c r="KA290" s="13"/>
      <c r="KB290" s="13"/>
      <c r="KC290" s="13"/>
      <c r="KD290" s="13"/>
      <c r="KE290" s="13"/>
      <c r="KF290" s="13"/>
      <c r="KG290" s="13"/>
      <c r="KH290" s="13"/>
      <c r="KI290" s="13"/>
      <c r="KJ290" s="13"/>
      <c r="KK290" s="13"/>
      <c r="KL290" s="13"/>
      <c r="KM290" s="13"/>
      <c r="KN290" s="13"/>
      <c r="KO290" s="13"/>
      <c r="KP290" s="13"/>
      <c r="KQ290" s="13"/>
      <c r="KR290" s="13"/>
      <c r="KS290" s="13"/>
      <c r="KT290" s="13"/>
      <c r="KU290" s="13"/>
      <c r="KV290" s="13"/>
      <c r="KW290" s="13"/>
      <c r="KX290" s="13"/>
      <c r="KY290" s="13"/>
      <c r="KZ290" s="13"/>
      <c r="LA290" s="13"/>
      <c r="LB290" s="13"/>
      <c r="LC290" s="13"/>
      <c r="LD290" s="13"/>
      <c r="LE290" s="13"/>
      <c r="LF290" s="13"/>
      <c r="LG290" s="13"/>
      <c r="LH290" s="13"/>
      <c r="LI290" s="13"/>
      <c r="LJ290" s="13"/>
      <c r="LK290" s="13"/>
      <c r="LL290" s="13"/>
      <c r="LM290" s="13"/>
      <c r="LN290" s="13"/>
      <c r="LO290" s="13"/>
      <c r="LP290" s="13"/>
      <c r="LQ290" s="13"/>
      <c r="LR290" s="13"/>
      <c r="LS290" s="13"/>
      <c r="LT290" s="13"/>
      <c r="LU290" s="13"/>
      <c r="LV290" s="13"/>
      <c r="LW290" s="13"/>
      <c r="LX290" s="13"/>
      <c r="LY290" s="13"/>
      <c r="LZ290" s="13"/>
      <c r="MA290" s="13"/>
      <c r="MB290" s="13"/>
      <c r="MC290" s="13"/>
      <c r="MD290" s="13"/>
      <c r="ME290" s="13"/>
      <c r="MF290" s="13"/>
      <c r="MG290" s="13"/>
      <c r="MH290" s="13"/>
      <c r="MI290" s="13"/>
      <c r="MJ290" s="13"/>
      <c r="MK290" s="13"/>
      <c r="ML290" s="13"/>
      <c r="MM290" s="13"/>
      <c r="MN290" s="13"/>
      <c r="MO290" s="13"/>
      <c r="MP290" s="13"/>
      <c r="MQ290" s="13"/>
      <c r="MR290" s="13"/>
      <c r="MS290" s="13"/>
      <c r="MT290" s="13"/>
      <c r="MU290" s="13"/>
      <c r="MV290" s="13"/>
      <c r="MW290" s="13"/>
      <c r="MX290" s="13"/>
      <c r="MY290" s="13"/>
      <c r="MZ290" s="13"/>
      <c r="NA290" s="13"/>
      <c r="NB290" s="13"/>
      <c r="NC290" s="13"/>
      <c r="ND290" s="13"/>
      <c r="NE290" s="13"/>
      <c r="NF290" s="13"/>
      <c r="NG290" s="13"/>
      <c r="NH290" s="13"/>
      <c r="NI290" s="13"/>
      <c r="NJ290" s="13"/>
      <c r="NK290" s="13"/>
      <c r="NL290" s="13"/>
      <c r="NM290" s="13"/>
      <c r="NN290" s="13"/>
      <c r="NO290" s="13"/>
      <c r="NP290" s="13"/>
      <c r="NQ290" s="13"/>
      <c r="NR290" s="13"/>
      <c r="NS290" s="13"/>
      <c r="NT290" s="13"/>
      <c r="NU290" s="13"/>
      <c r="NV290" s="13"/>
      <c r="NW290" s="13"/>
      <c r="NX290" s="13"/>
      <c r="NY290" s="13"/>
      <c r="NZ290" s="13"/>
      <c r="OA290" s="13"/>
      <c r="OB290" s="13"/>
      <c r="OC290" s="13"/>
      <c r="OD290" s="13"/>
      <c r="OE290" s="13"/>
      <c r="OF290" s="13"/>
      <c r="OG290" s="13"/>
      <c r="OH290" s="13"/>
      <c r="OI290" s="13"/>
      <c r="OJ290" s="13"/>
      <c r="OK290" s="13"/>
      <c r="OL290" s="13"/>
      <c r="OM290" s="13"/>
      <c r="ON290" s="13"/>
      <c r="OO290" s="13"/>
      <c r="OP290" s="13"/>
      <c r="OQ290" s="13"/>
      <c r="OR290" s="13"/>
      <c r="OS290" s="13"/>
      <c r="OT290" s="13"/>
      <c r="OU290" s="13"/>
      <c r="OV290" s="13"/>
      <c r="OW290" s="13"/>
      <c r="OX290" s="13"/>
      <c r="OY290" s="13"/>
      <c r="OZ290" s="13"/>
      <c r="PA290" s="13"/>
      <c r="PB290" s="13"/>
      <c r="PC290" s="13"/>
      <c r="PD290" s="13"/>
      <c r="PE290" s="13"/>
      <c r="PF290" s="13"/>
      <c r="PG290" s="13"/>
      <c r="PH290" s="13"/>
      <c r="PI290" s="13"/>
      <c r="PJ290" s="13"/>
      <c r="PK290" s="13"/>
      <c r="PL290" s="13"/>
      <c r="PM290" s="13"/>
      <c r="PN290" s="13"/>
      <c r="PO290" s="13"/>
      <c r="PP290" s="13"/>
      <c r="PQ290" s="13"/>
      <c r="PR290" s="13"/>
      <c r="PS290" s="13"/>
      <c r="PT290" s="13"/>
      <c r="PU290" s="13"/>
      <c r="PV290" s="13"/>
      <c r="PW290" s="13"/>
      <c r="PX290" s="13"/>
      <c r="PY290" s="13"/>
      <c r="PZ290" s="13"/>
      <c r="QA290" s="13"/>
      <c r="QB290" s="13"/>
      <c r="QC290" s="13"/>
      <c r="QD290" s="13"/>
      <c r="QE290" s="13"/>
      <c r="QF290" s="13"/>
      <c r="QG290" s="13"/>
      <c r="QH290" s="13"/>
      <c r="QI290" s="13"/>
      <c r="QJ290" s="13"/>
      <c r="QK290" s="13"/>
      <c r="QL290" s="13"/>
      <c r="QM290" s="13"/>
      <c r="QN290" s="13"/>
      <c r="QO290" s="13"/>
      <c r="QP290" s="13"/>
      <c r="QQ290" s="13"/>
      <c r="QR290" s="13"/>
      <c r="QS290" s="13"/>
      <c r="QT290" s="13"/>
      <c r="QU290" s="13"/>
      <c r="QV290" s="13"/>
      <c r="QW290" s="13"/>
      <c r="QX290" s="13"/>
      <c r="QY290" s="13"/>
      <c r="QZ290" s="13"/>
      <c r="RA290" s="13"/>
      <c r="RB290" s="13"/>
      <c r="RC290" s="13"/>
      <c r="RD290" s="13"/>
      <c r="RE290" s="13"/>
      <c r="RF290" s="13"/>
      <c r="RG290" s="13"/>
      <c r="RH290" s="13"/>
      <c r="RI290" s="13"/>
      <c r="RJ290" s="13"/>
      <c r="RK290" s="13"/>
      <c r="RL290" s="13"/>
      <c r="RM290" s="13"/>
      <c r="RN290" s="13"/>
      <c r="RO290" s="13"/>
      <c r="RP290" s="13"/>
      <c r="RQ290" s="13"/>
      <c r="RR290" s="13"/>
      <c r="RS290" s="13"/>
      <c r="RT290" s="13"/>
      <c r="RU290" s="13"/>
      <c r="RV290" s="13"/>
      <c r="RW290" s="13"/>
      <c r="RX290" s="13"/>
      <c r="RY290" s="13"/>
      <c r="RZ290" s="13"/>
      <c r="SA290" s="13"/>
      <c r="SB290" s="13"/>
      <c r="SC290" s="13"/>
      <c r="SD290" s="13"/>
      <c r="SE290" s="13"/>
      <c r="SF290" s="13"/>
      <c r="SG290" s="13"/>
      <c r="SH290" s="13"/>
      <c r="SI290" s="13"/>
      <c r="SJ290" s="13"/>
      <c r="SK290" s="13"/>
      <c r="SL290" s="13"/>
      <c r="SM290" s="13"/>
      <c r="SN290" s="13"/>
      <c r="SO290" s="13"/>
      <c r="SP290" s="13"/>
      <c r="SQ290" s="13"/>
      <c r="SR290" s="13"/>
      <c r="SS290" s="13"/>
      <c r="ST290" s="13"/>
      <c r="SU290" s="13"/>
      <c r="SV290" s="13"/>
      <c r="SW290" s="13"/>
      <c r="SX290" s="13"/>
      <c r="SY290" s="13"/>
      <c r="SZ290" s="13"/>
      <c r="TA290" s="13"/>
      <c r="TB290" s="13"/>
      <c r="TC290" s="13"/>
      <c r="TD290" s="13"/>
      <c r="TE290" s="13"/>
      <c r="TF290" s="13"/>
      <c r="TG290" s="13"/>
      <c r="TH290" s="13"/>
      <c r="TI290" s="13"/>
      <c r="TJ290" s="13"/>
      <c r="TK290" s="13"/>
      <c r="TL290" s="13"/>
      <c r="TM290" s="13"/>
      <c r="TN290" s="13"/>
      <c r="TO290" s="13"/>
      <c r="TP290" s="13"/>
      <c r="TQ290" s="13"/>
      <c r="TR290" s="13"/>
      <c r="TS290" s="13"/>
      <c r="TT290" s="13"/>
      <c r="TU290" s="13"/>
      <c r="TV290" s="13"/>
      <c r="TW290" s="13"/>
      <c r="TX290" s="13"/>
      <c r="TY290" s="13"/>
      <c r="TZ290" s="13"/>
      <c r="UA290" s="13"/>
      <c r="UB290" s="13"/>
      <c r="UC290" s="13"/>
      <c r="UD290" s="13"/>
      <c r="UE290" s="13"/>
      <c r="UF290" s="13"/>
      <c r="UG290" s="13"/>
      <c r="UH290" s="13"/>
      <c r="UI290" s="13"/>
      <c r="UJ290" s="13"/>
      <c r="UK290" s="13"/>
      <c r="UL290" s="13"/>
      <c r="UM290" s="13"/>
      <c r="UN290" s="13"/>
      <c r="UO290" s="13"/>
      <c r="UP290" s="13"/>
      <c r="UQ290" s="13"/>
      <c r="UR290" s="13"/>
      <c r="US290" s="13"/>
      <c r="UT290" s="13"/>
      <c r="UU290" s="13"/>
      <c r="UV290" s="13"/>
      <c r="UW290" s="13"/>
      <c r="UX290" s="13"/>
      <c r="UY290" s="13"/>
      <c r="UZ290" s="13"/>
      <c r="VA290" s="13"/>
      <c r="VB290" s="13"/>
      <c r="VC290" s="13"/>
      <c r="VD290" s="13"/>
      <c r="VE290" s="13"/>
      <c r="VF290" s="13"/>
      <c r="VG290" s="13"/>
      <c r="VH290" s="13"/>
      <c r="VI290" s="13"/>
      <c r="VJ290" s="13"/>
      <c r="VK290" s="13"/>
      <c r="VL290" s="13"/>
      <c r="VM290" s="13"/>
      <c r="VN290" s="13"/>
      <c r="VO290" s="13"/>
      <c r="VP290" s="13"/>
      <c r="VQ290" s="13"/>
      <c r="VR290" s="13"/>
      <c r="VS290" s="13"/>
      <c r="VT290" s="13"/>
      <c r="VU290" s="13"/>
      <c r="VV290" s="13"/>
      <c r="VW290" s="13"/>
      <c r="VX290" s="13"/>
      <c r="VY290" s="13"/>
      <c r="VZ290" s="13"/>
      <c r="WA290" s="13"/>
      <c r="WB290" s="13"/>
      <c r="WC290" s="13"/>
      <c r="WD290" s="13"/>
      <c r="WE290" s="13"/>
      <c r="WF290" s="13"/>
      <c r="WG290" s="13"/>
      <c r="WH290" s="13"/>
      <c r="WI290" s="13"/>
      <c r="WJ290" s="13"/>
      <c r="WK290" s="13"/>
      <c r="WL290" s="13"/>
      <c r="WM290" s="13"/>
      <c r="WN290" s="13"/>
      <c r="WO290" s="13"/>
      <c r="WP290" s="13"/>
      <c r="WQ290" s="13"/>
      <c r="WR290" s="13"/>
      <c r="WS290" s="13"/>
      <c r="WT290" s="13"/>
      <c r="WU290" s="13"/>
      <c r="WV290" s="13"/>
      <c r="WW290" s="13"/>
      <c r="WX290" s="13"/>
      <c r="WY290" s="13"/>
      <c r="WZ290" s="13"/>
      <c r="XA290" s="13"/>
      <c r="XB290" s="13"/>
      <c r="XC290" s="13"/>
      <c r="XD290" s="13"/>
      <c r="XE290" s="13"/>
      <c r="XF290" s="13"/>
      <c r="XG290" s="13"/>
      <c r="XH290" s="13"/>
      <c r="XI290" s="13"/>
      <c r="XJ290" s="13"/>
      <c r="XK290" s="13"/>
      <c r="XL290" s="13"/>
      <c r="XM290" s="13"/>
      <c r="XN290" s="13"/>
      <c r="XO290" s="13"/>
      <c r="XP290" s="13"/>
      <c r="XQ290" s="13"/>
      <c r="XR290" s="13"/>
      <c r="XS290" s="13"/>
      <c r="XT290" s="13"/>
      <c r="XU290" s="13"/>
      <c r="XV290" s="13"/>
      <c r="XW290" s="13"/>
      <c r="XX290" s="13"/>
      <c r="XY290" s="13"/>
      <c r="XZ290" s="13"/>
      <c r="YA290" s="13"/>
      <c r="YB290" s="13"/>
      <c r="YC290" s="13"/>
      <c r="YD290" s="13"/>
      <c r="YE290" s="13"/>
      <c r="YF290" s="13"/>
      <c r="YG290" s="13"/>
      <c r="YH290" s="13"/>
      <c r="YI290" s="13"/>
      <c r="YJ290" s="13"/>
      <c r="YK290" s="13"/>
      <c r="YL290" s="13"/>
      <c r="YM290" s="13"/>
      <c r="YN290" s="13"/>
      <c r="YO290" s="13"/>
      <c r="YP290" s="13"/>
      <c r="YQ290" s="13"/>
      <c r="YR290" s="13"/>
      <c r="YS290" s="13"/>
      <c r="YT290" s="13"/>
      <c r="YU290" s="13"/>
      <c r="YV290" s="13"/>
      <c r="YW290" s="13"/>
      <c r="YX290" s="13"/>
      <c r="YY290" s="13"/>
      <c r="YZ290" s="13"/>
      <c r="ZA290" s="13"/>
      <c r="ZB290" s="13"/>
      <c r="ZC290" s="13"/>
      <c r="ZD290" s="13"/>
      <c r="ZE290" s="13"/>
      <c r="ZF290" s="13"/>
      <c r="ZG290" s="13"/>
      <c r="ZH290" s="13"/>
      <c r="ZI290" s="13"/>
      <c r="ZJ290" s="13"/>
      <c r="ZK290" s="13"/>
      <c r="ZL290" s="13"/>
      <c r="ZM290" s="13"/>
      <c r="ZN290" s="13"/>
      <c r="ZO290" s="13"/>
      <c r="ZP290" s="13"/>
      <c r="ZQ290" s="13"/>
      <c r="ZR290" s="13"/>
      <c r="ZS290" s="13"/>
      <c r="ZT290" s="13"/>
      <c r="ZU290" s="13"/>
      <c r="ZV290" s="13"/>
      <c r="ZW290" s="13"/>
      <c r="ZX290" s="13"/>
      <c r="ZY290" s="13"/>
      <c r="ZZ290" s="13"/>
      <c r="AAA290" s="13"/>
      <c r="AAB290" s="13"/>
      <c r="AAC290" s="13"/>
      <c r="AAD290" s="13"/>
      <c r="AAE290" s="13"/>
      <c r="AAF290" s="13"/>
      <c r="AAG290" s="13"/>
      <c r="AAH290" s="13"/>
      <c r="AAI290" s="13"/>
      <c r="AAJ290" s="13"/>
      <c r="AAK290" s="13"/>
      <c r="AAL290" s="13"/>
      <c r="AAM290" s="13"/>
      <c r="AAN290" s="13"/>
      <c r="AAO290" s="13"/>
      <c r="AAP290" s="13"/>
      <c r="AAQ290" s="13"/>
      <c r="AAR290" s="13"/>
      <c r="AAS290" s="13"/>
      <c r="AAT290" s="13"/>
      <c r="AAU290" s="13"/>
      <c r="AAV290" s="13"/>
      <c r="AAW290" s="13"/>
      <c r="AAX290" s="13"/>
      <c r="AAY290" s="13"/>
      <c r="AAZ290" s="13"/>
      <c r="ABA290" s="13"/>
      <c r="ABB290" s="13"/>
      <c r="ABC290" s="13"/>
      <c r="ABD290" s="13"/>
      <c r="ABE290" s="13"/>
      <c r="ABF290" s="13"/>
      <c r="ABG290" s="13"/>
      <c r="ABH290" s="13"/>
      <c r="ABI290" s="13"/>
      <c r="ABJ290" s="13"/>
      <c r="ABK290" s="13"/>
      <c r="ABL290" s="13"/>
      <c r="ABM290" s="13"/>
      <c r="ABN290" s="13"/>
      <c r="ABO290" s="13"/>
      <c r="ABP290" s="13"/>
      <c r="ABQ290" s="13"/>
      <c r="ABR290" s="13"/>
      <c r="ABS290" s="13"/>
      <c r="ABT290" s="13"/>
      <c r="ABU290" s="13"/>
      <c r="ABV290" s="13"/>
      <c r="ABW290" s="13"/>
      <c r="ABX290" s="13"/>
      <c r="ABY290" s="13"/>
      <c r="ABZ290" s="13"/>
      <c r="ACA290" s="13"/>
      <c r="ACB290" s="13"/>
      <c r="ACC290" s="13"/>
      <c r="ACD290" s="13"/>
      <c r="ACE290" s="13"/>
      <c r="ACF290" s="13"/>
      <c r="ACG290" s="13"/>
      <c r="ACH290" s="13"/>
      <c r="ACI290" s="13"/>
      <c r="ACJ290" s="13"/>
      <c r="ACK290" s="13"/>
      <c r="ACL290" s="13"/>
      <c r="ACM290" s="13"/>
      <c r="ACN290" s="13"/>
      <c r="ACO290" s="13"/>
      <c r="ACP290" s="13"/>
      <c r="ACQ290" s="13"/>
      <c r="ACR290" s="13"/>
      <c r="ACS290" s="13"/>
      <c r="ACT290" s="13"/>
      <c r="ACU290" s="13"/>
      <c r="ACV290" s="13"/>
      <c r="ACW290" s="13"/>
      <c r="ACX290" s="13"/>
      <c r="ACY290" s="13"/>
      <c r="ACZ290" s="13"/>
      <c r="ADA290" s="13"/>
      <c r="ADB290" s="13"/>
      <c r="ADC290" s="13"/>
      <c r="ADD290" s="13"/>
      <c r="ADE290" s="13"/>
      <c r="ADF290" s="13"/>
      <c r="ADG290" s="13"/>
      <c r="ADH290" s="13"/>
      <c r="ADI290" s="13"/>
      <c r="ADJ290" s="13"/>
      <c r="ADK290" s="13"/>
      <c r="ADL290" s="13"/>
      <c r="ADM290" s="13"/>
      <c r="ADN290" s="13"/>
      <c r="ADO290" s="13"/>
      <c r="ADP290" s="13"/>
      <c r="ADQ290" s="13"/>
      <c r="ADR290" s="13"/>
      <c r="ADS290" s="13"/>
      <c r="ADT290" s="13"/>
      <c r="ADU290" s="13"/>
      <c r="ADV290" s="13"/>
      <c r="ADW290" s="13"/>
      <c r="ADX290" s="13"/>
      <c r="ADY290" s="13"/>
      <c r="ADZ290" s="13"/>
      <c r="AEA290" s="13"/>
      <c r="AEB290" s="13"/>
      <c r="AEC290" s="13"/>
      <c r="AED290" s="13"/>
      <c r="AEE290" s="13"/>
      <c r="AEF290" s="13"/>
      <c r="AEG290" s="13"/>
      <c r="AEH290" s="13"/>
      <c r="AEI290" s="13"/>
      <c r="AEJ290" s="13"/>
      <c r="AEK290" s="13"/>
      <c r="AEL290" s="13"/>
      <c r="AEM290" s="13"/>
      <c r="AEN290" s="13"/>
      <c r="AEO290" s="13"/>
      <c r="AEP290" s="13"/>
      <c r="AEQ290" s="13"/>
      <c r="AER290" s="13"/>
      <c r="AES290" s="13"/>
      <c r="AET290" s="13"/>
      <c r="AEU290" s="13"/>
      <c r="AEV290" s="13"/>
      <c r="AEW290" s="13"/>
      <c r="AEX290" s="13"/>
      <c r="AEY290" s="13"/>
      <c r="AEZ290" s="13"/>
      <c r="AFA290" s="13"/>
      <c r="AFB290" s="13"/>
      <c r="AFC290" s="13"/>
      <c r="AFD290" s="13"/>
      <c r="AFE290" s="13"/>
      <c r="AFF290" s="13"/>
      <c r="AFG290" s="13"/>
      <c r="AFH290" s="13"/>
      <c r="AFI290" s="13"/>
      <c r="AFJ290" s="13"/>
      <c r="AFK290" s="13"/>
      <c r="AFL290" s="13"/>
      <c r="AFM290" s="13"/>
      <c r="AFN290" s="13"/>
      <c r="AFO290" s="13"/>
      <c r="AFP290" s="13"/>
      <c r="AFQ290" s="13"/>
      <c r="AFR290" s="13"/>
      <c r="AFS290" s="13"/>
      <c r="AFT290" s="13"/>
      <c r="AFU290" s="13"/>
      <c r="AFV290" s="13"/>
      <c r="AFW290" s="13"/>
      <c r="AFX290" s="13"/>
      <c r="AFY290" s="13"/>
      <c r="AFZ290" s="13"/>
      <c r="AGA290" s="13"/>
      <c r="AGB290" s="13"/>
      <c r="AGC290" s="13"/>
      <c r="AGD290" s="13"/>
      <c r="AGE290" s="13"/>
      <c r="AGF290" s="13"/>
      <c r="AGG290" s="13"/>
      <c r="AGH290" s="13"/>
      <c r="AGI290" s="13"/>
      <c r="AGJ290" s="13"/>
      <c r="AGK290" s="13"/>
      <c r="AGL290" s="13"/>
      <c r="AGM290" s="13"/>
      <c r="AGN290" s="13"/>
      <c r="AGO290" s="13"/>
      <c r="AGP290" s="13"/>
      <c r="AGQ290" s="13"/>
      <c r="AGR290" s="13"/>
      <c r="AGS290" s="13"/>
      <c r="AGT290" s="13"/>
      <c r="AGU290" s="13"/>
      <c r="AGV290" s="13"/>
      <c r="AGW290" s="13"/>
      <c r="AGX290" s="13"/>
      <c r="AGY290" s="13"/>
      <c r="AGZ290" s="13"/>
      <c r="AHA290" s="13"/>
      <c r="AHB290" s="13"/>
      <c r="AHC290" s="13"/>
      <c r="AHD290" s="13"/>
      <c r="AHE290" s="13"/>
      <c r="AHF290" s="13"/>
      <c r="AHG290" s="13"/>
      <c r="AHH290" s="13"/>
      <c r="AHI290" s="13"/>
      <c r="AHJ290" s="13"/>
      <c r="AHK290" s="13"/>
      <c r="AHL290" s="13"/>
      <c r="AHM290" s="13"/>
      <c r="AHN290" s="13"/>
      <c r="AHO290" s="13"/>
      <c r="AHP290" s="13"/>
      <c r="AHQ290" s="13"/>
      <c r="AHR290" s="13"/>
      <c r="AHS290" s="13"/>
      <c r="AHT290" s="13"/>
      <c r="AHU290" s="13"/>
      <c r="AHV290" s="13"/>
      <c r="AHW290" s="13"/>
      <c r="AHX290" s="13"/>
      <c r="AHY290" s="13"/>
      <c r="AHZ290" s="13"/>
      <c r="AIA290" s="13"/>
      <c r="AIB290" s="13"/>
      <c r="AIC290" s="13"/>
      <c r="AID290" s="13"/>
      <c r="AIE290" s="13"/>
      <c r="AIF290" s="13"/>
      <c r="AIG290" s="13"/>
      <c r="AIH290" s="13"/>
      <c r="AII290" s="13"/>
      <c r="AIJ290" s="13"/>
      <c r="AIK290" s="13"/>
      <c r="AIL290" s="13"/>
      <c r="AIM290" s="13"/>
      <c r="AIN290" s="13"/>
      <c r="AIO290" s="13"/>
      <c r="AIP290" s="13"/>
      <c r="AIQ290" s="13"/>
      <c r="AIR290" s="13"/>
      <c r="AIS290" s="13"/>
      <c r="AIT290" s="13"/>
      <c r="AIU290" s="13"/>
      <c r="AIV290" s="13"/>
      <c r="AIW290" s="13"/>
      <c r="AIX290" s="13"/>
      <c r="AIY290" s="13"/>
      <c r="AIZ290" s="13"/>
      <c r="AJA290" s="13"/>
      <c r="AJB290" s="13"/>
      <c r="AJC290" s="13"/>
      <c r="AJD290" s="13"/>
      <c r="AJE290" s="13"/>
      <c r="AJF290" s="13"/>
      <c r="AJG290" s="13"/>
      <c r="AJH290" s="13"/>
      <c r="AJI290" s="13"/>
      <c r="AJJ290" s="13"/>
      <c r="AJK290" s="13"/>
      <c r="AJL290" s="13"/>
      <c r="AJM290" s="13"/>
      <c r="AJN290" s="13"/>
      <c r="AJO290" s="13"/>
      <c r="AJP290" s="13"/>
      <c r="AJQ290" s="13"/>
      <c r="AJR290" s="13"/>
      <c r="AJS290" s="13"/>
      <c r="AJT290" s="13"/>
      <c r="AJU290" s="13"/>
      <c r="AJV290" s="13"/>
      <c r="AJW290" s="13"/>
      <c r="AJX290" s="13"/>
      <c r="AJY290" s="13"/>
      <c r="AJZ290" s="13"/>
      <c r="AKA290" s="13"/>
      <c r="AKB290" s="13"/>
      <c r="AKC290" s="13"/>
      <c r="AKD290" s="13"/>
      <c r="AKE290" s="13"/>
      <c r="AKF290" s="13"/>
      <c r="AKG290" s="13"/>
      <c r="AKH290" s="13"/>
      <c r="AKI290" s="13"/>
      <c r="AKJ290" s="13"/>
      <c r="AKK290" s="13"/>
      <c r="AKL290" s="13"/>
      <c r="AKM290" s="13"/>
      <c r="AKN290" s="13"/>
      <c r="AKO290" s="13"/>
      <c r="AKP290" s="13"/>
      <c r="AKQ290" s="13"/>
      <c r="AKR290" s="13"/>
      <c r="AKS290" s="13"/>
      <c r="AKT290" s="13"/>
      <c r="AKU290" s="13"/>
      <c r="AKV290" s="13"/>
      <c r="AKW290" s="13"/>
      <c r="AKX290" s="13"/>
      <c r="AKY290" s="13"/>
      <c r="AKZ290" s="13"/>
      <c r="ALA290" s="13"/>
      <c r="ALB290" s="13"/>
      <c r="ALC290" s="13"/>
      <c r="ALD290" s="13"/>
      <c r="ALE290" s="13"/>
      <c r="ALF290" s="13"/>
      <c r="ALG290" s="13"/>
      <c r="ALH290" s="13"/>
      <c r="ALI290" s="13"/>
      <c r="ALJ290" s="13"/>
      <c r="ALK290" s="13"/>
      <c r="ALL290" s="13"/>
      <c r="ALM290" s="13"/>
      <c r="ALN290" s="13"/>
    </row>
    <row r="291" spans="1:1002" ht="14.5" hidden="1" customHeight="1" x14ac:dyDescent="0.35">
      <c r="A291" s="6"/>
      <c r="B291" s="21"/>
      <c r="C291" s="30"/>
      <c r="D291" s="21"/>
      <c r="E291" s="21"/>
      <c r="F291" s="11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EV291" s="13"/>
      <c r="EW291" s="13"/>
      <c r="EX291" s="13"/>
      <c r="EY291" s="13"/>
      <c r="EZ291" s="13"/>
      <c r="FA291" s="13"/>
      <c r="FB291" s="13"/>
      <c r="FC291" s="13"/>
      <c r="FD291" s="13"/>
      <c r="FE291" s="13"/>
      <c r="FF291" s="13"/>
      <c r="FG291" s="13"/>
      <c r="FH291" s="13"/>
      <c r="FI291" s="13"/>
      <c r="FJ291" s="13"/>
      <c r="FK291" s="13"/>
      <c r="FL291" s="13"/>
      <c r="FM291" s="13"/>
      <c r="FN291" s="13"/>
      <c r="FO291" s="13"/>
      <c r="FP291" s="13"/>
      <c r="FQ291" s="13"/>
      <c r="FR291" s="13"/>
      <c r="FS291" s="13"/>
      <c r="FT291" s="13"/>
      <c r="FU291" s="13"/>
      <c r="FV291" s="13"/>
      <c r="FW291" s="13"/>
      <c r="FX291" s="13"/>
      <c r="FY291" s="13"/>
      <c r="FZ291" s="13"/>
      <c r="GA291" s="13"/>
      <c r="GB291" s="13"/>
      <c r="GC291" s="13"/>
      <c r="GD291" s="13"/>
      <c r="GE291" s="13"/>
      <c r="GF291" s="13"/>
      <c r="GG291" s="13"/>
      <c r="GH291" s="13"/>
      <c r="GI291" s="13"/>
      <c r="GJ291" s="13"/>
      <c r="GK291" s="13"/>
      <c r="GL291" s="13"/>
      <c r="GM291" s="13"/>
      <c r="GN291" s="13"/>
      <c r="GO291" s="13"/>
      <c r="GP291" s="13"/>
      <c r="GQ291" s="13"/>
      <c r="GR291" s="13"/>
      <c r="GS291" s="13"/>
      <c r="GT291" s="13"/>
      <c r="GU291" s="13"/>
      <c r="GV291" s="13"/>
      <c r="GW291" s="13"/>
      <c r="GX291" s="13"/>
      <c r="GY291" s="13"/>
      <c r="GZ291" s="13"/>
      <c r="HA291" s="13"/>
      <c r="HB291" s="13"/>
      <c r="HC291" s="13"/>
      <c r="HD291" s="13"/>
      <c r="HE291" s="13"/>
      <c r="HF291" s="13"/>
      <c r="HG291" s="13"/>
      <c r="HH291" s="13"/>
      <c r="HI291" s="13"/>
      <c r="HJ291" s="13"/>
      <c r="HK291" s="13"/>
      <c r="HL291" s="13"/>
      <c r="HM291" s="13"/>
      <c r="HN291" s="13"/>
      <c r="HO291" s="13"/>
      <c r="HP291" s="13"/>
      <c r="HQ291" s="13"/>
      <c r="HR291" s="13"/>
      <c r="HS291" s="13"/>
      <c r="HT291" s="13"/>
      <c r="HU291" s="13"/>
      <c r="HV291" s="13"/>
      <c r="HW291" s="13"/>
      <c r="HX291" s="13"/>
      <c r="HY291" s="13"/>
      <c r="HZ291" s="13"/>
      <c r="IA291" s="13"/>
      <c r="IB291" s="13"/>
      <c r="IC291" s="13"/>
      <c r="ID291" s="13"/>
      <c r="IE291" s="13"/>
      <c r="IF291" s="13"/>
      <c r="IG291" s="13"/>
      <c r="IH291" s="13"/>
      <c r="II291" s="13"/>
      <c r="IJ291" s="13"/>
      <c r="IK291" s="13"/>
      <c r="IL291" s="13"/>
      <c r="IM291" s="13"/>
      <c r="IN291" s="13"/>
      <c r="IO291" s="13"/>
      <c r="IP291" s="13"/>
      <c r="IQ291" s="13"/>
      <c r="IR291" s="13"/>
      <c r="IS291" s="13"/>
      <c r="IT291" s="13"/>
      <c r="IU291" s="13"/>
      <c r="IV291" s="13"/>
      <c r="IW291" s="13"/>
      <c r="IX291" s="13"/>
      <c r="IY291" s="13"/>
      <c r="IZ291" s="13"/>
      <c r="JA291" s="13"/>
      <c r="JB291" s="13"/>
      <c r="JC291" s="13"/>
      <c r="JD291" s="13"/>
      <c r="JE291" s="13"/>
      <c r="JF291" s="13"/>
      <c r="JG291" s="13"/>
      <c r="JH291" s="13"/>
      <c r="JI291" s="13"/>
      <c r="JJ291" s="13"/>
      <c r="JK291" s="13"/>
      <c r="JL291" s="13"/>
      <c r="JM291" s="13"/>
      <c r="JN291" s="13"/>
      <c r="JO291" s="13"/>
      <c r="JP291" s="13"/>
      <c r="JQ291" s="13"/>
      <c r="JR291" s="13"/>
      <c r="JS291" s="13"/>
      <c r="JT291" s="13"/>
      <c r="JU291" s="13"/>
      <c r="JV291" s="13"/>
      <c r="JW291" s="13"/>
      <c r="JX291" s="13"/>
      <c r="JY291" s="13"/>
      <c r="JZ291" s="13"/>
      <c r="KA291" s="13"/>
      <c r="KB291" s="13"/>
      <c r="KC291" s="13"/>
      <c r="KD291" s="13"/>
      <c r="KE291" s="13"/>
      <c r="KF291" s="13"/>
      <c r="KG291" s="13"/>
      <c r="KH291" s="13"/>
      <c r="KI291" s="13"/>
      <c r="KJ291" s="13"/>
      <c r="KK291" s="13"/>
      <c r="KL291" s="13"/>
      <c r="KM291" s="13"/>
      <c r="KN291" s="13"/>
      <c r="KO291" s="13"/>
      <c r="KP291" s="13"/>
      <c r="KQ291" s="13"/>
      <c r="KR291" s="13"/>
      <c r="KS291" s="13"/>
      <c r="KT291" s="13"/>
      <c r="KU291" s="13"/>
      <c r="KV291" s="13"/>
      <c r="KW291" s="13"/>
      <c r="KX291" s="13"/>
      <c r="KY291" s="13"/>
      <c r="KZ291" s="13"/>
      <c r="LA291" s="13"/>
      <c r="LB291" s="13"/>
      <c r="LC291" s="13"/>
      <c r="LD291" s="13"/>
      <c r="LE291" s="13"/>
      <c r="LF291" s="13"/>
      <c r="LG291" s="13"/>
      <c r="LH291" s="13"/>
      <c r="LI291" s="13"/>
      <c r="LJ291" s="13"/>
      <c r="LK291" s="13"/>
      <c r="LL291" s="13"/>
      <c r="LM291" s="13"/>
      <c r="LN291" s="13"/>
      <c r="LO291" s="13"/>
      <c r="LP291" s="13"/>
      <c r="LQ291" s="13"/>
      <c r="LR291" s="13"/>
      <c r="LS291" s="13"/>
      <c r="LT291" s="13"/>
      <c r="LU291" s="13"/>
      <c r="LV291" s="13"/>
      <c r="LW291" s="13"/>
      <c r="LX291" s="13"/>
      <c r="LY291" s="13"/>
      <c r="LZ291" s="13"/>
      <c r="MA291" s="13"/>
      <c r="MB291" s="13"/>
      <c r="MC291" s="13"/>
      <c r="MD291" s="13"/>
      <c r="ME291" s="13"/>
      <c r="MF291" s="13"/>
      <c r="MG291" s="13"/>
      <c r="MH291" s="13"/>
      <c r="MI291" s="13"/>
      <c r="MJ291" s="13"/>
      <c r="MK291" s="13"/>
      <c r="ML291" s="13"/>
      <c r="MM291" s="13"/>
      <c r="MN291" s="13"/>
      <c r="MO291" s="13"/>
      <c r="MP291" s="13"/>
      <c r="MQ291" s="13"/>
      <c r="MR291" s="13"/>
      <c r="MS291" s="13"/>
      <c r="MT291" s="13"/>
      <c r="MU291" s="13"/>
      <c r="MV291" s="13"/>
      <c r="MW291" s="13"/>
      <c r="MX291" s="13"/>
      <c r="MY291" s="13"/>
      <c r="MZ291" s="13"/>
      <c r="NA291" s="13"/>
      <c r="NB291" s="13"/>
      <c r="NC291" s="13"/>
      <c r="ND291" s="13"/>
      <c r="NE291" s="13"/>
      <c r="NF291" s="13"/>
      <c r="NG291" s="13"/>
      <c r="NH291" s="13"/>
      <c r="NI291" s="13"/>
      <c r="NJ291" s="13"/>
      <c r="NK291" s="13"/>
      <c r="NL291" s="13"/>
      <c r="NM291" s="13"/>
      <c r="NN291" s="13"/>
      <c r="NO291" s="13"/>
      <c r="NP291" s="13"/>
      <c r="NQ291" s="13"/>
      <c r="NR291" s="13"/>
      <c r="NS291" s="13"/>
      <c r="NT291" s="13"/>
      <c r="NU291" s="13"/>
      <c r="NV291" s="13"/>
      <c r="NW291" s="13"/>
      <c r="NX291" s="13"/>
      <c r="NY291" s="13"/>
      <c r="NZ291" s="13"/>
      <c r="OA291" s="13"/>
      <c r="OB291" s="13"/>
      <c r="OC291" s="13"/>
      <c r="OD291" s="13"/>
      <c r="OE291" s="13"/>
      <c r="OF291" s="13"/>
      <c r="OG291" s="13"/>
      <c r="OH291" s="13"/>
      <c r="OI291" s="13"/>
      <c r="OJ291" s="13"/>
      <c r="OK291" s="13"/>
      <c r="OL291" s="13"/>
      <c r="OM291" s="13"/>
      <c r="ON291" s="13"/>
      <c r="OO291" s="13"/>
      <c r="OP291" s="13"/>
      <c r="OQ291" s="13"/>
      <c r="OR291" s="13"/>
      <c r="OS291" s="13"/>
      <c r="OT291" s="13"/>
      <c r="OU291" s="13"/>
      <c r="OV291" s="13"/>
      <c r="OW291" s="13"/>
      <c r="OX291" s="13"/>
      <c r="OY291" s="13"/>
      <c r="OZ291" s="13"/>
      <c r="PA291" s="13"/>
      <c r="PB291" s="13"/>
      <c r="PC291" s="13"/>
      <c r="PD291" s="13"/>
      <c r="PE291" s="13"/>
      <c r="PF291" s="13"/>
      <c r="PG291" s="13"/>
      <c r="PH291" s="13"/>
      <c r="PI291" s="13"/>
      <c r="PJ291" s="13"/>
      <c r="PK291" s="13"/>
      <c r="PL291" s="13"/>
      <c r="PM291" s="13"/>
      <c r="PN291" s="13"/>
      <c r="PO291" s="13"/>
      <c r="PP291" s="13"/>
      <c r="PQ291" s="13"/>
      <c r="PR291" s="13"/>
      <c r="PS291" s="13"/>
      <c r="PT291" s="13"/>
      <c r="PU291" s="13"/>
      <c r="PV291" s="13"/>
      <c r="PW291" s="13"/>
      <c r="PX291" s="13"/>
      <c r="PY291" s="13"/>
      <c r="PZ291" s="13"/>
      <c r="QA291" s="13"/>
      <c r="QB291" s="13"/>
      <c r="QC291" s="13"/>
      <c r="QD291" s="13"/>
      <c r="QE291" s="13"/>
      <c r="QF291" s="13"/>
      <c r="QG291" s="13"/>
      <c r="QH291" s="13"/>
      <c r="QI291" s="13"/>
      <c r="QJ291" s="13"/>
      <c r="QK291" s="13"/>
      <c r="QL291" s="13"/>
      <c r="QM291" s="13"/>
      <c r="QN291" s="13"/>
      <c r="QO291" s="13"/>
      <c r="QP291" s="13"/>
      <c r="QQ291" s="13"/>
      <c r="QR291" s="13"/>
      <c r="QS291" s="13"/>
      <c r="QT291" s="13"/>
      <c r="QU291" s="13"/>
      <c r="QV291" s="13"/>
      <c r="QW291" s="13"/>
      <c r="QX291" s="13"/>
      <c r="QY291" s="13"/>
      <c r="QZ291" s="13"/>
      <c r="RA291" s="13"/>
      <c r="RB291" s="13"/>
      <c r="RC291" s="13"/>
      <c r="RD291" s="13"/>
      <c r="RE291" s="13"/>
      <c r="RF291" s="13"/>
      <c r="RG291" s="13"/>
      <c r="RH291" s="13"/>
      <c r="RI291" s="13"/>
      <c r="RJ291" s="13"/>
      <c r="RK291" s="13"/>
      <c r="RL291" s="13"/>
      <c r="RM291" s="13"/>
      <c r="RN291" s="13"/>
      <c r="RO291" s="13"/>
      <c r="RP291" s="13"/>
      <c r="RQ291" s="13"/>
      <c r="RR291" s="13"/>
      <c r="RS291" s="13"/>
      <c r="RT291" s="13"/>
      <c r="RU291" s="13"/>
      <c r="RV291" s="13"/>
      <c r="RW291" s="13"/>
      <c r="RX291" s="13"/>
      <c r="RY291" s="13"/>
      <c r="RZ291" s="13"/>
      <c r="SA291" s="13"/>
      <c r="SB291" s="13"/>
      <c r="SC291" s="13"/>
      <c r="SD291" s="13"/>
      <c r="SE291" s="13"/>
      <c r="SF291" s="13"/>
      <c r="SG291" s="13"/>
      <c r="SH291" s="13"/>
      <c r="SI291" s="13"/>
      <c r="SJ291" s="13"/>
      <c r="SK291" s="13"/>
      <c r="SL291" s="13"/>
      <c r="SM291" s="13"/>
      <c r="SN291" s="13"/>
      <c r="SO291" s="13"/>
      <c r="SP291" s="13"/>
      <c r="SQ291" s="13"/>
      <c r="SR291" s="13"/>
      <c r="SS291" s="13"/>
      <c r="ST291" s="13"/>
      <c r="SU291" s="13"/>
      <c r="SV291" s="13"/>
      <c r="SW291" s="13"/>
      <c r="SX291" s="13"/>
      <c r="SY291" s="13"/>
      <c r="SZ291" s="13"/>
      <c r="TA291" s="13"/>
      <c r="TB291" s="13"/>
      <c r="TC291" s="13"/>
      <c r="TD291" s="13"/>
      <c r="TE291" s="13"/>
      <c r="TF291" s="13"/>
      <c r="TG291" s="13"/>
      <c r="TH291" s="13"/>
      <c r="TI291" s="13"/>
      <c r="TJ291" s="13"/>
      <c r="TK291" s="13"/>
      <c r="TL291" s="13"/>
      <c r="TM291" s="13"/>
      <c r="TN291" s="13"/>
      <c r="TO291" s="13"/>
      <c r="TP291" s="13"/>
      <c r="TQ291" s="13"/>
      <c r="TR291" s="13"/>
      <c r="TS291" s="13"/>
      <c r="TT291" s="13"/>
      <c r="TU291" s="13"/>
      <c r="TV291" s="13"/>
      <c r="TW291" s="13"/>
      <c r="TX291" s="13"/>
      <c r="TY291" s="13"/>
      <c r="TZ291" s="13"/>
      <c r="UA291" s="13"/>
      <c r="UB291" s="13"/>
      <c r="UC291" s="13"/>
      <c r="UD291" s="13"/>
      <c r="UE291" s="13"/>
      <c r="UF291" s="13"/>
      <c r="UG291" s="13"/>
      <c r="UH291" s="13"/>
      <c r="UI291" s="13"/>
      <c r="UJ291" s="13"/>
      <c r="UK291" s="13"/>
      <c r="UL291" s="13"/>
      <c r="UM291" s="13"/>
      <c r="UN291" s="13"/>
      <c r="UO291" s="13"/>
      <c r="UP291" s="13"/>
      <c r="UQ291" s="13"/>
      <c r="UR291" s="13"/>
      <c r="US291" s="13"/>
      <c r="UT291" s="13"/>
      <c r="UU291" s="13"/>
      <c r="UV291" s="13"/>
      <c r="UW291" s="13"/>
      <c r="UX291" s="13"/>
      <c r="UY291" s="13"/>
      <c r="UZ291" s="13"/>
      <c r="VA291" s="13"/>
      <c r="VB291" s="13"/>
      <c r="VC291" s="13"/>
      <c r="VD291" s="13"/>
      <c r="VE291" s="13"/>
      <c r="VF291" s="13"/>
      <c r="VG291" s="13"/>
      <c r="VH291" s="13"/>
      <c r="VI291" s="13"/>
      <c r="VJ291" s="13"/>
      <c r="VK291" s="13"/>
      <c r="VL291" s="13"/>
      <c r="VM291" s="13"/>
      <c r="VN291" s="13"/>
      <c r="VO291" s="13"/>
      <c r="VP291" s="13"/>
      <c r="VQ291" s="13"/>
      <c r="VR291" s="13"/>
      <c r="VS291" s="13"/>
      <c r="VT291" s="13"/>
      <c r="VU291" s="13"/>
      <c r="VV291" s="13"/>
      <c r="VW291" s="13"/>
      <c r="VX291" s="13"/>
      <c r="VY291" s="13"/>
      <c r="VZ291" s="13"/>
      <c r="WA291" s="13"/>
      <c r="WB291" s="13"/>
      <c r="WC291" s="13"/>
      <c r="WD291" s="13"/>
      <c r="WE291" s="13"/>
      <c r="WF291" s="13"/>
      <c r="WG291" s="13"/>
      <c r="WH291" s="13"/>
      <c r="WI291" s="13"/>
      <c r="WJ291" s="13"/>
      <c r="WK291" s="13"/>
      <c r="WL291" s="13"/>
      <c r="WM291" s="13"/>
      <c r="WN291" s="13"/>
      <c r="WO291" s="13"/>
      <c r="WP291" s="13"/>
      <c r="WQ291" s="13"/>
      <c r="WR291" s="13"/>
      <c r="WS291" s="13"/>
      <c r="WT291" s="13"/>
      <c r="WU291" s="13"/>
      <c r="WV291" s="13"/>
      <c r="WW291" s="13"/>
      <c r="WX291" s="13"/>
      <c r="WY291" s="13"/>
      <c r="WZ291" s="13"/>
      <c r="XA291" s="13"/>
      <c r="XB291" s="13"/>
      <c r="XC291" s="13"/>
      <c r="XD291" s="13"/>
      <c r="XE291" s="13"/>
      <c r="XF291" s="13"/>
      <c r="XG291" s="13"/>
      <c r="XH291" s="13"/>
      <c r="XI291" s="13"/>
      <c r="XJ291" s="13"/>
      <c r="XK291" s="13"/>
      <c r="XL291" s="13"/>
      <c r="XM291" s="13"/>
      <c r="XN291" s="13"/>
      <c r="XO291" s="13"/>
      <c r="XP291" s="13"/>
      <c r="XQ291" s="13"/>
      <c r="XR291" s="13"/>
      <c r="XS291" s="13"/>
      <c r="XT291" s="13"/>
      <c r="XU291" s="13"/>
      <c r="XV291" s="13"/>
      <c r="XW291" s="13"/>
      <c r="XX291" s="13"/>
      <c r="XY291" s="13"/>
      <c r="XZ291" s="13"/>
      <c r="YA291" s="13"/>
      <c r="YB291" s="13"/>
      <c r="YC291" s="13"/>
      <c r="YD291" s="13"/>
      <c r="YE291" s="13"/>
      <c r="YF291" s="13"/>
      <c r="YG291" s="13"/>
      <c r="YH291" s="13"/>
      <c r="YI291" s="13"/>
      <c r="YJ291" s="13"/>
      <c r="YK291" s="13"/>
      <c r="YL291" s="13"/>
      <c r="YM291" s="13"/>
      <c r="YN291" s="13"/>
      <c r="YO291" s="13"/>
      <c r="YP291" s="13"/>
      <c r="YQ291" s="13"/>
      <c r="YR291" s="13"/>
      <c r="YS291" s="13"/>
      <c r="YT291" s="13"/>
      <c r="YU291" s="13"/>
      <c r="YV291" s="13"/>
      <c r="YW291" s="13"/>
      <c r="YX291" s="13"/>
      <c r="YY291" s="13"/>
      <c r="YZ291" s="13"/>
      <c r="ZA291" s="13"/>
      <c r="ZB291" s="13"/>
      <c r="ZC291" s="13"/>
      <c r="ZD291" s="13"/>
      <c r="ZE291" s="13"/>
      <c r="ZF291" s="13"/>
      <c r="ZG291" s="13"/>
      <c r="ZH291" s="13"/>
      <c r="ZI291" s="13"/>
      <c r="ZJ291" s="13"/>
      <c r="ZK291" s="13"/>
      <c r="ZL291" s="13"/>
      <c r="ZM291" s="13"/>
      <c r="ZN291" s="13"/>
      <c r="ZO291" s="13"/>
      <c r="ZP291" s="13"/>
      <c r="ZQ291" s="13"/>
      <c r="ZR291" s="13"/>
      <c r="ZS291" s="13"/>
      <c r="ZT291" s="13"/>
      <c r="ZU291" s="13"/>
      <c r="ZV291" s="13"/>
      <c r="ZW291" s="13"/>
      <c r="ZX291" s="13"/>
      <c r="ZY291" s="13"/>
      <c r="ZZ291" s="13"/>
      <c r="AAA291" s="13"/>
      <c r="AAB291" s="13"/>
      <c r="AAC291" s="13"/>
      <c r="AAD291" s="13"/>
      <c r="AAE291" s="13"/>
      <c r="AAF291" s="13"/>
      <c r="AAG291" s="13"/>
      <c r="AAH291" s="13"/>
      <c r="AAI291" s="13"/>
      <c r="AAJ291" s="13"/>
      <c r="AAK291" s="13"/>
      <c r="AAL291" s="13"/>
      <c r="AAM291" s="13"/>
      <c r="AAN291" s="13"/>
      <c r="AAO291" s="13"/>
      <c r="AAP291" s="13"/>
      <c r="AAQ291" s="13"/>
      <c r="AAR291" s="13"/>
      <c r="AAS291" s="13"/>
      <c r="AAT291" s="13"/>
      <c r="AAU291" s="13"/>
      <c r="AAV291" s="13"/>
      <c r="AAW291" s="13"/>
      <c r="AAX291" s="13"/>
      <c r="AAY291" s="13"/>
      <c r="AAZ291" s="13"/>
      <c r="ABA291" s="13"/>
      <c r="ABB291" s="13"/>
      <c r="ABC291" s="13"/>
      <c r="ABD291" s="13"/>
      <c r="ABE291" s="13"/>
      <c r="ABF291" s="13"/>
      <c r="ABG291" s="13"/>
      <c r="ABH291" s="13"/>
      <c r="ABI291" s="13"/>
      <c r="ABJ291" s="13"/>
      <c r="ABK291" s="13"/>
      <c r="ABL291" s="13"/>
      <c r="ABM291" s="13"/>
      <c r="ABN291" s="13"/>
      <c r="ABO291" s="13"/>
      <c r="ABP291" s="13"/>
      <c r="ABQ291" s="13"/>
      <c r="ABR291" s="13"/>
      <c r="ABS291" s="13"/>
      <c r="ABT291" s="13"/>
      <c r="ABU291" s="13"/>
      <c r="ABV291" s="13"/>
      <c r="ABW291" s="13"/>
      <c r="ABX291" s="13"/>
      <c r="ABY291" s="13"/>
      <c r="ABZ291" s="13"/>
      <c r="ACA291" s="13"/>
      <c r="ACB291" s="13"/>
      <c r="ACC291" s="13"/>
      <c r="ACD291" s="13"/>
      <c r="ACE291" s="13"/>
      <c r="ACF291" s="13"/>
      <c r="ACG291" s="13"/>
      <c r="ACH291" s="13"/>
      <c r="ACI291" s="13"/>
      <c r="ACJ291" s="13"/>
      <c r="ACK291" s="13"/>
      <c r="ACL291" s="13"/>
      <c r="ACM291" s="13"/>
      <c r="ACN291" s="13"/>
      <c r="ACO291" s="13"/>
      <c r="ACP291" s="13"/>
      <c r="ACQ291" s="13"/>
      <c r="ACR291" s="13"/>
      <c r="ACS291" s="13"/>
      <c r="ACT291" s="13"/>
      <c r="ACU291" s="13"/>
      <c r="ACV291" s="13"/>
      <c r="ACW291" s="13"/>
      <c r="ACX291" s="13"/>
      <c r="ACY291" s="13"/>
      <c r="ACZ291" s="13"/>
      <c r="ADA291" s="13"/>
      <c r="ADB291" s="13"/>
      <c r="ADC291" s="13"/>
      <c r="ADD291" s="13"/>
      <c r="ADE291" s="13"/>
      <c r="ADF291" s="13"/>
      <c r="ADG291" s="13"/>
      <c r="ADH291" s="13"/>
      <c r="ADI291" s="13"/>
      <c r="ADJ291" s="13"/>
      <c r="ADK291" s="13"/>
      <c r="ADL291" s="13"/>
      <c r="ADM291" s="13"/>
      <c r="ADN291" s="13"/>
      <c r="ADO291" s="13"/>
      <c r="ADP291" s="13"/>
      <c r="ADQ291" s="13"/>
      <c r="ADR291" s="13"/>
      <c r="ADS291" s="13"/>
      <c r="ADT291" s="13"/>
      <c r="ADU291" s="13"/>
      <c r="ADV291" s="13"/>
      <c r="ADW291" s="13"/>
      <c r="ADX291" s="13"/>
      <c r="ADY291" s="13"/>
      <c r="ADZ291" s="13"/>
      <c r="AEA291" s="13"/>
      <c r="AEB291" s="13"/>
      <c r="AEC291" s="13"/>
      <c r="AED291" s="13"/>
      <c r="AEE291" s="13"/>
      <c r="AEF291" s="13"/>
      <c r="AEG291" s="13"/>
      <c r="AEH291" s="13"/>
      <c r="AEI291" s="13"/>
      <c r="AEJ291" s="13"/>
      <c r="AEK291" s="13"/>
      <c r="AEL291" s="13"/>
      <c r="AEM291" s="13"/>
      <c r="AEN291" s="13"/>
      <c r="AEO291" s="13"/>
      <c r="AEP291" s="13"/>
      <c r="AEQ291" s="13"/>
      <c r="AER291" s="13"/>
      <c r="AES291" s="13"/>
      <c r="AET291" s="13"/>
      <c r="AEU291" s="13"/>
      <c r="AEV291" s="13"/>
      <c r="AEW291" s="13"/>
      <c r="AEX291" s="13"/>
      <c r="AEY291" s="13"/>
      <c r="AEZ291" s="13"/>
      <c r="AFA291" s="13"/>
      <c r="AFB291" s="13"/>
      <c r="AFC291" s="13"/>
      <c r="AFD291" s="13"/>
      <c r="AFE291" s="13"/>
      <c r="AFF291" s="13"/>
      <c r="AFG291" s="13"/>
      <c r="AFH291" s="13"/>
      <c r="AFI291" s="13"/>
      <c r="AFJ291" s="13"/>
      <c r="AFK291" s="13"/>
      <c r="AFL291" s="13"/>
      <c r="AFM291" s="13"/>
      <c r="AFN291" s="13"/>
      <c r="AFO291" s="13"/>
      <c r="AFP291" s="13"/>
      <c r="AFQ291" s="13"/>
      <c r="AFR291" s="13"/>
      <c r="AFS291" s="13"/>
      <c r="AFT291" s="13"/>
      <c r="AFU291" s="13"/>
      <c r="AFV291" s="13"/>
      <c r="AFW291" s="13"/>
      <c r="AFX291" s="13"/>
      <c r="AFY291" s="13"/>
      <c r="AFZ291" s="13"/>
      <c r="AGA291" s="13"/>
      <c r="AGB291" s="13"/>
      <c r="AGC291" s="13"/>
      <c r="AGD291" s="13"/>
      <c r="AGE291" s="13"/>
      <c r="AGF291" s="13"/>
      <c r="AGG291" s="13"/>
      <c r="AGH291" s="13"/>
      <c r="AGI291" s="13"/>
      <c r="AGJ291" s="13"/>
      <c r="AGK291" s="13"/>
      <c r="AGL291" s="13"/>
      <c r="AGM291" s="13"/>
      <c r="AGN291" s="13"/>
      <c r="AGO291" s="13"/>
      <c r="AGP291" s="13"/>
      <c r="AGQ291" s="13"/>
      <c r="AGR291" s="13"/>
      <c r="AGS291" s="13"/>
      <c r="AGT291" s="13"/>
      <c r="AGU291" s="13"/>
      <c r="AGV291" s="13"/>
      <c r="AGW291" s="13"/>
      <c r="AGX291" s="13"/>
      <c r="AGY291" s="13"/>
      <c r="AGZ291" s="13"/>
      <c r="AHA291" s="13"/>
      <c r="AHB291" s="13"/>
      <c r="AHC291" s="13"/>
      <c r="AHD291" s="13"/>
      <c r="AHE291" s="13"/>
      <c r="AHF291" s="13"/>
      <c r="AHG291" s="13"/>
      <c r="AHH291" s="13"/>
      <c r="AHI291" s="13"/>
      <c r="AHJ291" s="13"/>
      <c r="AHK291" s="13"/>
      <c r="AHL291" s="13"/>
      <c r="AHM291" s="13"/>
      <c r="AHN291" s="13"/>
      <c r="AHO291" s="13"/>
      <c r="AHP291" s="13"/>
      <c r="AHQ291" s="13"/>
      <c r="AHR291" s="13"/>
      <c r="AHS291" s="13"/>
      <c r="AHT291" s="13"/>
      <c r="AHU291" s="13"/>
      <c r="AHV291" s="13"/>
      <c r="AHW291" s="13"/>
      <c r="AHX291" s="13"/>
      <c r="AHY291" s="13"/>
      <c r="AHZ291" s="13"/>
      <c r="AIA291" s="13"/>
      <c r="AIB291" s="13"/>
      <c r="AIC291" s="13"/>
      <c r="AID291" s="13"/>
      <c r="AIE291" s="13"/>
      <c r="AIF291" s="13"/>
      <c r="AIG291" s="13"/>
      <c r="AIH291" s="13"/>
      <c r="AII291" s="13"/>
      <c r="AIJ291" s="13"/>
      <c r="AIK291" s="13"/>
      <c r="AIL291" s="13"/>
      <c r="AIM291" s="13"/>
      <c r="AIN291" s="13"/>
      <c r="AIO291" s="13"/>
      <c r="AIP291" s="13"/>
      <c r="AIQ291" s="13"/>
      <c r="AIR291" s="13"/>
      <c r="AIS291" s="13"/>
      <c r="AIT291" s="13"/>
      <c r="AIU291" s="13"/>
      <c r="AIV291" s="13"/>
      <c r="AIW291" s="13"/>
      <c r="AIX291" s="13"/>
      <c r="AIY291" s="13"/>
      <c r="AIZ291" s="13"/>
      <c r="AJA291" s="13"/>
      <c r="AJB291" s="13"/>
      <c r="AJC291" s="13"/>
      <c r="AJD291" s="13"/>
      <c r="AJE291" s="13"/>
      <c r="AJF291" s="13"/>
      <c r="AJG291" s="13"/>
      <c r="AJH291" s="13"/>
      <c r="AJI291" s="13"/>
      <c r="AJJ291" s="13"/>
      <c r="AJK291" s="13"/>
      <c r="AJL291" s="13"/>
      <c r="AJM291" s="13"/>
      <c r="AJN291" s="13"/>
      <c r="AJO291" s="13"/>
      <c r="AJP291" s="13"/>
      <c r="AJQ291" s="13"/>
      <c r="AJR291" s="13"/>
      <c r="AJS291" s="13"/>
      <c r="AJT291" s="13"/>
      <c r="AJU291" s="13"/>
      <c r="AJV291" s="13"/>
      <c r="AJW291" s="13"/>
      <c r="AJX291" s="13"/>
      <c r="AJY291" s="13"/>
      <c r="AJZ291" s="13"/>
      <c r="AKA291" s="13"/>
      <c r="AKB291" s="13"/>
      <c r="AKC291" s="13"/>
      <c r="AKD291" s="13"/>
      <c r="AKE291" s="13"/>
      <c r="AKF291" s="13"/>
      <c r="AKG291" s="13"/>
      <c r="AKH291" s="13"/>
      <c r="AKI291" s="13"/>
      <c r="AKJ291" s="13"/>
      <c r="AKK291" s="13"/>
      <c r="AKL291" s="13"/>
      <c r="AKM291" s="13"/>
      <c r="AKN291" s="13"/>
      <c r="AKO291" s="13"/>
      <c r="AKP291" s="13"/>
      <c r="AKQ291" s="13"/>
      <c r="AKR291" s="13"/>
      <c r="AKS291" s="13"/>
      <c r="AKT291" s="13"/>
      <c r="AKU291" s="13"/>
      <c r="AKV291" s="13"/>
      <c r="AKW291" s="13"/>
      <c r="AKX291" s="13"/>
      <c r="AKY291" s="13"/>
      <c r="AKZ291" s="13"/>
      <c r="ALA291" s="13"/>
      <c r="ALB291" s="13"/>
      <c r="ALC291" s="13"/>
      <c r="ALD291" s="13"/>
      <c r="ALE291" s="13"/>
      <c r="ALF291" s="13"/>
      <c r="ALG291" s="13"/>
      <c r="ALH291" s="13"/>
      <c r="ALI291" s="13"/>
      <c r="ALJ291" s="13"/>
      <c r="ALK291" s="13"/>
      <c r="ALL291" s="13"/>
      <c r="ALM291" s="13"/>
      <c r="ALN291" s="13"/>
    </row>
    <row r="292" spans="1:1002" ht="14.5" hidden="1" customHeight="1" x14ac:dyDescent="0.35">
      <c r="A292" s="6"/>
      <c r="B292" s="21"/>
      <c r="C292" s="30"/>
      <c r="D292" s="21"/>
      <c r="E292" s="21"/>
      <c r="F292" s="11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EV292" s="13"/>
      <c r="EW292" s="13"/>
      <c r="EX292" s="13"/>
      <c r="EY292" s="13"/>
      <c r="EZ292" s="13"/>
      <c r="FA292" s="13"/>
      <c r="FB292" s="13"/>
      <c r="FC292" s="13"/>
      <c r="FD292" s="13"/>
      <c r="FE292" s="13"/>
      <c r="FF292" s="13"/>
      <c r="FG292" s="13"/>
      <c r="FH292" s="13"/>
      <c r="FI292" s="13"/>
      <c r="FJ292" s="13"/>
      <c r="FK292" s="13"/>
      <c r="FL292" s="13"/>
      <c r="FM292" s="13"/>
      <c r="FN292" s="13"/>
      <c r="FO292" s="13"/>
      <c r="FP292" s="13"/>
      <c r="FQ292" s="13"/>
      <c r="FR292" s="13"/>
      <c r="FS292" s="13"/>
      <c r="FT292" s="13"/>
      <c r="FU292" s="13"/>
      <c r="FV292" s="13"/>
      <c r="FW292" s="13"/>
      <c r="FX292" s="13"/>
      <c r="FY292" s="13"/>
      <c r="FZ292" s="13"/>
      <c r="GA292" s="13"/>
      <c r="GB292" s="13"/>
      <c r="GC292" s="13"/>
      <c r="GD292" s="13"/>
      <c r="GE292" s="13"/>
      <c r="GF292" s="13"/>
      <c r="GG292" s="13"/>
      <c r="GH292" s="13"/>
      <c r="GI292" s="13"/>
      <c r="GJ292" s="13"/>
      <c r="GK292" s="13"/>
      <c r="GL292" s="13"/>
      <c r="GM292" s="13"/>
      <c r="GN292" s="13"/>
      <c r="GO292" s="13"/>
      <c r="GP292" s="13"/>
      <c r="GQ292" s="13"/>
      <c r="GR292" s="13"/>
      <c r="GS292" s="13"/>
      <c r="GT292" s="13"/>
      <c r="GU292" s="13"/>
      <c r="GV292" s="13"/>
      <c r="GW292" s="13"/>
      <c r="GX292" s="13"/>
      <c r="GY292" s="13"/>
      <c r="GZ292" s="13"/>
      <c r="HA292" s="13"/>
      <c r="HB292" s="13"/>
      <c r="HC292" s="13"/>
      <c r="HD292" s="13"/>
      <c r="HE292" s="13"/>
      <c r="HF292" s="13"/>
      <c r="HG292" s="13"/>
      <c r="HH292" s="13"/>
      <c r="HI292" s="13"/>
      <c r="HJ292" s="13"/>
      <c r="HK292" s="13"/>
      <c r="HL292" s="13"/>
      <c r="HM292" s="13"/>
      <c r="HN292" s="13"/>
      <c r="HO292" s="13"/>
      <c r="HP292" s="13"/>
      <c r="HQ292" s="13"/>
      <c r="HR292" s="13"/>
      <c r="HS292" s="13"/>
      <c r="HT292" s="13"/>
      <c r="HU292" s="13"/>
      <c r="HV292" s="13"/>
      <c r="HW292" s="13"/>
      <c r="HX292" s="13"/>
      <c r="HY292" s="13"/>
      <c r="HZ292" s="13"/>
      <c r="IA292" s="13"/>
      <c r="IB292" s="13"/>
      <c r="IC292" s="13"/>
      <c r="ID292" s="13"/>
      <c r="IE292" s="13"/>
      <c r="IF292" s="13"/>
      <c r="IG292" s="13"/>
      <c r="IH292" s="13"/>
      <c r="II292" s="13"/>
      <c r="IJ292" s="13"/>
      <c r="IK292" s="13"/>
      <c r="IL292" s="13"/>
      <c r="IM292" s="13"/>
      <c r="IN292" s="13"/>
      <c r="IO292" s="13"/>
      <c r="IP292" s="13"/>
      <c r="IQ292" s="13"/>
      <c r="IR292" s="13"/>
      <c r="IS292" s="13"/>
      <c r="IT292" s="13"/>
      <c r="IU292" s="13"/>
      <c r="IV292" s="13"/>
      <c r="IW292" s="13"/>
      <c r="IX292" s="13"/>
      <c r="IY292" s="13"/>
      <c r="IZ292" s="13"/>
      <c r="JA292" s="13"/>
      <c r="JB292" s="13"/>
      <c r="JC292" s="13"/>
      <c r="JD292" s="13"/>
      <c r="JE292" s="13"/>
      <c r="JF292" s="13"/>
      <c r="JG292" s="13"/>
      <c r="JH292" s="13"/>
      <c r="JI292" s="13"/>
      <c r="JJ292" s="13"/>
      <c r="JK292" s="13"/>
      <c r="JL292" s="13"/>
      <c r="JM292" s="13"/>
      <c r="JN292" s="13"/>
      <c r="JO292" s="13"/>
      <c r="JP292" s="13"/>
      <c r="JQ292" s="13"/>
      <c r="JR292" s="13"/>
      <c r="JS292" s="13"/>
      <c r="JT292" s="13"/>
      <c r="JU292" s="13"/>
      <c r="JV292" s="13"/>
      <c r="JW292" s="13"/>
      <c r="JX292" s="13"/>
      <c r="JY292" s="13"/>
      <c r="JZ292" s="13"/>
      <c r="KA292" s="13"/>
      <c r="KB292" s="13"/>
      <c r="KC292" s="13"/>
      <c r="KD292" s="13"/>
      <c r="KE292" s="13"/>
      <c r="KF292" s="13"/>
      <c r="KG292" s="13"/>
      <c r="KH292" s="13"/>
      <c r="KI292" s="13"/>
      <c r="KJ292" s="13"/>
      <c r="KK292" s="13"/>
      <c r="KL292" s="13"/>
      <c r="KM292" s="13"/>
      <c r="KN292" s="13"/>
      <c r="KO292" s="13"/>
      <c r="KP292" s="13"/>
      <c r="KQ292" s="13"/>
      <c r="KR292" s="13"/>
      <c r="KS292" s="13"/>
      <c r="KT292" s="13"/>
      <c r="KU292" s="13"/>
      <c r="KV292" s="13"/>
      <c r="KW292" s="13"/>
      <c r="KX292" s="13"/>
      <c r="KY292" s="13"/>
      <c r="KZ292" s="13"/>
      <c r="LA292" s="13"/>
      <c r="LB292" s="13"/>
      <c r="LC292" s="13"/>
      <c r="LD292" s="13"/>
      <c r="LE292" s="13"/>
      <c r="LF292" s="13"/>
      <c r="LG292" s="13"/>
      <c r="LH292" s="13"/>
      <c r="LI292" s="13"/>
      <c r="LJ292" s="13"/>
      <c r="LK292" s="13"/>
      <c r="LL292" s="13"/>
      <c r="LM292" s="13"/>
      <c r="LN292" s="13"/>
      <c r="LO292" s="13"/>
      <c r="LP292" s="13"/>
      <c r="LQ292" s="13"/>
      <c r="LR292" s="13"/>
      <c r="LS292" s="13"/>
      <c r="LT292" s="13"/>
      <c r="LU292" s="13"/>
      <c r="LV292" s="13"/>
      <c r="LW292" s="13"/>
      <c r="LX292" s="13"/>
      <c r="LY292" s="13"/>
      <c r="LZ292" s="13"/>
      <c r="MA292" s="13"/>
      <c r="MB292" s="13"/>
      <c r="MC292" s="13"/>
      <c r="MD292" s="13"/>
      <c r="ME292" s="13"/>
      <c r="MF292" s="13"/>
      <c r="MG292" s="13"/>
      <c r="MH292" s="13"/>
      <c r="MI292" s="13"/>
      <c r="MJ292" s="13"/>
      <c r="MK292" s="13"/>
      <c r="ML292" s="13"/>
      <c r="MM292" s="13"/>
      <c r="MN292" s="13"/>
      <c r="MO292" s="13"/>
      <c r="MP292" s="13"/>
      <c r="MQ292" s="13"/>
      <c r="MR292" s="13"/>
      <c r="MS292" s="13"/>
      <c r="MT292" s="13"/>
      <c r="MU292" s="13"/>
      <c r="MV292" s="13"/>
      <c r="MW292" s="13"/>
      <c r="MX292" s="13"/>
      <c r="MY292" s="13"/>
      <c r="MZ292" s="13"/>
      <c r="NA292" s="13"/>
      <c r="NB292" s="13"/>
      <c r="NC292" s="13"/>
      <c r="ND292" s="13"/>
      <c r="NE292" s="13"/>
      <c r="NF292" s="13"/>
      <c r="NG292" s="13"/>
      <c r="NH292" s="13"/>
      <c r="NI292" s="13"/>
      <c r="NJ292" s="13"/>
      <c r="NK292" s="13"/>
      <c r="NL292" s="13"/>
      <c r="NM292" s="13"/>
      <c r="NN292" s="13"/>
      <c r="NO292" s="13"/>
      <c r="NP292" s="13"/>
      <c r="NQ292" s="13"/>
      <c r="NR292" s="13"/>
      <c r="NS292" s="13"/>
      <c r="NT292" s="13"/>
      <c r="NU292" s="13"/>
      <c r="NV292" s="13"/>
      <c r="NW292" s="13"/>
      <c r="NX292" s="13"/>
      <c r="NY292" s="13"/>
      <c r="NZ292" s="13"/>
      <c r="OA292" s="13"/>
      <c r="OB292" s="13"/>
      <c r="OC292" s="13"/>
      <c r="OD292" s="13"/>
      <c r="OE292" s="13"/>
      <c r="OF292" s="13"/>
      <c r="OG292" s="13"/>
      <c r="OH292" s="13"/>
      <c r="OI292" s="13"/>
      <c r="OJ292" s="13"/>
      <c r="OK292" s="13"/>
      <c r="OL292" s="13"/>
      <c r="OM292" s="13"/>
      <c r="ON292" s="13"/>
      <c r="OO292" s="13"/>
      <c r="OP292" s="13"/>
      <c r="OQ292" s="13"/>
      <c r="OR292" s="13"/>
      <c r="OS292" s="13"/>
      <c r="OT292" s="13"/>
      <c r="OU292" s="13"/>
      <c r="OV292" s="13"/>
      <c r="OW292" s="13"/>
      <c r="OX292" s="13"/>
      <c r="OY292" s="13"/>
      <c r="OZ292" s="13"/>
      <c r="PA292" s="13"/>
      <c r="PB292" s="13"/>
      <c r="PC292" s="13"/>
      <c r="PD292" s="13"/>
      <c r="PE292" s="13"/>
      <c r="PF292" s="13"/>
      <c r="PG292" s="13"/>
      <c r="PH292" s="13"/>
      <c r="PI292" s="13"/>
      <c r="PJ292" s="13"/>
      <c r="PK292" s="13"/>
      <c r="PL292" s="13"/>
      <c r="PM292" s="13"/>
      <c r="PN292" s="13"/>
      <c r="PO292" s="13"/>
      <c r="PP292" s="13"/>
      <c r="PQ292" s="13"/>
      <c r="PR292" s="13"/>
      <c r="PS292" s="13"/>
      <c r="PT292" s="13"/>
      <c r="PU292" s="13"/>
      <c r="PV292" s="13"/>
      <c r="PW292" s="13"/>
      <c r="PX292" s="13"/>
      <c r="PY292" s="13"/>
      <c r="PZ292" s="13"/>
      <c r="QA292" s="13"/>
      <c r="QB292" s="13"/>
      <c r="QC292" s="13"/>
      <c r="QD292" s="13"/>
      <c r="QE292" s="13"/>
      <c r="QF292" s="13"/>
      <c r="QG292" s="13"/>
      <c r="QH292" s="13"/>
      <c r="QI292" s="13"/>
      <c r="QJ292" s="13"/>
      <c r="QK292" s="13"/>
      <c r="QL292" s="13"/>
      <c r="QM292" s="13"/>
      <c r="QN292" s="13"/>
      <c r="QO292" s="13"/>
      <c r="QP292" s="13"/>
      <c r="QQ292" s="13"/>
      <c r="QR292" s="13"/>
      <c r="QS292" s="13"/>
      <c r="QT292" s="13"/>
      <c r="QU292" s="13"/>
      <c r="QV292" s="13"/>
      <c r="QW292" s="13"/>
      <c r="QX292" s="13"/>
      <c r="QY292" s="13"/>
      <c r="QZ292" s="13"/>
      <c r="RA292" s="13"/>
      <c r="RB292" s="13"/>
      <c r="RC292" s="13"/>
      <c r="RD292" s="13"/>
      <c r="RE292" s="13"/>
      <c r="RF292" s="13"/>
      <c r="RG292" s="13"/>
      <c r="RH292" s="13"/>
      <c r="RI292" s="13"/>
      <c r="RJ292" s="13"/>
      <c r="RK292" s="13"/>
      <c r="RL292" s="13"/>
      <c r="RM292" s="13"/>
      <c r="RN292" s="13"/>
      <c r="RO292" s="13"/>
      <c r="RP292" s="13"/>
      <c r="RQ292" s="13"/>
      <c r="RR292" s="13"/>
      <c r="RS292" s="13"/>
      <c r="RT292" s="13"/>
      <c r="RU292" s="13"/>
      <c r="RV292" s="13"/>
      <c r="RW292" s="13"/>
      <c r="RX292" s="13"/>
      <c r="RY292" s="13"/>
      <c r="RZ292" s="13"/>
      <c r="SA292" s="13"/>
      <c r="SB292" s="13"/>
      <c r="SC292" s="13"/>
      <c r="SD292" s="13"/>
      <c r="SE292" s="13"/>
      <c r="SF292" s="13"/>
      <c r="SG292" s="13"/>
      <c r="SH292" s="13"/>
      <c r="SI292" s="13"/>
      <c r="SJ292" s="13"/>
      <c r="SK292" s="13"/>
      <c r="SL292" s="13"/>
      <c r="SM292" s="13"/>
      <c r="SN292" s="13"/>
      <c r="SO292" s="13"/>
      <c r="SP292" s="13"/>
      <c r="SQ292" s="13"/>
      <c r="SR292" s="13"/>
      <c r="SS292" s="13"/>
      <c r="ST292" s="13"/>
      <c r="SU292" s="13"/>
      <c r="SV292" s="13"/>
      <c r="SW292" s="13"/>
      <c r="SX292" s="13"/>
      <c r="SY292" s="13"/>
      <c r="SZ292" s="13"/>
      <c r="TA292" s="13"/>
      <c r="TB292" s="13"/>
      <c r="TC292" s="13"/>
      <c r="TD292" s="13"/>
      <c r="TE292" s="13"/>
      <c r="TF292" s="13"/>
      <c r="TG292" s="13"/>
      <c r="TH292" s="13"/>
      <c r="TI292" s="13"/>
      <c r="TJ292" s="13"/>
      <c r="TK292" s="13"/>
      <c r="TL292" s="13"/>
      <c r="TM292" s="13"/>
      <c r="TN292" s="13"/>
      <c r="TO292" s="13"/>
      <c r="TP292" s="13"/>
      <c r="TQ292" s="13"/>
      <c r="TR292" s="13"/>
      <c r="TS292" s="13"/>
      <c r="TT292" s="13"/>
      <c r="TU292" s="13"/>
      <c r="TV292" s="13"/>
      <c r="TW292" s="13"/>
      <c r="TX292" s="13"/>
      <c r="TY292" s="13"/>
      <c r="TZ292" s="13"/>
      <c r="UA292" s="13"/>
      <c r="UB292" s="13"/>
      <c r="UC292" s="13"/>
      <c r="UD292" s="13"/>
      <c r="UE292" s="13"/>
      <c r="UF292" s="13"/>
      <c r="UG292" s="13"/>
      <c r="UH292" s="13"/>
      <c r="UI292" s="13"/>
      <c r="UJ292" s="13"/>
      <c r="UK292" s="13"/>
      <c r="UL292" s="13"/>
      <c r="UM292" s="13"/>
      <c r="UN292" s="13"/>
      <c r="UO292" s="13"/>
      <c r="UP292" s="13"/>
      <c r="UQ292" s="13"/>
      <c r="UR292" s="13"/>
      <c r="US292" s="13"/>
      <c r="UT292" s="13"/>
      <c r="UU292" s="13"/>
      <c r="UV292" s="13"/>
      <c r="UW292" s="13"/>
      <c r="UX292" s="13"/>
      <c r="UY292" s="13"/>
      <c r="UZ292" s="13"/>
      <c r="VA292" s="13"/>
      <c r="VB292" s="13"/>
      <c r="VC292" s="13"/>
      <c r="VD292" s="13"/>
      <c r="VE292" s="13"/>
      <c r="VF292" s="13"/>
      <c r="VG292" s="13"/>
      <c r="VH292" s="13"/>
      <c r="VI292" s="13"/>
      <c r="VJ292" s="13"/>
      <c r="VK292" s="13"/>
      <c r="VL292" s="13"/>
      <c r="VM292" s="13"/>
      <c r="VN292" s="13"/>
      <c r="VO292" s="13"/>
      <c r="VP292" s="13"/>
      <c r="VQ292" s="13"/>
      <c r="VR292" s="13"/>
      <c r="VS292" s="13"/>
      <c r="VT292" s="13"/>
      <c r="VU292" s="13"/>
      <c r="VV292" s="13"/>
      <c r="VW292" s="13"/>
      <c r="VX292" s="13"/>
      <c r="VY292" s="13"/>
      <c r="VZ292" s="13"/>
      <c r="WA292" s="13"/>
      <c r="WB292" s="13"/>
      <c r="WC292" s="13"/>
      <c r="WD292" s="13"/>
      <c r="WE292" s="13"/>
      <c r="WF292" s="13"/>
      <c r="WG292" s="13"/>
      <c r="WH292" s="13"/>
      <c r="WI292" s="13"/>
      <c r="WJ292" s="13"/>
      <c r="WK292" s="13"/>
      <c r="WL292" s="13"/>
      <c r="WM292" s="13"/>
      <c r="WN292" s="13"/>
      <c r="WO292" s="13"/>
      <c r="WP292" s="13"/>
      <c r="WQ292" s="13"/>
      <c r="WR292" s="13"/>
      <c r="WS292" s="13"/>
      <c r="WT292" s="13"/>
      <c r="WU292" s="13"/>
      <c r="WV292" s="13"/>
      <c r="WW292" s="13"/>
      <c r="WX292" s="13"/>
      <c r="WY292" s="13"/>
      <c r="WZ292" s="13"/>
      <c r="XA292" s="13"/>
      <c r="XB292" s="13"/>
      <c r="XC292" s="13"/>
      <c r="XD292" s="13"/>
      <c r="XE292" s="13"/>
      <c r="XF292" s="13"/>
      <c r="XG292" s="13"/>
      <c r="XH292" s="13"/>
      <c r="XI292" s="13"/>
      <c r="XJ292" s="13"/>
      <c r="XK292" s="13"/>
      <c r="XL292" s="13"/>
      <c r="XM292" s="13"/>
      <c r="XN292" s="13"/>
      <c r="XO292" s="13"/>
      <c r="XP292" s="13"/>
      <c r="XQ292" s="13"/>
      <c r="XR292" s="13"/>
      <c r="XS292" s="13"/>
      <c r="XT292" s="13"/>
      <c r="XU292" s="13"/>
      <c r="XV292" s="13"/>
      <c r="XW292" s="13"/>
      <c r="XX292" s="13"/>
      <c r="XY292" s="13"/>
      <c r="XZ292" s="13"/>
      <c r="YA292" s="13"/>
      <c r="YB292" s="13"/>
      <c r="YC292" s="13"/>
      <c r="YD292" s="13"/>
      <c r="YE292" s="13"/>
      <c r="YF292" s="13"/>
      <c r="YG292" s="13"/>
      <c r="YH292" s="13"/>
      <c r="YI292" s="13"/>
      <c r="YJ292" s="13"/>
      <c r="YK292" s="13"/>
      <c r="YL292" s="13"/>
      <c r="YM292" s="13"/>
      <c r="YN292" s="13"/>
      <c r="YO292" s="13"/>
      <c r="YP292" s="13"/>
      <c r="YQ292" s="13"/>
      <c r="YR292" s="13"/>
      <c r="YS292" s="13"/>
      <c r="YT292" s="13"/>
      <c r="YU292" s="13"/>
      <c r="YV292" s="13"/>
      <c r="YW292" s="13"/>
      <c r="YX292" s="13"/>
      <c r="YY292" s="13"/>
      <c r="YZ292" s="13"/>
      <c r="ZA292" s="13"/>
      <c r="ZB292" s="13"/>
      <c r="ZC292" s="13"/>
      <c r="ZD292" s="13"/>
      <c r="ZE292" s="13"/>
      <c r="ZF292" s="13"/>
      <c r="ZG292" s="13"/>
      <c r="ZH292" s="13"/>
      <c r="ZI292" s="13"/>
      <c r="ZJ292" s="13"/>
      <c r="ZK292" s="13"/>
      <c r="ZL292" s="13"/>
      <c r="ZM292" s="13"/>
      <c r="ZN292" s="13"/>
      <c r="ZO292" s="13"/>
      <c r="ZP292" s="13"/>
      <c r="ZQ292" s="13"/>
      <c r="ZR292" s="13"/>
      <c r="ZS292" s="13"/>
      <c r="ZT292" s="13"/>
      <c r="ZU292" s="13"/>
      <c r="ZV292" s="13"/>
      <c r="ZW292" s="13"/>
      <c r="ZX292" s="13"/>
      <c r="ZY292" s="13"/>
      <c r="ZZ292" s="13"/>
      <c r="AAA292" s="13"/>
      <c r="AAB292" s="13"/>
      <c r="AAC292" s="13"/>
      <c r="AAD292" s="13"/>
      <c r="AAE292" s="13"/>
      <c r="AAF292" s="13"/>
      <c r="AAG292" s="13"/>
      <c r="AAH292" s="13"/>
      <c r="AAI292" s="13"/>
      <c r="AAJ292" s="13"/>
      <c r="AAK292" s="13"/>
      <c r="AAL292" s="13"/>
      <c r="AAM292" s="13"/>
      <c r="AAN292" s="13"/>
      <c r="AAO292" s="13"/>
      <c r="AAP292" s="13"/>
      <c r="AAQ292" s="13"/>
      <c r="AAR292" s="13"/>
      <c r="AAS292" s="13"/>
      <c r="AAT292" s="13"/>
      <c r="AAU292" s="13"/>
      <c r="AAV292" s="13"/>
      <c r="AAW292" s="13"/>
      <c r="AAX292" s="13"/>
      <c r="AAY292" s="13"/>
      <c r="AAZ292" s="13"/>
      <c r="ABA292" s="13"/>
      <c r="ABB292" s="13"/>
      <c r="ABC292" s="13"/>
      <c r="ABD292" s="13"/>
      <c r="ABE292" s="13"/>
      <c r="ABF292" s="13"/>
      <c r="ABG292" s="13"/>
      <c r="ABH292" s="13"/>
      <c r="ABI292" s="13"/>
      <c r="ABJ292" s="13"/>
      <c r="ABK292" s="13"/>
      <c r="ABL292" s="13"/>
      <c r="ABM292" s="13"/>
      <c r="ABN292" s="13"/>
      <c r="ABO292" s="13"/>
      <c r="ABP292" s="13"/>
      <c r="ABQ292" s="13"/>
      <c r="ABR292" s="13"/>
      <c r="ABS292" s="13"/>
      <c r="ABT292" s="13"/>
      <c r="ABU292" s="13"/>
      <c r="ABV292" s="13"/>
      <c r="ABW292" s="13"/>
      <c r="ABX292" s="13"/>
      <c r="ABY292" s="13"/>
      <c r="ABZ292" s="13"/>
      <c r="ACA292" s="13"/>
      <c r="ACB292" s="13"/>
      <c r="ACC292" s="13"/>
      <c r="ACD292" s="13"/>
      <c r="ACE292" s="13"/>
      <c r="ACF292" s="13"/>
      <c r="ACG292" s="13"/>
      <c r="ACH292" s="13"/>
      <c r="ACI292" s="13"/>
      <c r="ACJ292" s="13"/>
      <c r="ACK292" s="13"/>
      <c r="ACL292" s="13"/>
      <c r="ACM292" s="13"/>
      <c r="ACN292" s="13"/>
      <c r="ACO292" s="13"/>
      <c r="ACP292" s="13"/>
      <c r="ACQ292" s="13"/>
      <c r="ACR292" s="13"/>
      <c r="ACS292" s="13"/>
      <c r="ACT292" s="13"/>
      <c r="ACU292" s="13"/>
      <c r="ACV292" s="13"/>
      <c r="ACW292" s="13"/>
      <c r="ACX292" s="13"/>
      <c r="ACY292" s="13"/>
      <c r="ACZ292" s="13"/>
      <c r="ADA292" s="13"/>
      <c r="ADB292" s="13"/>
      <c r="ADC292" s="13"/>
      <c r="ADD292" s="13"/>
      <c r="ADE292" s="13"/>
      <c r="ADF292" s="13"/>
      <c r="ADG292" s="13"/>
      <c r="ADH292" s="13"/>
      <c r="ADI292" s="13"/>
      <c r="ADJ292" s="13"/>
      <c r="ADK292" s="13"/>
      <c r="ADL292" s="13"/>
      <c r="ADM292" s="13"/>
      <c r="ADN292" s="13"/>
      <c r="ADO292" s="13"/>
      <c r="ADP292" s="13"/>
      <c r="ADQ292" s="13"/>
      <c r="ADR292" s="13"/>
      <c r="ADS292" s="13"/>
      <c r="ADT292" s="13"/>
      <c r="ADU292" s="13"/>
      <c r="ADV292" s="13"/>
      <c r="ADW292" s="13"/>
      <c r="ADX292" s="13"/>
      <c r="ADY292" s="13"/>
      <c r="ADZ292" s="13"/>
      <c r="AEA292" s="13"/>
      <c r="AEB292" s="13"/>
      <c r="AEC292" s="13"/>
      <c r="AED292" s="13"/>
      <c r="AEE292" s="13"/>
      <c r="AEF292" s="13"/>
      <c r="AEG292" s="13"/>
      <c r="AEH292" s="13"/>
      <c r="AEI292" s="13"/>
      <c r="AEJ292" s="13"/>
      <c r="AEK292" s="13"/>
      <c r="AEL292" s="13"/>
      <c r="AEM292" s="13"/>
      <c r="AEN292" s="13"/>
      <c r="AEO292" s="13"/>
      <c r="AEP292" s="13"/>
      <c r="AEQ292" s="13"/>
      <c r="AER292" s="13"/>
      <c r="AES292" s="13"/>
      <c r="AET292" s="13"/>
      <c r="AEU292" s="13"/>
      <c r="AEV292" s="13"/>
      <c r="AEW292" s="13"/>
      <c r="AEX292" s="13"/>
      <c r="AEY292" s="13"/>
      <c r="AEZ292" s="13"/>
      <c r="AFA292" s="13"/>
      <c r="AFB292" s="13"/>
      <c r="AFC292" s="13"/>
      <c r="AFD292" s="13"/>
      <c r="AFE292" s="13"/>
      <c r="AFF292" s="13"/>
      <c r="AFG292" s="13"/>
      <c r="AFH292" s="13"/>
      <c r="AFI292" s="13"/>
      <c r="AFJ292" s="13"/>
      <c r="AFK292" s="13"/>
      <c r="AFL292" s="13"/>
      <c r="AFM292" s="13"/>
      <c r="AFN292" s="13"/>
      <c r="AFO292" s="13"/>
      <c r="AFP292" s="13"/>
      <c r="AFQ292" s="13"/>
      <c r="AFR292" s="13"/>
      <c r="AFS292" s="13"/>
      <c r="AFT292" s="13"/>
      <c r="AFU292" s="13"/>
      <c r="AFV292" s="13"/>
      <c r="AFW292" s="13"/>
      <c r="AFX292" s="13"/>
      <c r="AFY292" s="13"/>
      <c r="AFZ292" s="13"/>
      <c r="AGA292" s="13"/>
      <c r="AGB292" s="13"/>
      <c r="AGC292" s="13"/>
      <c r="AGD292" s="13"/>
      <c r="AGE292" s="13"/>
      <c r="AGF292" s="13"/>
      <c r="AGG292" s="13"/>
      <c r="AGH292" s="13"/>
      <c r="AGI292" s="13"/>
      <c r="AGJ292" s="13"/>
      <c r="AGK292" s="13"/>
      <c r="AGL292" s="13"/>
      <c r="AGM292" s="13"/>
      <c r="AGN292" s="13"/>
      <c r="AGO292" s="13"/>
      <c r="AGP292" s="13"/>
      <c r="AGQ292" s="13"/>
      <c r="AGR292" s="13"/>
      <c r="AGS292" s="13"/>
      <c r="AGT292" s="13"/>
      <c r="AGU292" s="13"/>
      <c r="AGV292" s="13"/>
      <c r="AGW292" s="13"/>
      <c r="AGX292" s="13"/>
      <c r="AGY292" s="13"/>
      <c r="AGZ292" s="13"/>
      <c r="AHA292" s="13"/>
      <c r="AHB292" s="13"/>
      <c r="AHC292" s="13"/>
      <c r="AHD292" s="13"/>
      <c r="AHE292" s="13"/>
      <c r="AHF292" s="13"/>
      <c r="AHG292" s="13"/>
      <c r="AHH292" s="13"/>
      <c r="AHI292" s="13"/>
      <c r="AHJ292" s="13"/>
      <c r="AHK292" s="13"/>
      <c r="AHL292" s="13"/>
      <c r="AHM292" s="13"/>
      <c r="AHN292" s="13"/>
      <c r="AHO292" s="13"/>
      <c r="AHP292" s="13"/>
      <c r="AHQ292" s="13"/>
      <c r="AHR292" s="13"/>
      <c r="AHS292" s="13"/>
      <c r="AHT292" s="13"/>
      <c r="AHU292" s="13"/>
      <c r="AHV292" s="13"/>
      <c r="AHW292" s="13"/>
      <c r="AHX292" s="13"/>
      <c r="AHY292" s="13"/>
      <c r="AHZ292" s="13"/>
      <c r="AIA292" s="13"/>
      <c r="AIB292" s="13"/>
      <c r="AIC292" s="13"/>
      <c r="AID292" s="13"/>
      <c r="AIE292" s="13"/>
      <c r="AIF292" s="13"/>
      <c r="AIG292" s="13"/>
      <c r="AIH292" s="13"/>
      <c r="AII292" s="13"/>
      <c r="AIJ292" s="13"/>
      <c r="AIK292" s="13"/>
      <c r="AIL292" s="13"/>
      <c r="AIM292" s="13"/>
      <c r="AIN292" s="13"/>
      <c r="AIO292" s="13"/>
      <c r="AIP292" s="13"/>
      <c r="AIQ292" s="13"/>
      <c r="AIR292" s="13"/>
      <c r="AIS292" s="13"/>
      <c r="AIT292" s="13"/>
      <c r="AIU292" s="13"/>
      <c r="AIV292" s="13"/>
      <c r="AIW292" s="13"/>
      <c r="AIX292" s="13"/>
      <c r="AIY292" s="13"/>
      <c r="AIZ292" s="13"/>
      <c r="AJA292" s="13"/>
      <c r="AJB292" s="13"/>
      <c r="AJC292" s="13"/>
      <c r="AJD292" s="13"/>
      <c r="AJE292" s="13"/>
      <c r="AJF292" s="13"/>
      <c r="AJG292" s="13"/>
      <c r="AJH292" s="13"/>
      <c r="AJI292" s="13"/>
      <c r="AJJ292" s="13"/>
      <c r="AJK292" s="13"/>
      <c r="AJL292" s="13"/>
      <c r="AJM292" s="13"/>
      <c r="AJN292" s="13"/>
      <c r="AJO292" s="13"/>
      <c r="AJP292" s="13"/>
      <c r="AJQ292" s="13"/>
      <c r="AJR292" s="13"/>
      <c r="AJS292" s="13"/>
      <c r="AJT292" s="13"/>
      <c r="AJU292" s="13"/>
      <c r="AJV292" s="13"/>
      <c r="AJW292" s="13"/>
      <c r="AJX292" s="13"/>
      <c r="AJY292" s="13"/>
      <c r="AJZ292" s="13"/>
      <c r="AKA292" s="13"/>
      <c r="AKB292" s="13"/>
      <c r="AKC292" s="13"/>
      <c r="AKD292" s="13"/>
      <c r="AKE292" s="13"/>
      <c r="AKF292" s="13"/>
      <c r="AKG292" s="13"/>
      <c r="AKH292" s="13"/>
      <c r="AKI292" s="13"/>
      <c r="AKJ292" s="13"/>
      <c r="AKK292" s="13"/>
      <c r="AKL292" s="13"/>
      <c r="AKM292" s="13"/>
      <c r="AKN292" s="13"/>
      <c r="AKO292" s="13"/>
      <c r="AKP292" s="13"/>
      <c r="AKQ292" s="13"/>
      <c r="AKR292" s="13"/>
      <c r="AKS292" s="13"/>
      <c r="AKT292" s="13"/>
      <c r="AKU292" s="13"/>
      <c r="AKV292" s="13"/>
      <c r="AKW292" s="13"/>
      <c r="AKX292" s="13"/>
      <c r="AKY292" s="13"/>
      <c r="AKZ292" s="13"/>
      <c r="ALA292" s="13"/>
      <c r="ALB292" s="13"/>
      <c r="ALC292" s="13"/>
      <c r="ALD292" s="13"/>
      <c r="ALE292" s="13"/>
      <c r="ALF292" s="13"/>
      <c r="ALG292" s="13"/>
      <c r="ALH292" s="13"/>
      <c r="ALI292" s="13"/>
      <c r="ALJ292" s="13"/>
      <c r="ALK292" s="13"/>
      <c r="ALL292" s="13"/>
      <c r="ALM292" s="13"/>
      <c r="ALN292" s="13"/>
    </row>
    <row r="293" spans="1:1002" ht="14.5" hidden="1" customHeight="1" x14ac:dyDescent="0.35">
      <c r="A293" s="6"/>
      <c r="B293" s="21"/>
      <c r="C293" s="30"/>
      <c r="D293" s="21"/>
      <c r="E293" s="21"/>
      <c r="F293" s="11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c r="ET293" s="13"/>
      <c r="EU293" s="13"/>
      <c r="EV293" s="13"/>
      <c r="EW293" s="13"/>
      <c r="EX293" s="13"/>
      <c r="EY293" s="13"/>
      <c r="EZ293" s="13"/>
      <c r="FA293" s="13"/>
      <c r="FB293" s="13"/>
      <c r="FC293" s="13"/>
      <c r="FD293" s="13"/>
      <c r="FE293" s="13"/>
      <c r="FF293" s="13"/>
      <c r="FG293" s="13"/>
      <c r="FH293" s="13"/>
      <c r="FI293" s="13"/>
      <c r="FJ293" s="13"/>
      <c r="FK293" s="13"/>
      <c r="FL293" s="13"/>
      <c r="FM293" s="13"/>
      <c r="FN293" s="13"/>
      <c r="FO293" s="13"/>
      <c r="FP293" s="13"/>
      <c r="FQ293" s="13"/>
      <c r="FR293" s="13"/>
      <c r="FS293" s="13"/>
      <c r="FT293" s="13"/>
      <c r="FU293" s="13"/>
      <c r="FV293" s="13"/>
      <c r="FW293" s="13"/>
      <c r="FX293" s="13"/>
      <c r="FY293" s="13"/>
      <c r="FZ293" s="13"/>
      <c r="GA293" s="13"/>
      <c r="GB293" s="13"/>
      <c r="GC293" s="13"/>
      <c r="GD293" s="13"/>
      <c r="GE293" s="13"/>
      <c r="GF293" s="13"/>
      <c r="GG293" s="13"/>
      <c r="GH293" s="13"/>
      <c r="GI293" s="13"/>
      <c r="GJ293" s="13"/>
      <c r="GK293" s="13"/>
      <c r="GL293" s="13"/>
      <c r="GM293" s="13"/>
      <c r="GN293" s="13"/>
      <c r="GO293" s="13"/>
      <c r="GP293" s="13"/>
      <c r="GQ293" s="13"/>
      <c r="GR293" s="13"/>
      <c r="GS293" s="13"/>
      <c r="GT293" s="13"/>
      <c r="GU293" s="13"/>
      <c r="GV293" s="13"/>
      <c r="GW293" s="13"/>
      <c r="GX293" s="13"/>
      <c r="GY293" s="13"/>
      <c r="GZ293" s="13"/>
      <c r="HA293" s="13"/>
      <c r="HB293" s="13"/>
      <c r="HC293" s="13"/>
      <c r="HD293" s="13"/>
      <c r="HE293" s="13"/>
      <c r="HF293" s="13"/>
      <c r="HG293" s="13"/>
      <c r="HH293" s="13"/>
      <c r="HI293" s="13"/>
      <c r="HJ293" s="13"/>
      <c r="HK293" s="13"/>
      <c r="HL293" s="13"/>
      <c r="HM293" s="13"/>
      <c r="HN293" s="13"/>
      <c r="HO293" s="13"/>
      <c r="HP293" s="13"/>
      <c r="HQ293" s="13"/>
      <c r="HR293" s="13"/>
      <c r="HS293" s="13"/>
      <c r="HT293" s="13"/>
      <c r="HU293" s="13"/>
      <c r="HV293" s="13"/>
      <c r="HW293" s="13"/>
      <c r="HX293" s="13"/>
      <c r="HY293" s="13"/>
      <c r="HZ293" s="13"/>
      <c r="IA293" s="13"/>
      <c r="IB293" s="13"/>
      <c r="IC293" s="13"/>
      <c r="ID293" s="13"/>
      <c r="IE293" s="13"/>
      <c r="IF293" s="13"/>
      <c r="IG293" s="13"/>
      <c r="IH293" s="13"/>
      <c r="II293" s="13"/>
      <c r="IJ293" s="13"/>
      <c r="IK293" s="13"/>
      <c r="IL293" s="13"/>
      <c r="IM293" s="13"/>
      <c r="IN293" s="13"/>
      <c r="IO293" s="13"/>
      <c r="IP293" s="13"/>
      <c r="IQ293" s="13"/>
      <c r="IR293" s="13"/>
      <c r="IS293" s="13"/>
      <c r="IT293" s="13"/>
      <c r="IU293" s="13"/>
      <c r="IV293" s="13"/>
      <c r="IW293" s="13"/>
      <c r="IX293" s="13"/>
      <c r="IY293" s="13"/>
      <c r="IZ293" s="13"/>
      <c r="JA293" s="13"/>
      <c r="JB293" s="13"/>
      <c r="JC293" s="13"/>
      <c r="JD293" s="13"/>
      <c r="JE293" s="13"/>
      <c r="JF293" s="13"/>
      <c r="JG293" s="13"/>
      <c r="JH293" s="13"/>
      <c r="JI293" s="13"/>
      <c r="JJ293" s="13"/>
      <c r="JK293" s="13"/>
      <c r="JL293" s="13"/>
      <c r="JM293" s="13"/>
      <c r="JN293" s="13"/>
      <c r="JO293" s="13"/>
      <c r="JP293" s="13"/>
      <c r="JQ293" s="13"/>
      <c r="JR293" s="13"/>
      <c r="JS293" s="13"/>
      <c r="JT293" s="13"/>
      <c r="JU293" s="13"/>
      <c r="JV293" s="13"/>
      <c r="JW293" s="13"/>
      <c r="JX293" s="13"/>
      <c r="JY293" s="13"/>
      <c r="JZ293" s="13"/>
      <c r="KA293" s="13"/>
      <c r="KB293" s="13"/>
      <c r="KC293" s="13"/>
      <c r="KD293" s="13"/>
      <c r="KE293" s="13"/>
      <c r="KF293" s="13"/>
      <c r="KG293" s="13"/>
      <c r="KH293" s="13"/>
      <c r="KI293" s="13"/>
      <c r="KJ293" s="13"/>
      <c r="KK293" s="13"/>
      <c r="KL293" s="13"/>
      <c r="KM293" s="13"/>
      <c r="KN293" s="13"/>
      <c r="KO293" s="13"/>
      <c r="KP293" s="13"/>
      <c r="KQ293" s="13"/>
      <c r="KR293" s="13"/>
      <c r="KS293" s="13"/>
      <c r="KT293" s="13"/>
      <c r="KU293" s="13"/>
      <c r="KV293" s="13"/>
      <c r="KW293" s="13"/>
      <c r="KX293" s="13"/>
      <c r="KY293" s="13"/>
      <c r="KZ293" s="13"/>
      <c r="LA293" s="13"/>
      <c r="LB293" s="13"/>
      <c r="LC293" s="13"/>
      <c r="LD293" s="13"/>
      <c r="LE293" s="13"/>
      <c r="LF293" s="13"/>
      <c r="LG293" s="13"/>
      <c r="LH293" s="13"/>
      <c r="LI293" s="13"/>
      <c r="LJ293" s="13"/>
      <c r="LK293" s="13"/>
      <c r="LL293" s="13"/>
      <c r="LM293" s="13"/>
      <c r="LN293" s="13"/>
      <c r="LO293" s="13"/>
      <c r="LP293" s="13"/>
      <c r="LQ293" s="13"/>
      <c r="LR293" s="13"/>
      <c r="LS293" s="13"/>
      <c r="LT293" s="13"/>
      <c r="LU293" s="13"/>
      <c r="LV293" s="13"/>
      <c r="LW293" s="13"/>
      <c r="LX293" s="13"/>
      <c r="LY293" s="13"/>
      <c r="LZ293" s="13"/>
      <c r="MA293" s="13"/>
      <c r="MB293" s="13"/>
      <c r="MC293" s="13"/>
      <c r="MD293" s="13"/>
      <c r="ME293" s="13"/>
      <c r="MF293" s="13"/>
      <c r="MG293" s="13"/>
      <c r="MH293" s="13"/>
      <c r="MI293" s="13"/>
      <c r="MJ293" s="13"/>
      <c r="MK293" s="13"/>
      <c r="ML293" s="13"/>
      <c r="MM293" s="13"/>
      <c r="MN293" s="13"/>
      <c r="MO293" s="13"/>
      <c r="MP293" s="13"/>
      <c r="MQ293" s="13"/>
      <c r="MR293" s="13"/>
      <c r="MS293" s="13"/>
      <c r="MT293" s="13"/>
      <c r="MU293" s="13"/>
      <c r="MV293" s="13"/>
      <c r="MW293" s="13"/>
      <c r="MX293" s="13"/>
      <c r="MY293" s="13"/>
      <c r="MZ293" s="13"/>
      <c r="NA293" s="13"/>
      <c r="NB293" s="13"/>
      <c r="NC293" s="13"/>
      <c r="ND293" s="13"/>
      <c r="NE293" s="13"/>
      <c r="NF293" s="13"/>
      <c r="NG293" s="13"/>
      <c r="NH293" s="13"/>
      <c r="NI293" s="13"/>
      <c r="NJ293" s="13"/>
      <c r="NK293" s="13"/>
      <c r="NL293" s="13"/>
      <c r="NM293" s="13"/>
      <c r="NN293" s="13"/>
      <c r="NO293" s="13"/>
      <c r="NP293" s="13"/>
      <c r="NQ293" s="13"/>
      <c r="NR293" s="13"/>
      <c r="NS293" s="13"/>
      <c r="NT293" s="13"/>
      <c r="NU293" s="13"/>
      <c r="NV293" s="13"/>
      <c r="NW293" s="13"/>
      <c r="NX293" s="13"/>
      <c r="NY293" s="13"/>
      <c r="NZ293" s="13"/>
      <c r="OA293" s="13"/>
      <c r="OB293" s="13"/>
      <c r="OC293" s="13"/>
      <c r="OD293" s="13"/>
      <c r="OE293" s="13"/>
      <c r="OF293" s="13"/>
      <c r="OG293" s="13"/>
      <c r="OH293" s="13"/>
      <c r="OI293" s="13"/>
      <c r="OJ293" s="13"/>
      <c r="OK293" s="13"/>
      <c r="OL293" s="13"/>
      <c r="OM293" s="13"/>
      <c r="ON293" s="13"/>
      <c r="OO293" s="13"/>
      <c r="OP293" s="13"/>
      <c r="OQ293" s="13"/>
      <c r="OR293" s="13"/>
      <c r="OS293" s="13"/>
      <c r="OT293" s="13"/>
      <c r="OU293" s="13"/>
      <c r="OV293" s="13"/>
      <c r="OW293" s="13"/>
      <c r="OX293" s="13"/>
      <c r="OY293" s="13"/>
      <c r="OZ293" s="13"/>
      <c r="PA293" s="13"/>
      <c r="PB293" s="13"/>
      <c r="PC293" s="13"/>
      <c r="PD293" s="13"/>
      <c r="PE293" s="13"/>
      <c r="PF293" s="13"/>
      <c r="PG293" s="13"/>
      <c r="PH293" s="13"/>
      <c r="PI293" s="13"/>
      <c r="PJ293" s="13"/>
      <c r="PK293" s="13"/>
      <c r="PL293" s="13"/>
      <c r="PM293" s="13"/>
      <c r="PN293" s="13"/>
      <c r="PO293" s="13"/>
      <c r="PP293" s="13"/>
      <c r="PQ293" s="13"/>
      <c r="PR293" s="13"/>
      <c r="PS293" s="13"/>
      <c r="PT293" s="13"/>
      <c r="PU293" s="13"/>
      <c r="PV293" s="13"/>
      <c r="PW293" s="13"/>
      <c r="PX293" s="13"/>
      <c r="PY293" s="13"/>
      <c r="PZ293" s="13"/>
      <c r="QA293" s="13"/>
      <c r="QB293" s="13"/>
      <c r="QC293" s="13"/>
      <c r="QD293" s="13"/>
      <c r="QE293" s="13"/>
      <c r="QF293" s="13"/>
      <c r="QG293" s="13"/>
      <c r="QH293" s="13"/>
      <c r="QI293" s="13"/>
      <c r="QJ293" s="13"/>
      <c r="QK293" s="13"/>
      <c r="QL293" s="13"/>
      <c r="QM293" s="13"/>
      <c r="QN293" s="13"/>
      <c r="QO293" s="13"/>
      <c r="QP293" s="13"/>
      <c r="QQ293" s="13"/>
      <c r="QR293" s="13"/>
      <c r="QS293" s="13"/>
      <c r="QT293" s="13"/>
      <c r="QU293" s="13"/>
      <c r="QV293" s="13"/>
      <c r="QW293" s="13"/>
      <c r="QX293" s="13"/>
      <c r="QY293" s="13"/>
      <c r="QZ293" s="13"/>
      <c r="RA293" s="13"/>
      <c r="RB293" s="13"/>
      <c r="RC293" s="13"/>
      <c r="RD293" s="13"/>
      <c r="RE293" s="13"/>
      <c r="RF293" s="13"/>
      <c r="RG293" s="13"/>
      <c r="RH293" s="13"/>
      <c r="RI293" s="13"/>
      <c r="RJ293" s="13"/>
      <c r="RK293" s="13"/>
      <c r="RL293" s="13"/>
      <c r="RM293" s="13"/>
      <c r="RN293" s="13"/>
      <c r="RO293" s="13"/>
      <c r="RP293" s="13"/>
      <c r="RQ293" s="13"/>
      <c r="RR293" s="13"/>
      <c r="RS293" s="13"/>
      <c r="RT293" s="13"/>
      <c r="RU293" s="13"/>
      <c r="RV293" s="13"/>
      <c r="RW293" s="13"/>
      <c r="RX293" s="13"/>
      <c r="RY293" s="13"/>
      <c r="RZ293" s="13"/>
      <c r="SA293" s="13"/>
      <c r="SB293" s="13"/>
      <c r="SC293" s="13"/>
      <c r="SD293" s="13"/>
      <c r="SE293" s="13"/>
      <c r="SF293" s="13"/>
      <c r="SG293" s="13"/>
      <c r="SH293" s="13"/>
      <c r="SI293" s="13"/>
      <c r="SJ293" s="13"/>
      <c r="SK293" s="13"/>
      <c r="SL293" s="13"/>
      <c r="SM293" s="13"/>
      <c r="SN293" s="13"/>
      <c r="SO293" s="13"/>
      <c r="SP293" s="13"/>
      <c r="SQ293" s="13"/>
      <c r="SR293" s="13"/>
      <c r="SS293" s="13"/>
      <c r="ST293" s="13"/>
      <c r="SU293" s="13"/>
      <c r="SV293" s="13"/>
      <c r="SW293" s="13"/>
      <c r="SX293" s="13"/>
      <c r="SY293" s="13"/>
      <c r="SZ293" s="13"/>
      <c r="TA293" s="13"/>
      <c r="TB293" s="13"/>
      <c r="TC293" s="13"/>
      <c r="TD293" s="13"/>
      <c r="TE293" s="13"/>
      <c r="TF293" s="13"/>
      <c r="TG293" s="13"/>
      <c r="TH293" s="13"/>
      <c r="TI293" s="13"/>
      <c r="TJ293" s="13"/>
      <c r="TK293" s="13"/>
      <c r="TL293" s="13"/>
      <c r="TM293" s="13"/>
      <c r="TN293" s="13"/>
      <c r="TO293" s="13"/>
      <c r="TP293" s="13"/>
      <c r="TQ293" s="13"/>
      <c r="TR293" s="13"/>
      <c r="TS293" s="13"/>
      <c r="TT293" s="13"/>
      <c r="TU293" s="13"/>
      <c r="TV293" s="13"/>
      <c r="TW293" s="13"/>
      <c r="TX293" s="13"/>
      <c r="TY293" s="13"/>
      <c r="TZ293" s="13"/>
      <c r="UA293" s="13"/>
      <c r="UB293" s="13"/>
      <c r="UC293" s="13"/>
      <c r="UD293" s="13"/>
      <c r="UE293" s="13"/>
      <c r="UF293" s="13"/>
      <c r="UG293" s="13"/>
      <c r="UH293" s="13"/>
      <c r="UI293" s="13"/>
      <c r="UJ293" s="13"/>
      <c r="UK293" s="13"/>
      <c r="UL293" s="13"/>
      <c r="UM293" s="13"/>
      <c r="UN293" s="13"/>
      <c r="UO293" s="13"/>
      <c r="UP293" s="13"/>
      <c r="UQ293" s="13"/>
      <c r="UR293" s="13"/>
      <c r="US293" s="13"/>
      <c r="UT293" s="13"/>
      <c r="UU293" s="13"/>
      <c r="UV293" s="13"/>
      <c r="UW293" s="13"/>
      <c r="UX293" s="13"/>
      <c r="UY293" s="13"/>
      <c r="UZ293" s="13"/>
      <c r="VA293" s="13"/>
      <c r="VB293" s="13"/>
      <c r="VC293" s="13"/>
      <c r="VD293" s="13"/>
      <c r="VE293" s="13"/>
      <c r="VF293" s="13"/>
      <c r="VG293" s="13"/>
      <c r="VH293" s="13"/>
      <c r="VI293" s="13"/>
      <c r="VJ293" s="13"/>
      <c r="VK293" s="13"/>
      <c r="VL293" s="13"/>
      <c r="VM293" s="13"/>
      <c r="VN293" s="13"/>
      <c r="VO293" s="13"/>
      <c r="VP293" s="13"/>
      <c r="VQ293" s="13"/>
      <c r="VR293" s="13"/>
      <c r="VS293" s="13"/>
      <c r="VT293" s="13"/>
      <c r="VU293" s="13"/>
      <c r="VV293" s="13"/>
      <c r="VW293" s="13"/>
      <c r="VX293" s="13"/>
      <c r="VY293" s="13"/>
      <c r="VZ293" s="13"/>
      <c r="WA293" s="13"/>
      <c r="WB293" s="13"/>
      <c r="WC293" s="13"/>
      <c r="WD293" s="13"/>
      <c r="WE293" s="13"/>
      <c r="WF293" s="13"/>
      <c r="WG293" s="13"/>
      <c r="WH293" s="13"/>
      <c r="WI293" s="13"/>
      <c r="WJ293" s="13"/>
      <c r="WK293" s="13"/>
      <c r="WL293" s="13"/>
      <c r="WM293" s="13"/>
      <c r="WN293" s="13"/>
      <c r="WO293" s="13"/>
      <c r="WP293" s="13"/>
      <c r="WQ293" s="13"/>
      <c r="WR293" s="13"/>
      <c r="WS293" s="13"/>
      <c r="WT293" s="13"/>
      <c r="WU293" s="13"/>
      <c r="WV293" s="13"/>
      <c r="WW293" s="13"/>
      <c r="WX293" s="13"/>
      <c r="WY293" s="13"/>
      <c r="WZ293" s="13"/>
      <c r="XA293" s="13"/>
      <c r="XB293" s="13"/>
      <c r="XC293" s="13"/>
      <c r="XD293" s="13"/>
      <c r="XE293" s="13"/>
      <c r="XF293" s="13"/>
      <c r="XG293" s="13"/>
      <c r="XH293" s="13"/>
      <c r="XI293" s="13"/>
      <c r="XJ293" s="13"/>
      <c r="XK293" s="13"/>
      <c r="XL293" s="13"/>
      <c r="XM293" s="13"/>
      <c r="XN293" s="13"/>
      <c r="XO293" s="13"/>
      <c r="XP293" s="13"/>
      <c r="XQ293" s="13"/>
      <c r="XR293" s="13"/>
      <c r="XS293" s="13"/>
      <c r="XT293" s="13"/>
      <c r="XU293" s="13"/>
      <c r="XV293" s="13"/>
      <c r="XW293" s="13"/>
      <c r="XX293" s="13"/>
      <c r="XY293" s="13"/>
      <c r="XZ293" s="13"/>
      <c r="YA293" s="13"/>
      <c r="YB293" s="13"/>
      <c r="YC293" s="13"/>
      <c r="YD293" s="13"/>
      <c r="YE293" s="13"/>
      <c r="YF293" s="13"/>
      <c r="YG293" s="13"/>
      <c r="YH293" s="13"/>
      <c r="YI293" s="13"/>
      <c r="YJ293" s="13"/>
      <c r="YK293" s="13"/>
      <c r="YL293" s="13"/>
      <c r="YM293" s="13"/>
      <c r="YN293" s="13"/>
      <c r="YO293" s="13"/>
      <c r="YP293" s="13"/>
      <c r="YQ293" s="13"/>
      <c r="YR293" s="13"/>
      <c r="YS293" s="13"/>
      <c r="YT293" s="13"/>
      <c r="YU293" s="13"/>
      <c r="YV293" s="13"/>
      <c r="YW293" s="13"/>
      <c r="YX293" s="13"/>
      <c r="YY293" s="13"/>
      <c r="YZ293" s="13"/>
      <c r="ZA293" s="13"/>
      <c r="ZB293" s="13"/>
      <c r="ZC293" s="13"/>
      <c r="ZD293" s="13"/>
      <c r="ZE293" s="13"/>
      <c r="ZF293" s="13"/>
      <c r="ZG293" s="13"/>
      <c r="ZH293" s="13"/>
      <c r="ZI293" s="13"/>
      <c r="ZJ293" s="13"/>
      <c r="ZK293" s="13"/>
      <c r="ZL293" s="13"/>
      <c r="ZM293" s="13"/>
      <c r="ZN293" s="13"/>
      <c r="ZO293" s="13"/>
      <c r="ZP293" s="13"/>
      <c r="ZQ293" s="13"/>
      <c r="ZR293" s="13"/>
      <c r="ZS293" s="13"/>
      <c r="ZT293" s="13"/>
      <c r="ZU293" s="13"/>
      <c r="ZV293" s="13"/>
      <c r="ZW293" s="13"/>
      <c r="ZX293" s="13"/>
      <c r="ZY293" s="13"/>
      <c r="ZZ293" s="13"/>
      <c r="AAA293" s="13"/>
      <c r="AAB293" s="13"/>
      <c r="AAC293" s="13"/>
      <c r="AAD293" s="13"/>
      <c r="AAE293" s="13"/>
      <c r="AAF293" s="13"/>
      <c r="AAG293" s="13"/>
      <c r="AAH293" s="13"/>
      <c r="AAI293" s="13"/>
      <c r="AAJ293" s="13"/>
      <c r="AAK293" s="13"/>
      <c r="AAL293" s="13"/>
      <c r="AAM293" s="13"/>
      <c r="AAN293" s="13"/>
      <c r="AAO293" s="13"/>
      <c r="AAP293" s="13"/>
      <c r="AAQ293" s="13"/>
      <c r="AAR293" s="13"/>
      <c r="AAS293" s="13"/>
      <c r="AAT293" s="13"/>
      <c r="AAU293" s="13"/>
      <c r="AAV293" s="13"/>
      <c r="AAW293" s="13"/>
      <c r="AAX293" s="13"/>
      <c r="AAY293" s="13"/>
      <c r="AAZ293" s="13"/>
      <c r="ABA293" s="13"/>
      <c r="ABB293" s="13"/>
      <c r="ABC293" s="13"/>
      <c r="ABD293" s="13"/>
      <c r="ABE293" s="13"/>
      <c r="ABF293" s="13"/>
      <c r="ABG293" s="13"/>
      <c r="ABH293" s="13"/>
      <c r="ABI293" s="13"/>
      <c r="ABJ293" s="13"/>
      <c r="ABK293" s="13"/>
      <c r="ABL293" s="13"/>
      <c r="ABM293" s="13"/>
      <c r="ABN293" s="13"/>
      <c r="ABO293" s="13"/>
      <c r="ABP293" s="13"/>
      <c r="ABQ293" s="13"/>
      <c r="ABR293" s="13"/>
      <c r="ABS293" s="13"/>
      <c r="ABT293" s="13"/>
      <c r="ABU293" s="13"/>
      <c r="ABV293" s="13"/>
      <c r="ABW293" s="13"/>
      <c r="ABX293" s="13"/>
      <c r="ABY293" s="13"/>
      <c r="ABZ293" s="13"/>
      <c r="ACA293" s="13"/>
      <c r="ACB293" s="13"/>
      <c r="ACC293" s="13"/>
      <c r="ACD293" s="13"/>
      <c r="ACE293" s="13"/>
      <c r="ACF293" s="13"/>
      <c r="ACG293" s="13"/>
      <c r="ACH293" s="13"/>
      <c r="ACI293" s="13"/>
      <c r="ACJ293" s="13"/>
      <c r="ACK293" s="13"/>
      <c r="ACL293" s="13"/>
      <c r="ACM293" s="13"/>
      <c r="ACN293" s="13"/>
      <c r="ACO293" s="13"/>
      <c r="ACP293" s="13"/>
      <c r="ACQ293" s="13"/>
      <c r="ACR293" s="13"/>
      <c r="ACS293" s="13"/>
      <c r="ACT293" s="13"/>
      <c r="ACU293" s="13"/>
      <c r="ACV293" s="13"/>
      <c r="ACW293" s="13"/>
      <c r="ACX293" s="13"/>
      <c r="ACY293" s="13"/>
      <c r="ACZ293" s="13"/>
      <c r="ADA293" s="13"/>
      <c r="ADB293" s="13"/>
      <c r="ADC293" s="13"/>
      <c r="ADD293" s="13"/>
      <c r="ADE293" s="13"/>
      <c r="ADF293" s="13"/>
      <c r="ADG293" s="13"/>
      <c r="ADH293" s="13"/>
      <c r="ADI293" s="13"/>
      <c r="ADJ293" s="13"/>
      <c r="ADK293" s="13"/>
      <c r="ADL293" s="13"/>
      <c r="ADM293" s="13"/>
      <c r="ADN293" s="13"/>
      <c r="ADO293" s="13"/>
      <c r="ADP293" s="13"/>
      <c r="ADQ293" s="13"/>
      <c r="ADR293" s="13"/>
      <c r="ADS293" s="13"/>
      <c r="ADT293" s="13"/>
      <c r="ADU293" s="13"/>
      <c r="ADV293" s="13"/>
      <c r="ADW293" s="13"/>
      <c r="ADX293" s="13"/>
      <c r="ADY293" s="13"/>
      <c r="ADZ293" s="13"/>
      <c r="AEA293" s="13"/>
      <c r="AEB293" s="13"/>
      <c r="AEC293" s="13"/>
      <c r="AED293" s="13"/>
      <c r="AEE293" s="13"/>
      <c r="AEF293" s="13"/>
      <c r="AEG293" s="13"/>
      <c r="AEH293" s="13"/>
      <c r="AEI293" s="13"/>
      <c r="AEJ293" s="13"/>
      <c r="AEK293" s="13"/>
      <c r="AEL293" s="13"/>
      <c r="AEM293" s="13"/>
      <c r="AEN293" s="13"/>
      <c r="AEO293" s="13"/>
      <c r="AEP293" s="13"/>
      <c r="AEQ293" s="13"/>
      <c r="AER293" s="13"/>
      <c r="AES293" s="13"/>
      <c r="AET293" s="13"/>
      <c r="AEU293" s="13"/>
      <c r="AEV293" s="13"/>
      <c r="AEW293" s="13"/>
      <c r="AEX293" s="13"/>
      <c r="AEY293" s="13"/>
      <c r="AEZ293" s="13"/>
      <c r="AFA293" s="13"/>
      <c r="AFB293" s="13"/>
      <c r="AFC293" s="13"/>
      <c r="AFD293" s="13"/>
      <c r="AFE293" s="13"/>
      <c r="AFF293" s="13"/>
      <c r="AFG293" s="13"/>
      <c r="AFH293" s="13"/>
      <c r="AFI293" s="13"/>
      <c r="AFJ293" s="13"/>
      <c r="AFK293" s="13"/>
      <c r="AFL293" s="13"/>
      <c r="AFM293" s="13"/>
      <c r="AFN293" s="13"/>
      <c r="AFO293" s="13"/>
      <c r="AFP293" s="13"/>
      <c r="AFQ293" s="13"/>
      <c r="AFR293" s="13"/>
      <c r="AFS293" s="13"/>
      <c r="AFT293" s="13"/>
      <c r="AFU293" s="13"/>
      <c r="AFV293" s="13"/>
      <c r="AFW293" s="13"/>
      <c r="AFX293" s="13"/>
      <c r="AFY293" s="13"/>
      <c r="AFZ293" s="13"/>
      <c r="AGA293" s="13"/>
      <c r="AGB293" s="13"/>
      <c r="AGC293" s="13"/>
      <c r="AGD293" s="13"/>
      <c r="AGE293" s="13"/>
      <c r="AGF293" s="13"/>
      <c r="AGG293" s="13"/>
      <c r="AGH293" s="13"/>
      <c r="AGI293" s="13"/>
      <c r="AGJ293" s="13"/>
      <c r="AGK293" s="13"/>
      <c r="AGL293" s="13"/>
      <c r="AGM293" s="13"/>
      <c r="AGN293" s="13"/>
      <c r="AGO293" s="13"/>
      <c r="AGP293" s="13"/>
      <c r="AGQ293" s="13"/>
      <c r="AGR293" s="13"/>
      <c r="AGS293" s="13"/>
      <c r="AGT293" s="13"/>
      <c r="AGU293" s="13"/>
      <c r="AGV293" s="13"/>
      <c r="AGW293" s="13"/>
      <c r="AGX293" s="13"/>
      <c r="AGY293" s="13"/>
      <c r="AGZ293" s="13"/>
      <c r="AHA293" s="13"/>
      <c r="AHB293" s="13"/>
      <c r="AHC293" s="13"/>
      <c r="AHD293" s="13"/>
      <c r="AHE293" s="13"/>
      <c r="AHF293" s="13"/>
      <c r="AHG293" s="13"/>
      <c r="AHH293" s="13"/>
      <c r="AHI293" s="13"/>
      <c r="AHJ293" s="13"/>
      <c r="AHK293" s="13"/>
      <c r="AHL293" s="13"/>
      <c r="AHM293" s="13"/>
      <c r="AHN293" s="13"/>
      <c r="AHO293" s="13"/>
      <c r="AHP293" s="13"/>
      <c r="AHQ293" s="13"/>
      <c r="AHR293" s="13"/>
      <c r="AHS293" s="13"/>
      <c r="AHT293" s="13"/>
      <c r="AHU293" s="13"/>
      <c r="AHV293" s="13"/>
      <c r="AHW293" s="13"/>
      <c r="AHX293" s="13"/>
      <c r="AHY293" s="13"/>
      <c r="AHZ293" s="13"/>
      <c r="AIA293" s="13"/>
      <c r="AIB293" s="13"/>
      <c r="AIC293" s="13"/>
      <c r="AID293" s="13"/>
      <c r="AIE293" s="13"/>
      <c r="AIF293" s="13"/>
      <c r="AIG293" s="13"/>
      <c r="AIH293" s="13"/>
      <c r="AII293" s="13"/>
      <c r="AIJ293" s="13"/>
      <c r="AIK293" s="13"/>
      <c r="AIL293" s="13"/>
      <c r="AIM293" s="13"/>
      <c r="AIN293" s="13"/>
      <c r="AIO293" s="13"/>
      <c r="AIP293" s="13"/>
      <c r="AIQ293" s="13"/>
      <c r="AIR293" s="13"/>
      <c r="AIS293" s="13"/>
      <c r="AIT293" s="13"/>
      <c r="AIU293" s="13"/>
      <c r="AIV293" s="13"/>
      <c r="AIW293" s="13"/>
      <c r="AIX293" s="13"/>
      <c r="AIY293" s="13"/>
      <c r="AIZ293" s="13"/>
      <c r="AJA293" s="13"/>
      <c r="AJB293" s="13"/>
      <c r="AJC293" s="13"/>
      <c r="AJD293" s="13"/>
      <c r="AJE293" s="13"/>
      <c r="AJF293" s="13"/>
      <c r="AJG293" s="13"/>
      <c r="AJH293" s="13"/>
      <c r="AJI293" s="13"/>
      <c r="AJJ293" s="13"/>
      <c r="AJK293" s="13"/>
      <c r="AJL293" s="13"/>
      <c r="AJM293" s="13"/>
      <c r="AJN293" s="13"/>
      <c r="AJO293" s="13"/>
      <c r="AJP293" s="13"/>
      <c r="AJQ293" s="13"/>
      <c r="AJR293" s="13"/>
      <c r="AJS293" s="13"/>
      <c r="AJT293" s="13"/>
      <c r="AJU293" s="13"/>
      <c r="AJV293" s="13"/>
      <c r="AJW293" s="13"/>
      <c r="AJX293" s="13"/>
      <c r="AJY293" s="13"/>
      <c r="AJZ293" s="13"/>
      <c r="AKA293" s="13"/>
      <c r="AKB293" s="13"/>
      <c r="AKC293" s="13"/>
      <c r="AKD293" s="13"/>
      <c r="AKE293" s="13"/>
      <c r="AKF293" s="13"/>
      <c r="AKG293" s="13"/>
      <c r="AKH293" s="13"/>
      <c r="AKI293" s="13"/>
      <c r="AKJ293" s="13"/>
      <c r="AKK293" s="13"/>
      <c r="AKL293" s="13"/>
      <c r="AKM293" s="13"/>
      <c r="AKN293" s="13"/>
      <c r="AKO293" s="13"/>
      <c r="AKP293" s="13"/>
      <c r="AKQ293" s="13"/>
      <c r="AKR293" s="13"/>
      <c r="AKS293" s="13"/>
      <c r="AKT293" s="13"/>
      <c r="AKU293" s="13"/>
      <c r="AKV293" s="13"/>
      <c r="AKW293" s="13"/>
      <c r="AKX293" s="13"/>
      <c r="AKY293" s="13"/>
      <c r="AKZ293" s="13"/>
      <c r="ALA293" s="13"/>
      <c r="ALB293" s="13"/>
      <c r="ALC293" s="13"/>
      <c r="ALD293" s="13"/>
      <c r="ALE293" s="13"/>
      <c r="ALF293" s="13"/>
      <c r="ALG293" s="13"/>
      <c r="ALH293" s="13"/>
      <c r="ALI293" s="13"/>
      <c r="ALJ293" s="13"/>
      <c r="ALK293" s="13"/>
      <c r="ALL293" s="13"/>
      <c r="ALM293" s="13"/>
      <c r="ALN293" s="13"/>
    </row>
    <row r="294" spans="1:1002" ht="14.5" hidden="1" customHeight="1" x14ac:dyDescent="0.35">
      <c r="A294" s="6"/>
      <c r="B294" s="21"/>
      <c r="C294" s="30"/>
      <c r="D294" s="21"/>
      <c r="E294" s="21"/>
      <c r="F294" s="11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c r="EV294" s="13"/>
      <c r="EW294" s="13"/>
      <c r="EX294" s="13"/>
      <c r="EY294" s="13"/>
      <c r="EZ294" s="13"/>
      <c r="FA294" s="13"/>
      <c r="FB294" s="13"/>
      <c r="FC294" s="13"/>
      <c r="FD294" s="13"/>
      <c r="FE294" s="13"/>
      <c r="FF294" s="13"/>
      <c r="FG294" s="13"/>
      <c r="FH294" s="13"/>
      <c r="FI294" s="13"/>
      <c r="FJ294" s="13"/>
      <c r="FK294" s="13"/>
      <c r="FL294" s="13"/>
      <c r="FM294" s="13"/>
      <c r="FN294" s="13"/>
      <c r="FO294" s="13"/>
      <c r="FP294" s="13"/>
      <c r="FQ294" s="13"/>
      <c r="FR294" s="13"/>
      <c r="FS294" s="13"/>
      <c r="FT294" s="13"/>
      <c r="FU294" s="13"/>
      <c r="FV294" s="13"/>
      <c r="FW294" s="13"/>
      <c r="FX294" s="13"/>
      <c r="FY294" s="13"/>
      <c r="FZ294" s="13"/>
      <c r="GA294" s="13"/>
      <c r="GB294" s="13"/>
      <c r="GC294" s="13"/>
      <c r="GD294" s="13"/>
      <c r="GE294" s="13"/>
      <c r="GF294" s="13"/>
      <c r="GG294" s="13"/>
      <c r="GH294" s="13"/>
      <c r="GI294" s="13"/>
      <c r="GJ294" s="13"/>
      <c r="GK294" s="13"/>
      <c r="GL294" s="13"/>
      <c r="GM294" s="13"/>
      <c r="GN294" s="13"/>
      <c r="GO294" s="13"/>
      <c r="GP294" s="13"/>
      <c r="GQ294" s="13"/>
      <c r="GR294" s="13"/>
      <c r="GS294" s="13"/>
      <c r="GT294" s="13"/>
      <c r="GU294" s="13"/>
      <c r="GV294" s="13"/>
      <c r="GW294" s="13"/>
      <c r="GX294" s="13"/>
      <c r="GY294" s="13"/>
      <c r="GZ294" s="13"/>
      <c r="HA294" s="13"/>
      <c r="HB294" s="13"/>
      <c r="HC294" s="13"/>
      <c r="HD294" s="13"/>
      <c r="HE294" s="13"/>
      <c r="HF294" s="13"/>
      <c r="HG294" s="13"/>
      <c r="HH294" s="13"/>
      <c r="HI294" s="13"/>
      <c r="HJ294" s="13"/>
      <c r="HK294" s="13"/>
      <c r="HL294" s="13"/>
      <c r="HM294" s="13"/>
      <c r="HN294" s="13"/>
      <c r="HO294" s="13"/>
      <c r="HP294" s="13"/>
      <c r="HQ294" s="13"/>
      <c r="HR294" s="13"/>
      <c r="HS294" s="13"/>
      <c r="HT294" s="13"/>
      <c r="HU294" s="13"/>
      <c r="HV294" s="13"/>
      <c r="HW294" s="13"/>
      <c r="HX294" s="13"/>
      <c r="HY294" s="13"/>
      <c r="HZ294" s="13"/>
      <c r="IA294" s="13"/>
      <c r="IB294" s="13"/>
      <c r="IC294" s="13"/>
      <c r="ID294" s="13"/>
      <c r="IE294" s="13"/>
      <c r="IF294" s="13"/>
      <c r="IG294" s="13"/>
      <c r="IH294" s="13"/>
      <c r="II294" s="13"/>
      <c r="IJ294" s="13"/>
      <c r="IK294" s="13"/>
      <c r="IL294" s="13"/>
      <c r="IM294" s="13"/>
      <c r="IN294" s="13"/>
      <c r="IO294" s="13"/>
      <c r="IP294" s="13"/>
      <c r="IQ294" s="13"/>
      <c r="IR294" s="13"/>
      <c r="IS294" s="13"/>
      <c r="IT294" s="13"/>
      <c r="IU294" s="13"/>
      <c r="IV294" s="13"/>
      <c r="IW294" s="13"/>
      <c r="IX294" s="13"/>
      <c r="IY294" s="13"/>
      <c r="IZ294" s="13"/>
      <c r="JA294" s="13"/>
      <c r="JB294" s="13"/>
      <c r="JC294" s="13"/>
      <c r="JD294" s="13"/>
      <c r="JE294" s="13"/>
      <c r="JF294" s="13"/>
      <c r="JG294" s="13"/>
      <c r="JH294" s="13"/>
      <c r="JI294" s="13"/>
      <c r="JJ294" s="13"/>
      <c r="JK294" s="13"/>
      <c r="JL294" s="13"/>
      <c r="JM294" s="13"/>
      <c r="JN294" s="13"/>
      <c r="JO294" s="13"/>
      <c r="JP294" s="13"/>
      <c r="JQ294" s="13"/>
      <c r="JR294" s="13"/>
      <c r="JS294" s="13"/>
      <c r="JT294" s="13"/>
      <c r="JU294" s="13"/>
      <c r="JV294" s="13"/>
      <c r="JW294" s="13"/>
      <c r="JX294" s="13"/>
      <c r="JY294" s="13"/>
      <c r="JZ294" s="13"/>
      <c r="KA294" s="13"/>
      <c r="KB294" s="13"/>
      <c r="KC294" s="13"/>
      <c r="KD294" s="13"/>
      <c r="KE294" s="13"/>
      <c r="KF294" s="13"/>
      <c r="KG294" s="13"/>
      <c r="KH294" s="13"/>
      <c r="KI294" s="13"/>
      <c r="KJ294" s="13"/>
      <c r="KK294" s="13"/>
      <c r="KL294" s="13"/>
      <c r="KM294" s="13"/>
      <c r="KN294" s="13"/>
      <c r="KO294" s="13"/>
      <c r="KP294" s="13"/>
      <c r="KQ294" s="13"/>
      <c r="KR294" s="13"/>
      <c r="KS294" s="13"/>
      <c r="KT294" s="13"/>
      <c r="KU294" s="13"/>
      <c r="KV294" s="13"/>
      <c r="KW294" s="13"/>
      <c r="KX294" s="13"/>
      <c r="KY294" s="13"/>
      <c r="KZ294" s="13"/>
      <c r="LA294" s="13"/>
      <c r="LB294" s="13"/>
      <c r="LC294" s="13"/>
      <c r="LD294" s="13"/>
      <c r="LE294" s="13"/>
      <c r="LF294" s="13"/>
      <c r="LG294" s="13"/>
      <c r="LH294" s="13"/>
      <c r="LI294" s="13"/>
      <c r="LJ294" s="13"/>
      <c r="LK294" s="13"/>
      <c r="LL294" s="13"/>
      <c r="LM294" s="13"/>
      <c r="LN294" s="13"/>
      <c r="LO294" s="13"/>
      <c r="LP294" s="13"/>
      <c r="LQ294" s="13"/>
      <c r="LR294" s="13"/>
      <c r="LS294" s="13"/>
      <c r="LT294" s="13"/>
      <c r="LU294" s="13"/>
      <c r="LV294" s="13"/>
      <c r="LW294" s="13"/>
      <c r="LX294" s="13"/>
      <c r="LY294" s="13"/>
      <c r="LZ294" s="13"/>
      <c r="MA294" s="13"/>
      <c r="MB294" s="13"/>
      <c r="MC294" s="13"/>
      <c r="MD294" s="13"/>
      <c r="ME294" s="13"/>
      <c r="MF294" s="13"/>
      <c r="MG294" s="13"/>
      <c r="MH294" s="13"/>
      <c r="MI294" s="13"/>
      <c r="MJ294" s="13"/>
      <c r="MK294" s="13"/>
      <c r="ML294" s="13"/>
      <c r="MM294" s="13"/>
      <c r="MN294" s="13"/>
      <c r="MO294" s="13"/>
      <c r="MP294" s="13"/>
      <c r="MQ294" s="13"/>
      <c r="MR294" s="13"/>
      <c r="MS294" s="13"/>
      <c r="MT294" s="13"/>
      <c r="MU294" s="13"/>
      <c r="MV294" s="13"/>
      <c r="MW294" s="13"/>
      <c r="MX294" s="13"/>
      <c r="MY294" s="13"/>
      <c r="MZ294" s="13"/>
      <c r="NA294" s="13"/>
      <c r="NB294" s="13"/>
      <c r="NC294" s="13"/>
      <c r="ND294" s="13"/>
      <c r="NE294" s="13"/>
      <c r="NF294" s="13"/>
      <c r="NG294" s="13"/>
      <c r="NH294" s="13"/>
      <c r="NI294" s="13"/>
      <c r="NJ294" s="13"/>
      <c r="NK294" s="13"/>
      <c r="NL294" s="13"/>
      <c r="NM294" s="13"/>
      <c r="NN294" s="13"/>
      <c r="NO294" s="13"/>
      <c r="NP294" s="13"/>
      <c r="NQ294" s="13"/>
      <c r="NR294" s="13"/>
      <c r="NS294" s="13"/>
      <c r="NT294" s="13"/>
      <c r="NU294" s="13"/>
      <c r="NV294" s="13"/>
      <c r="NW294" s="13"/>
      <c r="NX294" s="13"/>
      <c r="NY294" s="13"/>
      <c r="NZ294" s="13"/>
      <c r="OA294" s="13"/>
      <c r="OB294" s="13"/>
      <c r="OC294" s="13"/>
      <c r="OD294" s="13"/>
      <c r="OE294" s="13"/>
      <c r="OF294" s="13"/>
      <c r="OG294" s="13"/>
      <c r="OH294" s="13"/>
      <c r="OI294" s="13"/>
      <c r="OJ294" s="13"/>
      <c r="OK294" s="13"/>
      <c r="OL294" s="13"/>
      <c r="OM294" s="13"/>
      <c r="ON294" s="13"/>
      <c r="OO294" s="13"/>
      <c r="OP294" s="13"/>
      <c r="OQ294" s="13"/>
      <c r="OR294" s="13"/>
      <c r="OS294" s="13"/>
      <c r="OT294" s="13"/>
      <c r="OU294" s="13"/>
      <c r="OV294" s="13"/>
      <c r="OW294" s="13"/>
      <c r="OX294" s="13"/>
      <c r="OY294" s="13"/>
      <c r="OZ294" s="13"/>
      <c r="PA294" s="13"/>
      <c r="PB294" s="13"/>
      <c r="PC294" s="13"/>
      <c r="PD294" s="13"/>
      <c r="PE294" s="13"/>
      <c r="PF294" s="13"/>
      <c r="PG294" s="13"/>
      <c r="PH294" s="13"/>
      <c r="PI294" s="13"/>
      <c r="PJ294" s="13"/>
      <c r="PK294" s="13"/>
      <c r="PL294" s="13"/>
      <c r="PM294" s="13"/>
      <c r="PN294" s="13"/>
      <c r="PO294" s="13"/>
      <c r="PP294" s="13"/>
      <c r="PQ294" s="13"/>
      <c r="PR294" s="13"/>
      <c r="PS294" s="13"/>
      <c r="PT294" s="13"/>
      <c r="PU294" s="13"/>
      <c r="PV294" s="13"/>
      <c r="PW294" s="13"/>
      <c r="PX294" s="13"/>
      <c r="PY294" s="13"/>
      <c r="PZ294" s="13"/>
      <c r="QA294" s="13"/>
      <c r="QB294" s="13"/>
      <c r="QC294" s="13"/>
      <c r="QD294" s="13"/>
      <c r="QE294" s="13"/>
      <c r="QF294" s="13"/>
      <c r="QG294" s="13"/>
      <c r="QH294" s="13"/>
      <c r="QI294" s="13"/>
      <c r="QJ294" s="13"/>
      <c r="QK294" s="13"/>
      <c r="QL294" s="13"/>
      <c r="QM294" s="13"/>
      <c r="QN294" s="13"/>
      <c r="QO294" s="13"/>
      <c r="QP294" s="13"/>
      <c r="QQ294" s="13"/>
      <c r="QR294" s="13"/>
      <c r="QS294" s="13"/>
      <c r="QT294" s="13"/>
      <c r="QU294" s="13"/>
      <c r="QV294" s="13"/>
      <c r="QW294" s="13"/>
      <c r="QX294" s="13"/>
      <c r="QY294" s="13"/>
      <c r="QZ294" s="13"/>
      <c r="RA294" s="13"/>
      <c r="RB294" s="13"/>
      <c r="RC294" s="13"/>
      <c r="RD294" s="13"/>
      <c r="RE294" s="13"/>
      <c r="RF294" s="13"/>
      <c r="RG294" s="13"/>
      <c r="RH294" s="13"/>
      <c r="RI294" s="13"/>
      <c r="RJ294" s="13"/>
      <c r="RK294" s="13"/>
      <c r="RL294" s="13"/>
      <c r="RM294" s="13"/>
      <c r="RN294" s="13"/>
      <c r="RO294" s="13"/>
      <c r="RP294" s="13"/>
      <c r="RQ294" s="13"/>
      <c r="RR294" s="13"/>
      <c r="RS294" s="13"/>
      <c r="RT294" s="13"/>
      <c r="RU294" s="13"/>
      <c r="RV294" s="13"/>
      <c r="RW294" s="13"/>
      <c r="RX294" s="13"/>
      <c r="RY294" s="13"/>
      <c r="RZ294" s="13"/>
      <c r="SA294" s="13"/>
      <c r="SB294" s="13"/>
      <c r="SC294" s="13"/>
      <c r="SD294" s="13"/>
      <c r="SE294" s="13"/>
      <c r="SF294" s="13"/>
      <c r="SG294" s="13"/>
      <c r="SH294" s="13"/>
      <c r="SI294" s="13"/>
      <c r="SJ294" s="13"/>
      <c r="SK294" s="13"/>
      <c r="SL294" s="13"/>
      <c r="SM294" s="13"/>
      <c r="SN294" s="13"/>
      <c r="SO294" s="13"/>
      <c r="SP294" s="13"/>
      <c r="SQ294" s="13"/>
      <c r="SR294" s="13"/>
      <c r="SS294" s="13"/>
      <c r="ST294" s="13"/>
      <c r="SU294" s="13"/>
      <c r="SV294" s="13"/>
      <c r="SW294" s="13"/>
      <c r="SX294" s="13"/>
      <c r="SY294" s="13"/>
      <c r="SZ294" s="13"/>
      <c r="TA294" s="13"/>
      <c r="TB294" s="13"/>
      <c r="TC294" s="13"/>
      <c r="TD294" s="13"/>
      <c r="TE294" s="13"/>
      <c r="TF294" s="13"/>
      <c r="TG294" s="13"/>
      <c r="TH294" s="13"/>
      <c r="TI294" s="13"/>
      <c r="TJ294" s="13"/>
      <c r="TK294" s="13"/>
      <c r="TL294" s="13"/>
      <c r="TM294" s="13"/>
      <c r="TN294" s="13"/>
      <c r="TO294" s="13"/>
      <c r="TP294" s="13"/>
      <c r="TQ294" s="13"/>
      <c r="TR294" s="13"/>
      <c r="TS294" s="13"/>
      <c r="TT294" s="13"/>
      <c r="TU294" s="13"/>
      <c r="TV294" s="13"/>
      <c r="TW294" s="13"/>
      <c r="TX294" s="13"/>
      <c r="TY294" s="13"/>
      <c r="TZ294" s="13"/>
      <c r="UA294" s="13"/>
      <c r="UB294" s="13"/>
      <c r="UC294" s="13"/>
      <c r="UD294" s="13"/>
      <c r="UE294" s="13"/>
      <c r="UF294" s="13"/>
      <c r="UG294" s="13"/>
      <c r="UH294" s="13"/>
      <c r="UI294" s="13"/>
      <c r="UJ294" s="13"/>
      <c r="UK294" s="13"/>
      <c r="UL294" s="13"/>
      <c r="UM294" s="13"/>
      <c r="UN294" s="13"/>
      <c r="UO294" s="13"/>
      <c r="UP294" s="13"/>
      <c r="UQ294" s="13"/>
      <c r="UR294" s="13"/>
      <c r="US294" s="13"/>
      <c r="UT294" s="13"/>
      <c r="UU294" s="13"/>
      <c r="UV294" s="13"/>
      <c r="UW294" s="13"/>
      <c r="UX294" s="13"/>
      <c r="UY294" s="13"/>
      <c r="UZ294" s="13"/>
      <c r="VA294" s="13"/>
      <c r="VB294" s="13"/>
      <c r="VC294" s="13"/>
      <c r="VD294" s="13"/>
      <c r="VE294" s="13"/>
      <c r="VF294" s="13"/>
      <c r="VG294" s="13"/>
      <c r="VH294" s="13"/>
      <c r="VI294" s="13"/>
      <c r="VJ294" s="13"/>
      <c r="VK294" s="13"/>
      <c r="VL294" s="13"/>
      <c r="VM294" s="13"/>
      <c r="VN294" s="13"/>
      <c r="VO294" s="13"/>
      <c r="VP294" s="13"/>
      <c r="VQ294" s="13"/>
      <c r="VR294" s="13"/>
      <c r="VS294" s="13"/>
      <c r="VT294" s="13"/>
      <c r="VU294" s="13"/>
      <c r="VV294" s="13"/>
      <c r="VW294" s="13"/>
      <c r="VX294" s="13"/>
      <c r="VY294" s="13"/>
      <c r="VZ294" s="13"/>
      <c r="WA294" s="13"/>
      <c r="WB294" s="13"/>
      <c r="WC294" s="13"/>
      <c r="WD294" s="13"/>
      <c r="WE294" s="13"/>
      <c r="WF294" s="13"/>
      <c r="WG294" s="13"/>
      <c r="WH294" s="13"/>
      <c r="WI294" s="13"/>
      <c r="WJ294" s="13"/>
      <c r="WK294" s="13"/>
      <c r="WL294" s="13"/>
      <c r="WM294" s="13"/>
      <c r="WN294" s="13"/>
      <c r="WO294" s="13"/>
      <c r="WP294" s="13"/>
      <c r="WQ294" s="13"/>
      <c r="WR294" s="13"/>
      <c r="WS294" s="13"/>
      <c r="WT294" s="13"/>
      <c r="WU294" s="13"/>
      <c r="WV294" s="13"/>
      <c r="WW294" s="13"/>
      <c r="WX294" s="13"/>
      <c r="WY294" s="13"/>
      <c r="WZ294" s="13"/>
      <c r="XA294" s="13"/>
      <c r="XB294" s="13"/>
      <c r="XC294" s="13"/>
      <c r="XD294" s="13"/>
      <c r="XE294" s="13"/>
      <c r="XF294" s="13"/>
      <c r="XG294" s="13"/>
      <c r="XH294" s="13"/>
      <c r="XI294" s="13"/>
      <c r="XJ294" s="13"/>
      <c r="XK294" s="13"/>
      <c r="XL294" s="13"/>
      <c r="XM294" s="13"/>
      <c r="XN294" s="13"/>
      <c r="XO294" s="13"/>
      <c r="XP294" s="13"/>
      <c r="XQ294" s="13"/>
      <c r="XR294" s="13"/>
      <c r="XS294" s="13"/>
      <c r="XT294" s="13"/>
      <c r="XU294" s="13"/>
      <c r="XV294" s="13"/>
      <c r="XW294" s="13"/>
      <c r="XX294" s="13"/>
      <c r="XY294" s="13"/>
      <c r="XZ294" s="13"/>
      <c r="YA294" s="13"/>
      <c r="YB294" s="13"/>
      <c r="YC294" s="13"/>
      <c r="YD294" s="13"/>
      <c r="YE294" s="13"/>
      <c r="YF294" s="13"/>
      <c r="YG294" s="13"/>
      <c r="YH294" s="13"/>
      <c r="YI294" s="13"/>
      <c r="YJ294" s="13"/>
      <c r="YK294" s="13"/>
      <c r="YL294" s="13"/>
      <c r="YM294" s="13"/>
      <c r="YN294" s="13"/>
      <c r="YO294" s="13"/>
      <c r="YP294" s="13"/>
      <c r="YQ294" s="13"/>
      <c r="YR294" s="13"/>
      <c r="YS294" s="13"/>
      <c r="YT294" s="13"/>
      <c r="YU294" s="13"/>
      <c r="YV294" s="13"/>
      <c r="YW294" s="13"/>
      <c r="YX294" s="13"/>
      <c r="YY294" s="13"/>
      <c r="YZ294" s="13"/>
      <c r="ZA294" s="13"/>
      <c r="ZB294" s="13"/>
      <c r="ZC294" s="13"/>
      <c r="ZD294" s="13"/>
      <c r="ZE294" s="13"/>
      <c r="ZF294" s="13"/>
      <c r="ZG294" s="13"/>
      <c r="ZH294" s="13"/>
      <c r="ZI294" s="13"/>
      <c r="ZJ294" s="13"/>
      <c r="ZK294" s="13"/>
      <c r="ZL294" s="13"/>
      <c r="ZM294" s="13"/>
      <c r="ZN294" s="13"/>
      <c r="ZO294" s="13"/>
      <c r="ZP294" s="13"/>
      <c r="ZQ294" s="13"/>
      <c r="ZR294" s="13"/>
      <c r="ZS294" s="13"/>
      <c r="ZT294" s="13"/>
      <c r="ZU294" s="13"/>
      <c r="ZV294" s="13"/>
      <c r="ZW294" s="13"/>
      <c r="ZX294" s="13"/>
      <c r="ZY294" s="13"/>
      <c r="ZZ294" s="13"/>
      <c r="AAA294" s="13"/>
      <c r="AAB294" s="13"/>
      <c r="AAC294" s="13"/>
      <c r="AAD294" s="13"/>
      <c r="AAE294" s="13"/>
      <c r="AAF294" s="13"/>
      <c r="AAG294" s="13"/>
      <c r="AAH294" s="13"/>
      <c r="AAI294" s="13"/>
      <c r="AAJ294" s="13"/>
      <c r="AAK294" s="13"/>
      <c r="AAL294" s="13"/>
      <c r="AAM294" s="13"/>
      <c r="AAN294" s="13"/>
      <c r="AAO294" s="13"/>
      <c r="AAP294" s="13"/>
      <c r="AAQ294" s="13"/>
      <c r="AAR294" s="13"/>
      <c r="AAS294" s="13"/>
      <c r="AAT294" s="13"/>
      <c r="AAU294" s="13"/>
      <c r="AAV294" s="13"/>
      <c r="AAW294" s="13"/>
      <c r="AAX294" s="13"/>
      <c r="AAY294" s="13"/>
      <c r="AAZ294" s="13"/>
      <c r="ABA294" s="13"/>
      <c r="ABB294" s="13"/>
      <c r="ABC294" s="13"/>
      <c r="ABD294" s="13"/>
      <c r="ABE294" s="13"/>
      <c r="ABF294" s="13"/>
      <c r="ABG294" s="13"/>
      <c r="ABH294" s="13"/>
      <c r="ABI294" s="13"/>
      <c r="ABJ294" s="13"/>
      <c r="ABK294" s="13"/>
      <c r="ABL294" s="13"/>
      <c r="ABM294" s="13"/>
      <c r="ABN294" s="13"/>
      <c r="ABO294" s="13"/>
      <c r="ABP294" s="13"/>
      <c r="ABQ294" s="13"/>
      <c r="ABR294" s="13"/>
      <c r="ABS294" s="13"/>
      <c r="ABT294" s="13"/>
      <c r="ABU294" s="13"/>
      <c r="ABV294" s="13"/>
      <c r="ABW294" s="13"/>
      <c r="ABX294" s="13"/>
      <c r="ABY294" s="13"/>
      <c r="ABZ294" s="13"/>
      <c r="ACA294" s="13"/>
      <c r="ACB294" s="13"/>
      <c r="ACC294" s="13"/>
      <c r="ACD294" s="13"/>
      <c r="ACE294" s="13"/>
      <c r="ACF294" s="13"/>
      <c r="ACG294" s="13"/>
      <c r="ACH294" s="13"/>
      <c r="ACI294" s="13"/>
      <c r="ACJ294" s="13"/>
      <c r="ACK294" s="13"/>
      <c r="ACL294" s="13"/>
      <c r="ACM294" s="13"/>
      <c r="ACN294" s="13"/>
      <c r="ACO294" s="13"/>
      <c r="ACP294" s="13"/>
      <c r="ACQ294" s="13"/>
      <c r="ACR294" s="13"/>
      <c r="ACS294" s="13"/>
      <c r="ACT294" s="13"/>
      <c r="ACU294" s="13"/>
      <c r="ACV294" s="13"/>
      <c r="ACW294" s="13"/>
      <c r="ACX294" s="13"/>
      <c r="ACY294" s="13"/>
      <c r="ACZ294" s="13"/>
      <c r="ADA294" s="13"/>
      <c r="ADB294" s="13"/>
      <c r="ADC294" s="13"/>
      <c r="ADD294" s="13"/>
      <c r="ADE294" s="13"/>
      <c r="ADF294" s="13"/>
      <c r="ADG294" s="13"/>
      <c r="ADH294" s="13"/>
      <c r="ADI294" s="13"/>
      <c r="ADJ294" s="13"/>
      <c r="ADK294" s="13"/>
      <c r="ADL294" s="13"/>
      <c r="ADM294" s="13"/>
      <c r="ADN294" s="13"/>
      <c r="ADO294" s="13"/>
      <c r="ADP294" s="13"/>
      <c r="ADQ294" s="13"/>
      <c r="ADR294" s="13"/>
      <c r="ADS294" s="13"/>
      <c r="ADT294" s="13"/>
      <c r="ADU294" s="13"/>
      <c r="ADV294" s="13"/>
      <c r="ADW294" s="13"/>
      <c r="ADX294" s="13"/>
      <c r="ADY294" s="13"/>
      <c r="ADZ294" s="13"/>
      <c r="AEA294" s="13"/>
      <c r="AEB294" s="13"/>
      <c r="AEC294" s="13"/>
      <c r="AED294" s="13"/>
      <c r="AEE294" s="13"/>
      <c r="AEF294" s="13"/>
      <c r="AEG294" s="13"/>
      <c r="AEH294" s="13"/>
      <c r="AEI294" s="13"/>
      <c r="AEJ294" s="13"/>
      <c r="AEK294" s="13"/>
      <c r="AEL294" s="13"/>
      <c r="AEM294" s="13"/>
      <c r="AEN294" s="13"/>
      <c r="AEO294" s="13"/>
      <c r="AEP294" s="13"/>
      <c r="AEQ294" s="13"/>
      <c r="AER294" s="13"/>
      <c r="AES294" s="13"/>
      <c r="AET294" s="13"/>
      <c r="AEU294" s="13"/>
      <c r="AEV294" s="13"/>
      <c r="AEW294" s="13"/>
      <c r="AEX294" s="13"/>
      <c r="AEY294" s="13"/>
      <c r="AEZ294" s="13"/>
      <c r="AFA294" s="13"/>
      <c r="AFB294" s="13"/>
      <c r="AFC294" s="13"/>
      <c r="AFD294" s="13"/>
      <c r="AFE294" s="13"/>
      <c r="AFF294" s="13"/>
      <c r="AFG294" s="13"/>
      <c r="AFH294" s="13"/>
      <c r="AFI294" s="13"/>
      <c r="AFJ294" s="13"/>
      <c r="AFK294" s="13"/>
      <c r="AFL294" s="13"/>
      <c r="AFM294" s="13"/>
      <c r="AFN294" s="13"/>
      <c r="AFO294" s="13"/>
      <c r="AFP294" s="13"/>
      <c r="AFQ294" s="13"/>
      <c r="AFR294" s="13"/>
      <c r="AFS294" s="13"/>
      <c r="AFT294" s="13"/>
      <c r="AFU294" s="13"/>
      <c r="AFV294" s="13"/>
      <c r="AFW294" s="13"/>
      <c r="AFX294" s="13"/>
      <c r="AFY294" s="13"/>
      <c r="AFZ294" s="13"/>
      <c r="AGA294" s="13"/>
      <c r="AGB294" s="13"/>
      <c r="AGC294" s="13"/>
      <c r="AGD294" s="13"/>
      <c r="AGE294" s="13"/>
      <c r="AGF294" s="13"/>
      <c r="AGG294" s="13"/>
      <c r="AGH294" s="13"/>
      <c r="AGI294" s="13"/>
      <c r="AGJ294" s="13"/>
      <c r="AGK294" s="13"/>
      <c r="AGL294" s="13"/>
      <c r="AGM294" s="13"/>
      <c r="AGN294" s="13"/>
      <c r="AGO294" s="13"/>
      <c r="AGP294" s="13"/>
      <c r="AGQ294" s="13"/>
      <c r="AGR294" s="13"/>
      <c r="AGS294" s="13"/>
      <c r="AGT294" s="13"/>
      <c r="AGU294" s="13"/>
      <c r="AGV294" s="13"/>
      <c r="AGW294" s="13"/>
      <c r="AGX294" s="13"/>
      <c r="AGY294" s="13"/>
      <c r="AGZ294" s="13"/>
      <c r="AHA294" s="13"/>
      <c r="AHB294" s="13"/>
      <c r="AHC294" s="13"/>
      <c r="AHD294" s="13"/>
      <c r="AHE294" s="13"/>
      <c r="AHF294" s="13"/>
      <c r="AHG294" s="13"/>
      <c r="AHH294" s="13"/>
      <c r="AHI294" s="13"/>
      <c r="AHJ294" s="13"/>
      <c r="AHK294" s="13"/>
      <c r="AHL294" s="13"/>
      <c r="AHM294" s="13"/>
      <c r="AHN294" s="13"/>
      <c r="AHO294" s="13"/>
      <c r="AHP294" s="13"/>
      <c r="AHQ294" s="13"/>
      <c r="AHR294" s="13"/>
      <c r="AHS294" s="13"/>
      <c r="AHT294" s="13"/>
      <c r="AHU294" s="13"/>
      <c r="AHV294" s="13"/>
      <c r="AHW294" s="13"/>
      <c r="AHX294" s="13"/>
      <c r="AHY294" s="13"/>
      <c r="AHZ294" s="13"/>
      <c r="AIA294" s="13"/>
      <c r="AIB294" s="13"/>
      <c r="AIC294" s="13"/>
      <c r="AID294" s="13"/>
      <c r="AIE294" s="13"/>
      <c r="AIF294" s="13"/>
      <c r="AIG294" s="13"/>
      <c r="AIH294" s="13"/>
      <c r="AII294" s="13"/>
      <c r="AIJ294" s="13"/>
      <c r="AIK294" s="13"/>
      <c r="AIL294" s="13"/>
      <c r="AIM294" s="13"/>
      <c r="AIN294" s="13"/>
      <c r="AIO294" s="13"/>
      <c r="AIP294" s="13"/>
      <c r="AIQ294" s="13"/>
      <c r="AIR294" s="13"/>
      <c r="AIS294" s="13"/>
      <c r="AIT294" s="13"/>
      <c r="AIU294" s="13"/>
      <c r="AIV294" s="13"/>
      <c r="AIW294" s="13"/>
      <c r="AIX294" s="13"/>
      <c r="AIY294" s="13"/>
      <c r="AIZ294" s="13"/>
      <c r="AJA294" s="13"/>
      <c r="AJB294" s="13"/>
      <c r="AJC294" s="13"/>
      <c r="AJD294" s="13"/>
      <c r="AJE294" s="13"/>
      <c r="AJF294" s="13"/>
      <c r="AJG294" s="13"/>
      <c r="AJH294" s="13"/>
      <c r="AJI294" s="13"/>
      <c r="AJJ294" s="13"/>
      <c r="AJK294" s="13"/>
      <c r="AJL294" s="13"/>
      <c r="AJM294" s="13"/>
      <c r="AJN294" s="13"/>
      <c r="AJO294" s="13"/>
      <c r="AJP294" s="13"/>
      <c r="AJQ294" s="13"/>
      <c r="AJR294" s="13"/>
      <c r="AJS294" s="13"/>
      <c r="AJT294" s="13"/>
      <c r="AJU294" s="13"/>
      <c r="AJV294" s="13"/>
      <c r="AJW294" s="13"/>
      <c r="AJX294" s="13"/>
      <c r="AJY294" s="13"/>
      <c r="AJZ294" s="13"/>
      <c r="AKA294" s="13"/>
      <c r="AKB294" s="13"/>
      <c r="AKC294" s="13"/>
      <c r="AKD294" s="13"/>
      <c r="AKE294" s="13"/>
      <c r="AKF294" s="13"/>
      <c r="AKG294" s="13"/>
      <c r="AKH294" s="13"/>
      <c r="AKI294" s="13"/>
      <c r="AKJ294" s="13"/>
      <c r="AKK294" s="13"/>
      <c r="AKL294" s="13"/>
      <c r="AKM294" s="13"/>
      <c r="AKN294" s="13"/>
      <c r="AKO294" s="13"/>
      <c r="AKP294" s="13"/>
      <c r="AKQ294" s="13"/>
      <c r="AKR294" s="13"/>
      <c r="AKS294" s="13"/>
      <c r="AKT294" s="13"/>
      <c r="AKU294" s="13"/>
      <c r="AKV294" s="13"/>
      <c r="AKW294" s="13"/>
      <c r="AKX294" s="13"/>
      <c r="AKY294" s="13"/>
      <c r="AKZ294" s="13"/>
      <c r="ALA294" s="13"/>
      <c r="ALB294" s="13"/>
      <c r="ALC294" s="13"/>
      <c r="ALD294" s="13"/>
      <c r="ALE294" s="13"/>
      <c r="ALF294" s="13"/>
      <c r="ALG294" s="13"/>
      <c r="ALH294" s="13"/>
      <c r="ALI294" s="13"/>
      <c r="ALJ294" s="13"/>
      <c r="ALK294" s="13"/>
      <c r="ALL294" s="13"/>
      <c r="ALM294" s="13"/>
      <c r="ALN294" s="13"/>
    </row>
    <row r="295" spans="1:1002" ht="14.5" hidden="1" customHeight="1" x14ac:dyDescent="0.35">
      <c r="A295" s="6"/>
      <c r="B295" s="21"/>
      <c r="C295" s="30"/>
      <c r="D295" s="21"/>
      <c r="E295" s="21"/>
      <c r="F295" s="11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c r="EV295" s="13"/>
      <c r="EW295" s="13"/>
      <c r="EX295" s="13"/>
      <c r="EY295" s="13"/>
      <c r="EZ295" s="13"/>
      <c r="FA295" s="13"/>
      <c r="FB295" s="13"/>
      <c r="FC295" s="13"/>
      <c r="FD295" s="13"/>
      <c r="FE295" s="13"/>
      <c r="FF295" s="13"/>
      <c r="FG295" s="13"/>
      <c r="FH295" s="13"/>
      <c r="FI295" s="13"/>
      <c r="FJ295" s="13"/>
      <c r="FK295" s="13"/>
      <c r="FL295" s="13"/>
      <c r="FM295" s="13"/>
      <c r="FN295" s="13"/>
      <c r="FO295" s="13"/>
      <c r="FP295" s="13"/>
      <c r="FQ295" s="13"/>
      <c r="FR295" s="13"/>
      <c r="FS295" s="13"/>
      <c r="FT295" s="13"/>
      <c r="FU295" s="13"/>
      <c r="FV295" s="13"/>
      <c r="FW295" s="13"/>
      <c r="FX295" s="13"/>
      <c r="FY295" s="13"/>
      <c r="FZ295" s="13"/>
      <c r="GA295" s="13"/>
      <c r="GB295" s="13"/>
      <c r="GC295" s="13"/>
      <c r="GD295" s="13"/>
      <c r="GE295" s="13"/>
      <c r="GF295" s="13"/>
      <c r="GG295" s="13"/>
      <c r="GH295" s="13"/>
      <c r="GI295" s="13"/>
      <c r="GJ295" s="13"/>
      <c r="GK295" s="13"/>
      <c r="GL295" s="13"/>
      <c r="GM295" s="13"/>
      <c r="GN295" s="13"/>
      <c r="GO295" s="13"/>
      <c r="GP295" s="13"/>
      <c r="GQ295" s="13"/>
      <c r="GR295" s="13"/>
      <c r="GS295" s="13"/>
      <c r="GT295" s="13"/>
      <c r="GU295" s="13"/>
      <c r="GV295" s="13"/>
      <c r="GW295" s="13"/>
      <c r="GX295" s="13"/>
      <c r="GY295" s="13"/>
      <c r="GZ295" s="13"/>
      <c r="HA295" s="13"/>
      <c r="HB295" s="13"/>
      <c r="HC295" s="13"/>
      <c r="HD295" s="13"/>
      <c r="HE295" s="13"/>
      <c r="HF295" s="13"/>
      <c r="HG295" s="13"/>
      <c r="HH295" s="13"/>
      <c r="HI295" s="13"/>
      <c r="HJ295" s="13"/>
      <c r="HK295" s="13"/>
      <c r="HL295" s="13"/>
      <c r="HM295" s="13"/>
      <c r="HN295" s="13"/>
      <c r="HO295" s="13"/>
      <c r="HP295" s="13"/>
      <c r="HQ295" s="13"/>
      <c r="HR295" s="13"/>
      <c r="HS295" s="13"/>
      <c r="HT295" s="13"/>
      <c r="HU295" s="13"/>
      <c r="HV295" s="13"/>
      <c r="HW295" s="13"/>
      <c r="HX295" s="13"/>
      <c r="HY295" s="13"/>
      <c r="HZ295" s="13"/>
      <c r="IA295" s="13"/>
      <c r="IB295" s="13"/>
      <c r="IC295" s="13"/>
      <c r="ID295" s="13"/>
      <c r="IE295" s="13"/>
      <c r="IF295" s="13"/>
      <c r="IG295" s="13"/>
      <c r="IH295" s="13"/>
      <c r="II295" s="13"/>
      <c r="IJ295" s="13"/>
      <c r="IK295" s="13"/>
      <c r="IL295" s="13"/>
      <c r="IM295" s="13"/>
      <c r="IN295" s="13"/>
      <c r="IO295" s="13"/>
      <c r="IP295" s="13"/>
      <c r="IQ295" s="13"/>
      <c r="IR295" s="13"/>
      <c r="IS295" s="13"/>
      <c r="IT295" s="13"/>
      <c r="IU295" s="13"/>
      <c r="IV295" s="13"/>
      <c r="IW295" s="13"/>
      <c r="IX295" s="13"/>
      <c r="IY295" s="13"/>
      <c r="IZ295" s="13"/>
      <c r="JA295" s="13"/>
      <c r="JB295" s="13"/>
      <c r="JC295" s="13"/>
      <c r="JD295" s="13"/>
      <c r="JE295" s="13"/>
      <c r="JF295" s="13"/>
      <c r="JG295" s="13"/>
      <c r="JH295" s="13"/>
      <c r="JI295" s="13"/>
      <c r="JJ295" s="13"/>
      <c r="JK295" s="13"/>
      <c r="JL295" s="13"/>
      <c r="JM295" s="13"/>
      <c r="JN295" s="13"/>
      <c r="JO295" s="13"/>
      <c r="JP295" s="13"/>
      <c r="JQ295" s="13"/>
      <c r="JR295" s="13"/>
      <c r="JS295" s="13"/>
      <c r="JT295" s="13"/>
      <c r="JU295" s="13"/>
      <c r="JV295" s="13"/>
      <c r="JW295" s="13"/>
      <c r="JX295" s="13"/>
      <c r="JY295" s="13"/>
      <c r="JZ295" s="13"/>
      <c r="KA295" s="13"/>
      <c r="KB295" s="13"/>
      <c r="KC295" s="13"/>
      <c r="KD295" s="13"/>
      <c r="KE295" s="13"/>
      <c r="KF295" s="13"/>
      <c r="KG295" s="13"/>
      <c r="KH295" s="13"/>
      <c r="KI295" s="13"/>
      <c r="KJ295" s="13"/>
      <c r="KK295" s="13"/>
      <c r="KL295" s="13"/>
      <c r="KM295" s="13"/>
      <c r="KN295" s="13"/>
      <c r="KO295" s="13"/>
      <c r="KP295" s="13"/>
      <c r="KQ295" s="13"/>
      <c r="KR295" s="13"/>
      <c r="KS295" s="13"/>
      <c r="KT295" s="13"/>
      <c r="KU295" s="13"/>
      <c r="KV295" s="13"/>
      <c r="KW295" s="13"/>
      <c r="KX295" s="13"/>
      <c r="KY295" s="13"/>
      <c r="KZ295" s="13"/>
      <c r="LA295" s="13"/>
      <c r="LB295" s="13"/>
      <c r="LC295" s="13"/>
      <c r="LD295" s="13"/>
      <c r="LE295" s="13"/>
      <c r="LF295" s="13"/>
      <c r="LG295" s="13"/>
      <c r="LH295" s="13"/>
      <c r="LI295" s="13"/>
      <c r="LJ295" s="13"/>
      <c r="LK295" s="13"/>
      <c r="LL295" s="13"/>
      <c r="LM295" s="13"/>
      <c r="LN295" s="13"/>
      <c r="LO295" s="13"/>
      <c r="LP295" s="13"/>
      <c r="LQ295" s="13"/>
      <c r="LR295" s="13"/>
      <c r="LS295" s="13"/>
      <c r="LT295" s="13"/>
      <c r="LU295" s="13"/>
      <c r="LV295" s="13"/>
      <c r="LW295" s="13"/>
      <c r="LX295" s="13"/>
      <c r="LY295" s="13"/>
      <c r="LZ295" s="13"/>
      <c r="MA295" s="13"/>
      <c r="MB295" s="13"/>
      <c r="MC295" s="13"/>
      <c r="MD295" s="13"/>
      <c r="ME295" s="13"/>
      <c r="MF295" s="13"/>
      <c r="MG295" s="13"/>
      <c r="MH295" s="13"/>
      <c r="MI295" s="13"/>
      <c r="MJ295" s="13"/>
      <c r="MK295" s="13"/>
      <c r="ML295" s="13"/>
      <c r="MM295" s="13"/>
      <c r="MN295" s="13"/>
      <c r="MO295" s="13"/>
      <c r="MP295" s="13"/>
      <c r="MQ295" s="13"/>
      <c r="MR295" s="13"/>
      <c r="MS295" s="13"/>
      <c r="MT295" s="13"/>
      <c r="MU295" s="13"/>
      <c r="MV295" s="13"/>
      <c r="MW295" s="13"/>
      <c r="MX295" s="13"/>
      <c r="MY295" s="13"/>
      <c r="MZ295" s="13"/>
      <c r="NA295" s="13"/>
      <c r="NB295" s="13"/>
      <c r="NC295" s="13"/>
      <c r="ND295" s="13"/>
      <c r="NE295" s="13"/>
      <c r="NF295" s="13"/>
      <c r="NG295" s="13"/>
      <c r="NH295" s="13"/>
      <c r="NI295" s="13"/>
      <c r="NJ295" s="13"/>
      <c r="NK295" s="13"/>
      <c r="NL295" s="13"/>
      <c r="NM295" s="13"/>
      <c r="NN295" s="13"/>
      <c r="NO295" s="13"/>
      <c r="NP295" s="13"/>
      <c r="NQ295" s="13"/>
      <c r="NR295" s="13"/>
      <c r="NS295" s="13"/>
      <c r="NT295" s="13"/>
      <c r="NU295" s="13"/>
      <c r="NV295" s="13"/>
      <c r="NW295" s="13"/>
      <c r="NX295" s="13"/>
      <c r="NY295" s="13"/>
      <c r="NZ295" s="13"/>
      <c r="OA295" s="13"/>
      <c r="OB295" s="13"/>
      <c r="OC295" s="13"/>
      <c r="OD295" s="13"/>
      <c r="OE295" s="13"/>
      <c r="OF295" s="13"/>
      <c r="OG295" s="13"/>
      <c r="OH295" s="13"/>
      <c r="OI295" s="13"/>
      <c r="OJ295" s="13"/>
      <c r="OK295" s="13"/>
      <c r="OL295" s="13"/>
      <c r="OM295" s="13"/>
      <c r="ON295" s="13"/>
      <c r="OO295" s="13"/>
      <c r="OP295" s="13"/>
      <c r="OQ295" s="13"/>
      <c r="OR295" s="13"/>
      <c r="OS295" s="13"/>
      <c r="OT295" s="13"/>
      <c r="OU295" s="13"/>
      <c r="OV295" s="13"/>
      <c r="OW295" s="13"/>
      <c r="OX295" s="13"/>
      <c r="OY295" s="13"/>
      <c r="OZ295" s="13"/>
      <c r="PA295" s="13"/>
      <c r="PB295" s="13"/>
      <c r="PC295" s="13"/>
      <c r="PD295" s="13"/>
      <c r="PE295" s="13"/>
      <c r="PF295" s="13"/>
      <c r="PG295" s="13"/>
      <c r="PH295" s="13"/>
      <c r="PI295" s="13"/>
      <c r="PJ295" s="13"/>
      <c r="PK295" s="13"/>
      <c r="PL295" s="13"/>
      <c r="PM295" s="13"/>
      <c r="PN295" s="13"/>
      <c r="PO295" s="13"/>
      <c r="PP295" s="13"/>
      <c r="PQ295" s="13"/>
      <c r="PR295" s="13"/>
      <c r="PS295" s="13"/>
      <c r="PT295" s="13"/>
      <c r="PU295" s="13"/>
      <c r="PV295" s="13"/>
      <c r="PW295" s="13"/>
      <c r="PX295" s="13"/>
      <c r="PY295" s="13"/>
      <c r="PZ295" s="13"/>
      <c r="QA295" s="13"/>
      <c r="QB295" s="13"/>
      <c r="QC295" s="13"/>
      <c r="QD295" s="13"/>
      <c r="QE295" s="13"/>
      <c r="QF295" s="13"/>
      <c r="QG295" s="13"/>
      <c r="QH295" s="13"/>
      <c r="QI295" s="13"/>
      <c r="QJ295" s="13"/>
      <c r="QK295" s="13"/>
      <c r="QL295" s="13"/>
      <c r="QM295" s="13"/>
      <c r="QN295" s="13"/>
      <c r="QO295" s="13"/>
      <c r="QP295" s="13"/>
      <c r="QQ295" s="13"/>
      <c r="QR295" s="13"/>
      <c r="QS295" s="13"/>
      <c r="QT295" s="13"/>
      <c r="QU295" s="13"/>
      <c r="QV295" s="13"/>
      <c r="QW295" s="13"/>
      <c r="QX295" s="13"/>
      <c r="QY295" s="13"/>
      <c r="QZ295" s="13"/>
      <c r="RA295" s="13"/>
      <c r="RB295" s="13"/>
      <c r="RC295" s="13"/>
      <c r="RD295" s="13"/>
      <c r="RE295" s="13"/>
      <c r="RF295" s="13"/>
      <c r="RG295" s="13"/>
      <c r="RH295" s="13"/>
      <c r="RI295" s="13"/>
      <c r="RJ295" s="13"/>
      <c r="RK295" s="13"/>
      <c r="RL295" s="13"/>
      <c r="RM295" s="13"/>
      <c r="RN295" s="13"/>
      <c r="RO295" s="13"/>
      <c r="RP295" s="13"/>
      <c r="RQ295" s="13"/>
      <c r="RR295" s="13"/>
      <c r="RS295" s="13"/>
      <c r="RT295" s="13"/>
      <c r="RU295" s="13"/>
      <c r="RV295" s="13"/>
      <c r="RW295" s="13"/>
      <c r="RX295" s="13"/>
      <c r="RY295" s="13"/>
      <c r="RZ295" s="13"/>
      <c r="SA295" s="13"/>
      <c r="SB295" s="13"/>
      <c r="SC295" s="13"/>
      <c r="SD295" s="13"/>
      <c r="SE295" s="13"/>
      <c r="SF295" s="13"/>
      <c r="SG295" s="13"/>
      <c r="SH295" s="13"/>
      <c r="SI295" s="13"/>
      <c r="SJ295" s="13"/>
      <c r="SK295" s="13"/>
      <c r="SL295" s="13"/>
      <c r="SM295" s="13"/>
      <c r="SN295" s="13"/>
      <c r="SO295" s="13"/>
      <c r="SP295" s="13"/>
      <c r="SQ295" s="13"/>
      <c r="SR295" s="13"/>
      <c r="SS295" s="13"/>
      <c r="ST295" s="13"/>
      <c r="SU295" s="13"/>
      <c r="SV295" s="13"/>
      <c r="SW295" s="13"/>
      <c r="SX295" s="13"/>
      <c r="SY295" s="13"/>
      <c r="SZ295" s="13"/>
      <c r="TA295" s="13"/>
      <c r="TB295" s="13"/>
      <c r="TC295" s="13"/>
      <c r="TD295" s="13"/>
      <c r="TE295" s="13"/>
      <c r="TF295" s="13"/>
      <c r="TG295" s="13"/>
      <c r="TH295" s="13"/>
      <c r="TI295" s="13"/>
      <c r="TJ295" s="13"/>
      <c r="TK295" s="13"/>
      <c r="TL295" s="13"/>
      <c r="TM295" s="13"/>
      <c r="TN295" s="13"/>
      <c r="TO295" s="13"/>
      <c r="TP295" s="13"/>
      <c r="TQ295" s="13"/>
      <c r="TR295" s="13"/>
      <c r="TS295" s="13"/>
      <c r="TT295" s="13"/>
      <c r="TU295" s="13"/>
      <c r="TV295" s="13"/>
      <c r="TW295" s="13"/>
      <c r="TX295" s="13"/>
      <c r="TY295" s="13"/>
      <c r="TZ295" s="13"/>
      <c r="UA295" s="13"/>
      <c r="UB295" s="13"/>
      <c r="UC295" s="13"/>
      <c r="UD295" s="13"/>
      <c r="UE295" s="13"/>
      <c r="UF295" s="13"/>
      <c r="UG295" s="13"/>
      <c r="UH295" s="13"/>
      <c r="UI295" s="13"/>
      <c r="UJ295" s="13"/>
      <c r="UK295" s="13"/>
      <c r="UL295" s="13"/>
      <c r="UM295" s="13"/>
      <c r="UN295" s="13"/>
      <c r="UO295" s="13"/>
      <c r="UP295" s="13"/>
      <c r="UQ295" s="13"/>
      <c r="UR295" s="13"/>
      <c r="US295" s="13"/>
      <c r="UT295" s="13"/>
      <c r="UU295" s="13"/>
      <c r="UV295" s="13"/>
      <c r="UW295" s="13"/>
      <c r="UX295" s="13"/>
      <c r="UY295" s="13"/>
      <c r="UZ295" s="13"/>
      <c r="VA295" s="13"/>
      <c r="VB295" s="13"/>
      <c r="VC295" s="13"/>
      <c r="VD295" s="13"/>
      <c r="VE295" s="13"/>
      <c r="VF295" s="13"/>
      <c r="VG295" s="13"/>
      <c r="VH295" s="13"/>
      <c r="VI295" s="13"/>
      <c r="VJ295" s="13"/>
      <c r="VK295" s="13"/>
      <c r="VL295" s="13"/>
      <c r="VM295" s="13"/>
      <c r="VN295" s="13"/>
      <c r="VO295" s="13"/>
      <c r="VP295" s="13"/>
      <c r="VQ295" s="13"/>
      <c r="VR295" s="13"/>
      <c r="VS295" s="13"/>
      <c r="VT295" s="13"/>
      <c r="VU295" s="13"/>
      <c r="VV295" s="13"/>
      <c r="VW295" s="13"/>
      <c r="VX295" s="13"/>
      <c r="VY295" s="13"/>
      <c r="VZ295" s="13"/>
      <c r="WA295" s="13"/>
      <c r="WB295" s="13"/>
      <c r="WC295" s="13"/>
      <c r="WD295" s="13"/>
      <c r="WE295" s="13"/>
      <c r="WF295" s="13"/>
      <c r="WG295" s="13"/>
      <c r="WH295" s="13"/>
      <c r="WI295" s="13"/>
      <c r="WJ295" s="13"/>
      <c r="WK295" s="13"/>
      <c r="WL295" s="13"/>
      <c r="WM295" s="13"/>
      <c r="WN295" s="13"/>
      <c r="WO295" s="13"/>
      <c r="WP295" s="13"/>
      <c r="WQ295" s="13"/>
      <c r="WR295" s="13"/>
      <c r="WS295" s="13"/>
      <c r="WT295" s="13"/>
      <c r="WU295" s="13"/>
      <c r="WV295" s="13"/>
      <c r="WW295" s="13"/>
      <c r="WX295" s="13"/>
      <c r="WY295" s="13"/>
      <c r="WZ295" s="13"/>
      <c r="XA295" s="13"/>
      <c r="XB295" s="13"/>
      <c r="XC295" s="13"/>
      <c r="XD295" s="13"/>
      <c r="XE295" s="13"/>
      <c r="XF295" s="13"/>
      <c r="XG295" s="13"/>
      <c r="XH295" s="13"/>
      <c r="XI295" s="13"/>
      <c r="XJ295" s="13"/>
      <c r="XK295" s="13"/>
      <c r="XL295" s="13"/>
      <c r="XM295" s="13"/>
      <c r="XN295" s="13"/>
      <c r="XO295" s="13"/>
      <c r="XP295" s="13"/>
      <c r="XQ295" s="13"/>
      <c r="XR295" s="13"/>
      <c r="XS295" s="13"/>
      <c r="XT295" s="13"/>
      <c r="XU295" s="13"/>
      <c r="XV295" s="13"/>
      <c r="XW295" s="13"/>
      <c r="XX295" s="13"/>
      <c r="XY295" s="13"/>
      <c r="XZ295" s="13"/>
      <c r="YA295" s="13"/>
      <c r="YB295" s="13"/>
      <c r="YC295" s="13"/>
      <c r="YD295" s="13"/>
      <c r="YE295" s="13"/>
      <c r="YF295" s="13"/>
      <c r="YG295" s="13"/>
      <c r="YH295" s="13"/>
      <c r="YI295" s="13"/>
      <c r="YJ295" s="13"/>
      <c r="YK295" s="13"/>
      <c r="YL295" s="13"/>
      <c r="YM295" s="13"/>
      <c r="YN295" s="13"/>
      <c r="YO295" s="13"/>
      <c r="YP295" s="13"/>
      <c r="YQ295" s="13"/>
      <c r="YR295" s="13"/>
      <c r="YS295" s="13"/>
      <c r="YT295" s="13"/>
      <c r="YU295" s="13"/>
      <c r="YV295" s="13"/>
      <c r="YW295" s="13"/>
      <c r="YX295" s="13"/>
      <c r="YY295" s="13"/>
      <c r="YZ295" s="13"/>
      <c r="ZA295" s="13"/>
      <c r="ZB295" s="13"/>
      <c r="ZC295" s="13"/>
      <c r="ZD295" s="13"/>
      <c r="ZE295" s="13"/>
      <c r="ZF295" s="13"/>
      <c r="ZG295" s="13"/>
      <c r="ZH295" s="13"/>
      <c r="ZI295" s="13"/>
      <c r="ZJ295" s="13"/>
      <c r="ZK295" s="13"/>
      <c r="ZL295" s="13"/>
      <c r="ZM295" s="13"/>
      <c r="ZN295" s="13"/>
      <c r="ZO295" s="13"/>
      <c r="ZP295" s="13"/>
      <c r="ZQ295" s="13"/>
      <c r="ZR295" s="13"/>
      <c r="ZS295" s="13"/>
      <c r="ZT295" s="13"/>
      <c r="ZU295" s="13"/>
      <c r="ZV295" s="13"/>
      <c r="ZW295" s="13"/>
      <c r="ZX295" s="13"/>
      <c r="ZY295" s="13"/>
      <c r="ZZ295" s="13"/>
      <c r="AAA295" s="13"/>
      <c r="AAB295" s="13"/>
      <c r="AAC295" s="13"/>
      <c r="AAD295" s="13"/>
      <c r="AAE295" s="13"/>
      <c r="AAF295" s="13"/>
      <c r="AAG295" s="13"/>
      <c r="AAH295" s="13"/>
      <c r="AAI295" s="13"/>
      <c r="AAJ295" s="13"/>
      <c r="AAK295" s="13"/>
      <c r="AAL295" s="13"/>
      <c r="AAM295" s="13"/>
      <c r="AAN295" s="13"/>
      <c r="AAO295" s="13"/>
      <c r="AAP295" s="13"/>
      <c r="AAQ295" s="13"/>
      <c r="AAR295" s="13"/>
      <c r="AAS295" s="13"/>
      <c r="AAT295" s="13"/>
      <c r="AAU295" s="13"/>
      <c r="AAV295" s="13"/>
      <c r="AAW295" s="13"/>
      <c r="AAX295" s="13"/>
      <c r="AAY295" s="13"/>
      <c r="AAZ295" s="13"/>
      <c r="ABA295" s="13"/>
      <c r="ABB295" s="13"/>
      <c r="ABC295" s="13"/>
      <c r="ABD295" s="13"/>
      <c r="ABE295" s="13"/>
      <c r="ABF295" s="13"/>
      <c r="ABG295" s="13"/>
      <c r="ABH295" s="13"/>
      <c r="ABI295" s="13"/>
      <c r="ABJ295" s="13"/>
      <c r="ABK295" s="13"/>
      <c r="ABL295" s="13"/>
      <c r="ABM295" s="13"/>
      <c r="ABN295" s="13"/>
      <c r="ABO295" s="13"/>
      <c r="ABP295" s="13"/>
      <c r="ABQ295" s="13"/>
      <c r="ABR295" s="13"/>
      <c r="ABS295" s="13"/>
      <c r="ABT295" s="13"/>
      <c r="ABU295" s="13"/>
      <c r="ABV295" s="13"/>
      <c r="ABW295" s="13"/>
      <c r="ABX295" s="13"/>
      <c r="ABY295" s="13"/>
      <c r="ABZ295" s="13"/>
      <c r="ACA295" s="13"/>
      <c r="ACB295" s="13"/>
      <c r="ACC295" s="13"/>
      <c r="ACD295" s="13"/>
      <c r="ACE295" s="13"/>
      <c r="ACF295" s="13"/>
      <c r="ACG295" s="13"/>
      <c r="ACH295" s="13"/>
      <c r="ACI295" s="13"/>
      <c r="ACJ295" s="13"/>
      <c r="ACK295" s="13"/>
      <c r="ACL295" s="13"/>
      <c r="ACM295" s="13"/>
      <c r="ACN295" s="13"/>
      <c r="ACO295" s="13"/>
      <c r="ACP295" s="13"/>
      <c r="ACQ295" s="13"/>
      <c r="ACR295" s="13"/>
      <c r="ACS295" s="13"/>
      <c r="ACT295" s="13"/>
      <c r="ACU295" s="13"/>
      <c r="ACV295" s="13"/>
      <c r="ACW295" s="13"/>
      <c r="ACX295" s="13"/>
      <c r="ACY295" s="13"/>
      <c r="ACZ295" s="13"/>
      <c r="ADA295" s="13"/>
      <c r="ADB295" s="13"/>
      <c r="ADC295" s="13"/>
      <c r="ADD295" s="13"/>
      <c r="ADE295" s="13"/>
      <c r="ADF295" s="13"/>
      <c r="ADG295" s="13"/>
      <c r="ADH295" s="13"/>
      <c r="ADI295" s="13"/>
      <c r="ADJ295" s="13"/>
      <c r="ADK295" s="13"/>
      <c r="ADL295" s="13"/>
      <c r="ADM295" s="13"/>
      <c r="ADN295" s="13"/>
      <c r="ADO295" s="13"/>
      <c r="ADP295" s="13"/>
      <c r="ADQ295" s="13"/>
      <c r="ADR295" s="13"/>
      <c r="ADS295" s="13"/>
      <c r="ADT295" s="13"/>
      <c r="ADU295" s="13"/>
      <c r="ADV295" s="13"/>
      <c r="ADW295" s="13"/>
      <c r="ADX295" s="13"/>
      <c r="ADY295" s="13"/>
      <c r="ADZ295" s="13"/>
      <c r="AEA295" s="13"/>
      <c r="AEB295" s="13"/>
      <c r="AEC295" s="13"/>
      <c r="AED295" s="13"/>
      <c r="AEE295" s="13"/>
      <c r="AEF295" s="13"/>
      <c r="AEG295" s="13"/>
      <c r="AEH295" s="13"/>
      <c r="AEI295" s="13"/>
      <c r="AEJ295" s="13"/>
      <c r="AEK295" s="13"/>
      <c r="AEL295" s="13"/>
      <c r="AEM295" s="13"/>
      <c r="AEN295" s="13"/>
      <c r="AEO295" s="13"/>
      <c r="AEP295" s="13"/>
      <c r="AEQ295" s="13"/>
      <c r="AER295" s="13"/>
      <c r="AES295" s="13"/>
      <c r="AET295" s="13"/>
      <c r="AEU295" s="13"/>
      <c r="AEV295" s="13"/>
      <c r="AEW295" s="13"/>
      <c r="AEX295" s="13"/>
      <c r="AEY295" s="13"/>
      <c r="AEZ295" s="13"/>
      <c r="AFA295" s="13"/>
      <c r="AFB295" s="13"/>
      <c r="AFC295" s="13"/>
      <c r="AFD295" s="13"/>
      <c r="AFE295" s="13"/>
      <c r="AFF295" s="13"/>
      <c r="AFG295" s="13"/>
      <c r="AFH295" s="13"/>
      <c r="AFI295" s="13"/>
      <c r="AFJ295" s="13"/>
      <c r="AFK295" s="13"/>
      <c r="AFL295" s="13"/>
      <c r="AFM295" s="13"/>
      <c r="AFN295" s="13"/>
      <c r="AFO295" s="13"/>
      <c r="AFP295" s="13"/>
      <c r="AFQ295" s="13"/>
      <c r="AFR295" s="13"/>
      <c r="AFS295" s="13"/>
      <c r="AFT295" s="13"/>
      <c r="AFU295" s="13"/>
      <c r="AFV295" s="13"/>
      <c r="AFW295" s="13"/>
      <c r="AFX295" s="13"/>
      <c r="AFY295" s="13"/>
      <c r="AFZ295" s="13"/>
      <c r="AGA295" s="13"/>
      <c r="AGB295" s="13"/>
      <c r="AGC295" s="13"/>
      <c r="AGD295" s="13"/>
      <c r="AGE295" s="13"/>
      <c r="AGF295" s="13"/>
      <c r="AGG295" s="13"/>
      <c r="AGH295" s="13"/>
      <c r="AGI295" s="13"/>
      <c r="AGJ295" s="13"/>
      <c r="AGK295" s="13"/>
      <c r="AGL295" s="13"/>
      <c r="AGM295" s="13"/>
      <c r="AGN295" s="13"/>
      <c r="AGO295" s="13"/>
      <c r="AGP295" s="13"/>
      <c r="AGQ295" s="13"/>
      <c r="AGR295" s="13"/>
      <c r="AGS295" s="13"/>
      <c r="AGT295" s="13"/>
      <c r="AGU295" s="13"/>
      <c r="AGV295" s="13"/>
      <c r="AGW295" s="13"/>
      <c r="AGX295" s="13"/>
      <c r="AGY295" s="13"/>
      <c r="AGZ295" s="13"/>
      <c r="AHA295" s="13"/>
      <c r="AHB295" s="13"/>
      <c r="AHC295" s="13"/>
      <c r="AHD295" s="13"/>
      <c r="AHE295" s="13"/>
      <c r="AHF295" s="13"/>
      <c r="AHG295" s="13"/>
      <c r="AHH295" s="13"/>
      <c r="AHI295" s="13"/>
      <c r="AHJ295" s="13"/>
      <c r="AHK295" s="13"/>
      <c r="AHL295" s="13"/>
      <c r="AHM295" s="13"/>
      <c r="AHN295" s="13"/>
      <c r="AHO295" s="13"/>
      <c r="AHP295" s="13"/>
      <c r="AHQ295" s="13"/>
      <c r="AHR295" s="13"/>
      <c r="AHS295" s="13"/>
      <c r="AHT295" s="13"/>
      <c r="AHU295" s="13"/>
      <c r="AHV295" s="13"/>
      <c r="AHW295" s="13"/>
      <c r="AHX295" s="13"/>
      <c r="AHY295" s="13"/>
      <c r="AHZ295" s="13"/>
      <c r="AIA295" s="13"/>
      <c r="AIB295" s="13"/>
      <c r="AIC295" s="13"/>
      <c r="AID295" s="13"/>
      <c r="AIE295" s="13"/>
      <c r="AIF295" s="13"/>
      <c r="AIG295" s="13"/>
      <c r="AIH295" s="13"/>
      <c r="AII295" s="13"/>
      <c r="AIJ295" s="13"/>
      <c r="AIK295" s="13"/>
      <c r="AIL295" s="13"/>
      <c r="AIM295" s="13"/>
      <c r="AIN295" s="13"/>
      <c r="AIO295" s="13"/>
      <c r="AIP295" s="13"/>
      <c r="AIQ295" s="13"/>
      <c r="AIR295" s="13"/>
      <c r="AIS295" s="13"/>
      <c r="AIT295" s="13"/>
      <c r="AIU295" s="13"/>
      <c r="AIV295" s="13"/>
      <c r="AIW295" s="13"/>
      <c r="AIX295" s="13"/>
      <c r="AIY295" s="13"/>
      <c r="AIZ295" s="13"/>
      <c r="AJA295" s="13"/>
      <c r="AJB295" s="13"/>
      <c r="AJC295" s="13"/>
      <c r="AJD295" s="13"/>
      <c r="AJE295" s="13"/>
      <c r="AJF295" s="13"/>
      <c r="AJG295" s="13"/>
      <c r="AJH295" s="13"/>
      <c r="AJI295" s="13"/>
      <c r="AJJ295" s="13"/>
      <c r="AJK295" s="13"/>
      <c r="AJL295" s="13"/>
      <c r="AJM295" s="13"/>
      <c r="AJN295" s="13"/>
      <c r="AJO295" s="13"/>
      <c r="AJP295" s="13"/>
      <c r="AJQ295" s="13"/>
      <c r="AJR295" s="13"/>
      <c r="AJS295" s="13"/>
      <c r="AJT295" s="13"/>
      <c r="AJU295" s="13"/>
      <c r="AJV295" s="13"/>
      <c r="AJW295" s="13"/>
      <c r="AJX295" s="13"/>
      <c r="AJY295" s="13"/>
      <c r="AJZ295" s="13"/>
      <c r="AKA295" s="13"/>
      <c r="AKB295" s="13"/>
      <c r="AKC295" s="13"/>
      <c r="AKD295" s="13"/>
      <c r="AKE295" s="13"/>
      <c r="AKF295" s="13"/>
      <c r="AKG295" s="13"/>
      <c r="AKH295" s="13"/>
      <c r="AKI295" s="13"/>
      <c r="AKJ295" s="13"/>
      <c r="AKK295" s="13"/>
      <c r="AKL295" s="13"/>
      <c r="AKM295" s="13"/>
      <c r="AKN295" s="13"/>
      <c r="AKO295" s="13"/>
      <c r="AKP295" s="13"/>
      <c r="AKQ295" s="13"/>
      <c r="AKR295" s="13"/>
      <c r="AKS295" s="13"/>
      <c r="AKT295" s="13"/>
      <c r="AKU295" s="13"/>
      <c r="AKV295" s="13"/>
      <c r="AKW295" s="13"/>
      <c r="AKX295" s="13"/>
      <c r="AKY295" s="13"/>
      <c r="AKZ295" s="13"/>
      <c r="ALA295" s="13"/>
      <c r="ALB295" s="13"/>
      <c r="ALC295" s="13"/>
      <c r="ALD295" s="13"/>
      <c r="ALE295" s="13"/>
      <c r="ALF295" s="13"/>
      <c r="ALG295" s="13"/>
      <c r="ALH295" s="13"/>
      <c r="ALI295" s="13"/>
      <c r="ALJ295" s="13"/>
      <c r="ALK295" s="13"/>
      <c r="ALL295" s="13"/>
      <c r="ALM295" s="13"/>
      <c r="ALN295" s="13"/>
    </row>
    <row r="296" spans="1:1002" ht="14.5" hidden="1" customHeight="1" x14ac:dyDescent="0.35">
      <c r="A296" s="6"/>
      <c r="B296" s="21"/>
      <c r="C296" s="30"/>
      <c r="D296" s="21"/>
      <c r="E296" s="21"/>
      <c r="F296" s="11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EV296" s="13"/>
      <c r="EW296" s="13"/>
      <c r="EX296" s="13"/>
      <c r="EY296" s="13"/>
      <c r="EZ296" s="13"/>
      <c r="FA296" s="13"/>
      <c r="FB296" s="13"/>
      <c r="FC296" s="13"/>
      <c r="FD296" s="13"/>
      <c r="FE296" s="13"/>
      <c r="FF296" s="13"/>
      <c r="FG296" s="13"/>
      <c r="FH296" s="13"/>
      <c r="FI296" s="13"/>
      <c r="FJ296" s="13"/>
      <c r="FK296" s="13"/>
      <c r="FL296" s="13"/>
      <c r="FM296" s="13"/>
      <c r="FN296" s="13"/>
      <c r="FO296" s="13"/>
      <c r="FP296" s="13"/>
      <c r="FQ296" s="13"/>
      <c r="FR296" s="13"/>
      <c r="FS296" s="13"/>
      <c r="FT296" s="13"/>
      <c r="FU296" s="13"/>
      <c r="FV296" s="13"/>
      <c r="FW296" s="13"/>
      <c r="FX296" s="13"/>
      <c r="FY296" s="13"/>
      <c r="FZ296" s="13"/>
      <c r="GA296" s="13"/>
      <c r="GB296" s="13"/>
      <c r="GC296" s="13"/>
      <c r="GD296" s="13"/>
      <c r="GE296" s="13"/>
      <c r="GF296" s="13"/>
      <c r="GG296" s="13"/>
      <c r="GH296" s="13"/>
      <c r="GI296" s="13"/>
      <c r="GJ296" s="13"/>
      <c r="GK296" s="13"/>
      <c r="GL296" s="13"/>
      <c r="GM296" s="13"/>
      <c r="GN296" s="13"/>
      <c r="GO296" s="13"/>
      <c r="GP296" s="13"/>
      <c r="GQ296" s="13"/>
      <c r="GR296" s="13"/>
      <c r="GS296" s="13"/>
      <c r="GT296" s="13"/>
      <c r="GU296" s="13"/>
      <c r="GV296" s="13"/>
      <c r="GW296" s="13"/>
      <c r="GX296" s="13"/>
      <c r="GY296" s="13"/>
      <c r="GZ296" s="13"/>
      <c r="HA296" s="13"/>
      <c r="HB296" s="13"/>
      <c r="HC296" s="13"/>
      <c r="HD296" s="13"/>
      <c r="HE296" s="13"/>
      <c r="HF296" s="13"/>
      <c r="HG296" s="13"/>
      <c r="HH296" s="13"/>
      <c r="HI296" s="13"/>
      <c r="HJ296" s="13"/>
      <c r="HK296" s="13"/>
      <c r="HL296" s="13"/>
      <c r="HM296" s="13"/>
      <c r="HN296" s="13"/>
      <c r="HO296" s="13"/>
      <c r="HP296" s="13"/>
      <c r="HQ296" s="13"/>
      <c r="HR296" s="13"/>
      <c r="HS296" s="13"/>
      <c r="HT296" s="13"/>
      <c r="HU296" s="13"/>
      <c r="HV296" s="13"/>
      <c r="HW296" s="13"/>
      <c r="HX296" s="13"/>
      <c r="HY296" s="13"/>
      <c r="HZ296" s="13"/>
      <c r="IA296" s="13"/>
      <c r="IB296" s="13"/>
      <c r="IC296" s="13"/>
      <c r="ID296" s="13"/>
      <c r="IE296" s="13"/>
      <c r="IF296" s="13"/>
      <c r="IG296" s="13"/>
      <c r="IH296" s="13"/>
      <c r="II296" s="13"/>
      <c r="IJ296" s="13"/>
      <c r="IK296" s="13"/>
      <c r="IL296" s="13"/>
      <c r="IM296" s="13"/>
      <c r="IN296" s="13"/>
      <c r="IO296" s="13"/>
      <c r="IP296" s="13"/>
      <c r="IQ296" s="13"/>
      <c r="IR296" s="13"/>
      <c r="IS296" s="13"/>
      <c r="IT296" s="13"/>
      <c r="IU296" s="13"/>
      <c r="IV296" s="13"/>
      <c r="IW296" s="13"/>
      <c r="IX296" s="13"/>
      <c r="IY296" s="13"/>
      <c r="IZ296" s="13"/>
      <c r="JA296" s="13"/>
      <c r="JB296" s="13"/>
      <c r="JC296" s="13"/>
      <c r="JD296" s="13"/>
      <c r="JE296" s="13"/>
      <c r="JF296" s="13"/>
      <c r="JG296" s="13"/>
      <c r="JH296" s="13"/>
      <c r="JI296" s="13"/>
      <c r="JJ296" s="13"/>
      <c r="JK296" s="13"/>
      <c r="JL296" s="13"/>
      <c r="JM296" s="13"/>
      <c r="JN296" s="13"/>
      <c r="JO296" s="13"/>
      <c r="JP296" s="13"/>
      <c r="JQ296" s="13"/>
      <c r="JR296" s="13"/>
      <c r="JS296" s="13"/>
      <c r="JT296" s="13"/>
      <c r="JU296" s="13"/>
      <c r="JV296" s="13"/>
      <c r="JW296" s="13"/>
      <c r="JX296" s="13"/>
      <c r="JY296" s="13"/>
      <c r="JZ296" s="13"/>
      <c r="KA296" s="13"/>
      <c r="KB296" s="13"/>
      <c r="KC296" s="13"/>
      <c r="KD296" s="13"/>
      <c r="KE296" s="13"/>
      <c r="KF296" s="13"/>
      <c r="KG296" s="13"/>
      <c r="KH296" s="13"/>
      <c r="KI296" s="13"/>
      <c r="KJ296" s="13"/>
      <c r="KK296" s="13"/>
      <c r="KL296" s="13"/>
      <c r="KM296" s="13"/>
      <c r="KN296" s="13"/>
      <c r="KO296" s="13"/>
      <c r="KP296" s="13"/>
      <c r="KQ296" s="13"/>
      <c r="KR296" s="13"/>
      <c r="KS296" s="13"/>
      <c r="KT296" s="13"/>
      <c r="KU296" s="13"/>
      <c r="KV296" s="13"/>
      <c r="KW296" s="13"/>
      <c r="KX296" s="13"/>
      <c r="KY296" s="13"/>
      <c r="KZ296" s="13"/>
      <c r="LA296" s="13"/>
      <c r="LB296" s="13"/>
      <c r="LC296" s="13"/>
      <c r="LD296" s="13"/>
      <c r="LE296" s="13"/>
      <c r="LF296" s="13"/>
      <c r="LG296" s="13"/>
      <c r="LH296" s="13"/>
      <c r="LI296" s="13"/>
      <c r="LJ296" s="13"/>
      <c r="LK296" s="13"/>
      <c r="LL296" s="13"/>
      <c r="LM296" s="13"/>
      <c r="LN296" s="13"/>
      <c r="LO296" s="13"/>
      <c r="LP296" s="13"/>
      <c r="LQ296" s="13"/>
      <c r="LR296" s="13"/>
      <c r="LS296" s="13"/>
      <c r="LT296" s="13"/>
      <c r="LU296" s="13"/>
      <c r="LV296" s="13"/>
      <c r="LW296" s="13"/>
      <c r="LX296" s="13"/>
      <c r="LY296" s="13"/>
      <c r="LZ296" s="13"/>
      <c r="MA296" s="13"/>
      <c r="MB296" s="13"/>
      <c r="MC296" s="13"/>
      <c r="MD296" s="13"/>
      <c r="ME296" s="13"/>
      <c r="MF296" s="13"/>
      <c r="MG296" s="13"/>
      <c r="MH296" s="13"/>
      <c r="MI296" s="13"/>
      <c r="MJ296" s="13"/>
      <c r="MK296" s="13"/>
      <c r="ML296" s="13"/>
      <c r="MM296" s="13"/>
      <c r="MN296" s="13"/>
      <c r="MO296" s="13"/>
      <c r="MP296" s="13"/>
      <c r="MQ296" s="13"/>
      <c r="MR296" s="13"/>
      <c r="MS296" s="13"/>
      <c r="MT296" s="13"/>
      <c r="MU296" s="13"/>
      <c r="MV296" s="13"/>
      <c r="MW296" s="13"/>
      <c r="MX296" s="13"/>
      <c r="MY296" s="13"/>
      <c r="MZ296" s="13"/>
      <c r="NA296" s="13"/>
      <c r="NB296" s="13"/>
      <c r="NC296" s="13"/>
      <c r="ND296" s="13"/>
      <c r="NE296" s="13"/>
      <c r="NF296" s="13"/>
      <c r="NG296" s="13"/>
      <c r="NH296" s="13"/>
      <c r="NI296" s="13"/>
      <c r="NJ296" s="13"/>
      <c r="NK296" s="13"/>
      <c r="NL296" s="13"/>
      <c r="NM296" s="13"/>
      <c r="NN296" s="13"/>
      <c r="NO296" s="13"/>
      <c r="NP296" s="13"/>
      <c r="NQ296" s="13"/>
      <c r="NR296" s="13"/>
      <c r="NS296" s="13"/>
      <c r="NT296" s="13"/>
      <c r="NU296" s="13"/>
      <c r="NV296" s="13"/>
      <c r="NW296" s="13"/>
      <c r="NX296" s="13"/>
      <c r="NY296" s="13"/>
      <c r="NZ296" s="13"/>
      <c r="OA296" s="13"/>
      <c r="OB296" s="13"/>
      <c r="OC296" s="13"/>
      <c r="OD296" s="13"/>
      <c r="OE296" s="13"/>
      <c r="OF296" s="13"/>
      <c r="OG296" s="13"/>
      <c r="OH296" s="13"/>
      <c r="OI296" s="13"/>
      <c r="OJ296" s="13"/>
      <c r="OK296" s="13"/>
      <c r="OL296" s="13"/>
      <c r="OM296" s="13"/>
      <c r="ON296" s="13"/>
      <c r="OO296" s="13"/>
      <c r="OP296" s="13"/>
      <c r="OQ296" s="13"/>
      <c r="OR296" s="13"/>
      <c r="OS296" s="13"/>
      <c r="OT296" s="13"/>
      <c r="OU296" s="13"/>
      <c r="OV296" s="13"/>
      <c r="OW296" s="13"/>
      <c r="OX296" s="13"/>
      <c r="OY296" s="13"/>
      <c r="OZ296" s="13"/>
      <c r="PA296" s="13"/>
      <c r="PB296" s="13"/>
      <c r="PC296" s="13"/>
      <c r="PD296" s="13"/>
      <c r="PE296" s="13"/>
      <c r="PF296" s="13"/>
      <c r="PG296" s="13"/>
      <c r="PH296" s="13"/>
      <c r="PI296" s="13"/>
      <c r="PJ296" s="13"/>
      <c r="PK296" s="13"/>
      <c r="PL296" s="13"/>
      <c r="PM296" s="13"/>
      <c r="PN296" s="13"/>
      <c r="PO296" s="13"/>
      <c r="PP296" s="13"/>
      <c r="PQ296" s="13"/>
      <c r="PR296" s="13"/>
      <c r="PS296" s="13"/>
      <c r="PT296" s="13"/>
      <c r="PU296" s="13"/>
      <c r="PV296" s="13"/>
      <c r="PW296" s="13"/>
      <c r="PX296" s="13"/>
      <c r="PY296" s="13"/>
      <c r="PZ296" s="13"/>
      <c r="QA296" s="13"/>
      <c r="QB296" s="13"/>
      <c r="QC296" s="13"/>
      <c r="QD296" s="13"/>
      <c r="QE296" s="13"/>
      <c r="QF296" s="13"/>
      <c r="QG296" s="13"/>
      <c r="QH296" s="13"/>
      <c r="QI296" s="13"/>
      <c r="QJ296" s="13"/>
      <c r="QK296" s="13"/>
      <c r="QL296" s="13"/>
      <c r="QM296" s="13"/>
      <c r="QN296" s="13"/>
      <c r="QO296" s="13"/>
      <c r="QP296" s="13"/>
      <c r="QQ296" s="13"/>
      <c r="QR296" s="13"/>
      <c r="QS296" s="13"/>
      <c r="QT296" s="13"/>
      <c r="QU296" s="13"/>
      <c r="QV296" s="13"/>
      <c r="QW296" s="13"/>
      <c r="QX296" s="13"/>
      <c r="QY296" s="13"/>
      <c r="QZ296" s="13"/>
      <c r="RA296" s="13"/>
      <c r="RB296" s="13"/>
      <c r="RC296" s="13"/>
      <c r="RD296" s="13"/>
      <c r="RE296" s="13"/>
      <c r="RF296" s="13"/>
      <c r="RG296" s="13"/>
      <c r="RH296" s="13"/>
      <c r="RI296" s="13"/>
      <c r="RJ296" s="13"/>
      <c r="RK296" s="13"/>
      <c r="RL296" s="13"/>
      <c r="RM296" s="13"/>
      <c r="RN296" s="13"/>
      <c r="RO296" s="13"/>
      <c r="RP296" s="13"/>
      <c r="RQ296" s="13"/>
      <c r="RR296" s="13"/>
      <c r="RS296" s="13"/>
      <c r="RT296" s="13"/>
      <c r="RU296" s="13"/>
      <c r="RV296" s="13"/>
      <c r="RW296" s="13"/>
      <c r="RX296" s="13"/>
      <c r="RY296" s="13"/>
      <c r="RZ296" s="13"/>
      <c r="SA296" s="13"/>
      <c r="SB296" s="13"/>
      <c r="SC296" s="13"/>
      <c r="SD296" s="13"/>
      <c r="SE296" s="13"/>
      <c r="SF296" s="13"/>
      <c r="SG296" s="13"/>
      <c r="SH296" s="13"/>
      <c r="SI296" s="13"/>
      <c r="SJ296" s="13"/>
      <c r="SK296" s="13"/>
      <c r="SL296" s="13"/>
      <c r="SM296" s="13"/>
      <c r="SN296" s="13"/>
      <c r="SO296" s="13"/>
      <c r="SP296" s="13"/>
      <c r="SQ296" s="13"/>
      <c r="SR296" s="13"/>
      <c r="SS296" s="13"/>
      <c r="ST296" s="13"/>
      <c r="SU296" s="13"/>
      <c r="SV296" s="13"/>
      <c r="SW296" s="13"/>
      <c r="SX296" s="13"/>
      <c r="SY296" s="13"/>
      <c r="SZ296" s="13"/>
      <c r="TA296" s="13"/>
      <c r="TB296" s="13"/>
      <c r="TC296" s="13"/>
      <c r="TD296" s="13"/>
      <c r="TE296" s="13"/>
      <c r="TF296" s="13"/>
      <c r="TG296" s="13"/>
      <c r="TH296" s="13"/>
      <c r="TI296" s="13"/>
      <c r="TJ296" s="13"/>
      <c r="TK296" s="13"/>
      <c r="TL296" s="13"/>
      <c r="TM296" s="13"/>
      <c r="TN296" s="13"/>
      <c r="TO296" s="13"/>
      <c r="TP296" s="13"/>
      <c r="TQ296" s="13"/>
      <c r="TR296" s="13"/>
      <c r="TS296" s="13"/>
      <c r="TT296" s="13"/>
      <c r="TU296" s="13"/>
      <c r="TV296" s="13"/>
      <c r="TW296" s="13"/>
      <c r="TX296" s="13"/>
      <c r="TY296" s="13"/>
      <c r="TZ296" s="13"/>
      <c r="UA296" s="13"/>
      <c r="UB296" s="13"/>
      <c r="UC296" s="13"/>
      <c r="UD296" s="13"/>
      <c r="UE296" s="13"/>
      <c r="UF296" s="13"/>
      <c r="UG296" s="13"/>
      <c r="UH296" s="13"/>
      <c r="UI296" s="13"/>
      <c r="UJ296" s="13"/>
      <c r="UK296" s="13"/>
      <c r="UL296" s="13"/>
      <c r="UM296" s="13"/>
      <c r="UN296" s="13"/>
      <c r="UO296" s="13"/>
      <c r="UP296" s="13"/>
      <c r="UQ296" s="13"/>
      <c r="UR296" s="13"/>
      <c r="US296" s="13"/>
      <c r="UT296" s="13"/>
      <c r="UU296" s="13"/>
      <c r="UV296" s="13"/>
      <c r="UW296" s="13"/>
      <c r="UX296" s="13"/>
      <c r="UY296" s="13"/>
      <c r="UZ296" s="13"/>
      <c r="VA296" s="13"/>
      <c r="VB296" s="13"/>
      <c r="VC296" s="13"/>
      <c r="VD296" s="13"/>
      <c r="VE296" s="13"/>
      <c r="VF296" s="13"/>
      <c r="VG296" s="13"/>
      <c r="VH296" s="13"/>
      <c r="VI296" s="13"/>
      <c r="VJ296" s="13"/>
      <c r="VK296" s="13"/>
      <c r="VL296" s="13"/>
      <c r="VM296" s="13"/>
      <c r="VN296" s="13"/>
      <c r="VO296" s="13"/>
      <c r="VP296" s="13"/>
      <c r="VQ296" s="13"/>
      <c r="VR296" s="13"/>
      <c r="VS296" s="13"/>
      <c r="VT296" s="13"/>
      <c r="VU296" s="13"/>
      <c r="VV296" s="13"/>
      <c r="VW296" s="13"/>
      <c r="VX296" s="13"/>
      <c r="VY296" s="13"/>
      <c r="VZ296" s="13"/>
      <c r="WA296" s="13"/>
      <c r="WB296" s="13"/>
      <c r="WC296" s="13"/>
      <c r="WD296" s="13"/>
      <c r="WE296" s="13"/>
      <c r="WF296" s="13"/>
      <c r="WG296" s="13"/>
      <c r="WH296" s="13"/>
      <c r="WI296" s="13"/>
      <c r="WJ296" s="13"/>
      <c r="WK296" s="13"/>
      <c r="WL296" s="13"/>
      <c r="WM296" s="13"/>
      <c r="WN296" s="13"/>
      <c r="WO296" s="13"/>
      <c r="WP296" s="13"/>
      <c r="WQ296" s="13"/>
      <c r="WR296" s="13"/>
      <c r="WS296" s="13"/>
      <c r="WT296" s="13"/>
      <c r="WU296" s="13"/>
      <c r="WV296" s="13"/>
      <c r="WW296" s="13"/>
      <c r="WX296" s="13"/>
      <c r="WY296" s="13"/>
      <c r="WZ296" s="13"/>
      <c r="XA296" s="13"/>
      <c r="XB296" s="13"/>
      <c r="XC296" s="13"/>
      <c r="XD296" s="13"/>
      <c r="XE296" s="13"/>
      <c r="XF296" s="13"/>
      <c r="XG296" s="13"/>
      <c r="XH296" s="13"/>
      <c r="XI296" s="13"/>
      <c r="XJ296" s="13"/>
      <c r="XK296" s="13"/>
      <c r="XL296" s="13"/>
      <c r="XM296" s="13"/>
      <c r="XN296" s="13"/>
      <c r="XO296" s="13"/>
      <c r="XP296" s="13"/>
      <c r="XQ296" s="13"/>
      <c r="XR296" s="13"/>
      <c r="XS296" s="13"/>
      <c r="XT296" s="13"/>
      <c r="XU296" s="13"/>
      <c r="XV296" s="13"/>
      <c r="XW296" s="13"/>
      <c r="XX296" s="13"/>
      <c r="XY296" s="13"/>
      <c r="XZ296" s="13"/>
      <c r="YA296" s="13"/>
      <c r="YB296" s="13"/>
      <c r="YC296" s="13"/>
      <c r="YD296" s="13"/>
      <c r="YE296" s="13"/>
      <c r="YF296" s="13"/>
      <c r="YG296" s="13"/>
      <c r="YH296" s="13"/>
      <c r="YI296" s="13"/>
      <c r="YJ296" s="13"/>
      <c r="YK296" s="13"/>
      <c r="YL296" s="13"/>
      <c r="YM296" s="13"/>
      <c r="YN296" s="13"/>
      <c r="YO296" s="13"/>
      <c r="YP296" s="13"/>
      <c r="YQ296" s="13"/>
      <c r="YR296" s="13"/>
      <c r="YS296" s="13"/>
      <c r="YT296" s="13"/>
      <c r="YU296" s="13"/>
      <c r="YV296" s="13"/>
      <c r="YW296" s="13"/>
      <c r="YX296" s="13"/>
      <c r="YY296" s="13"/>
      <c r="YZ296" s="13"/>
      <c r="ZA296" s="13"/>
      <c r="ZB296" s="13"/>
      <c r="ZC296" s="13"/>
      <c r="ZD296" s="13"/>
      <c r="ZE296" s="13"/>
      <c r="ZF296" s="13"/>
      <c r="ZG296" s="13"/>
      <c r="ZH296" s="13"/>
      <c r="ZI296" s="13"/>
      <c r="ZJ296" s="13"/>
      <c r="ZK296" s="13"/>
      <c r="ZL296" s="13"/>
      <c r="ZM296" s="13"/>
      <c r="ZN296" s="13"/>
      <c r="ZO296" s="13"/>
      <c r="ZP296" s="13"/>
      <c r="ZQ296" s="13"/>
      <c r="ZR296" s="13"/>
      <c r="ZS296" s="13"/>
      <c r="ZT296" s="13"/>
      <c r="ZU296" s="13"/>
      <c r="ZV296" s="13"/>
      <c r="ZW296" s="13"/>
      <c r="ZX296" s="13"/>
      <c r="ZY296" s="13"/>
      <c r="ZZ296" s="13"/>
      <c r="AAA296" s="13"/>
      <c r="AAB296" s="13"/>
      <c r="AAC296" s="13"/>
      <c r="AAD296" s="13"/>
      <c r="AAE296" s="13"/>
      <c r="AAF296" s="13"/>
      <c r="AAG296" s="13"/>
      <c r="AAH296" s="13"/>
      <c r="AAI296" s="13"/>
      <c r="AAJ296" s="13"/>
      <c r="AAK296" s="13"/>
      <c r="AAL296" s="13"/>
      <c r="AAM296" s="13"/>
      <c r="AAN296" s="13"/>
      <c r="AAO296" s="13"/>
      <c r="AAP296" s="13"/>
      <c r="AAQ296" s="13"/>
      <c r="AAR296" s="13"/>
      <c r="AAS296" s="13"/>
      <c r="AAT296" s="13"/>
      <c r="AAU296" s="13"/>
      <c r="AAV296" s="13"/>
      <c r="AAW296" s="13"/>
      <c r="AAX296" s="13"/>
      <c r="AAY296" s="13"/>
      <c r="AAZ296" s="13"/>
      <c r="ABA296" s="13"/>
      <c r="ABB296" s="13"/>
      <c r="ABC296" s="13"/>
      <c r="ABD296" s="13"/>
      <c r="ABE296" s="13"/>
      <c r="ABF296" s="13"/>
      <c r="ABG296" s="13"/>
      <c r="ABH296" s="13"/>
      <c r="ABI296" s="13"/>
      <c r="ABJ296" s="13"/>
      <c r="ABK296" s="13"/>
      <c r="ABL296" s="13"/>
      <c r="ABM296" s="13"/>
      <c r="ABN296" s="13"/>
      <c r="ABO296" s="13"/>
      <c r="ABP296" s="13"/>
      <c r="ABQ296" s="13"/>
      <c r="ABR296" s="13"/>
      <c r="ABS296" s="13"/>
      <c r="ABT296" s="13"/>
      <c r="ABU296" s="13"/>
      <c r="ABV296" s="13"/>
      <c r="ABW296" s="13"/>
      <c r="ABX296" s="13"/>
      <c r="ABY296" s="13"/>
      <c r="ABZ296" s="13"/>
      <c r="ACA296" s="13"/>
      <c r="ACB296" s="13"/>
      <c r="ACC296" s="13"/>
      <c r="ACD296" s="13"/>
      <c r="ACE296" s="13"/>
      <c r="ACF296" s="13"/>
      <c r="ACG296" s="13"/>
      <c r="ACH296" s="13"/>
      <c r="ACI296" s="13"/>
      <c r="ACJ296" s="13"/>
      <c r="ACK296" s="13"/>
      <c r="ACL296" s="13"/>
      <c r="ACM296" s="13"/>
      <c r="ACN296" s="13"/>
      <c r="ACO296" s="13"/>
      <c r="ACP296" s="13"/>
      <c r="ACQ296" s="13"/>
      <c r="ACR296" s="13"/>
      <c r="ACS296" s="13"/>
      <c r="ACT296" s="13"/>
      <c r="ACU296" s="13"/>
      <c r="ACV296" s="13"/>
      <c r="ACW296" s="13"/>
      <c r="ACX296" s="13"/>
      <c r="ACY296" s="13"/>
      <c r="ACZ296" s="13"/>
      <c r="ADA296" s="13"/>
      <c r="ADB296" s="13"/>
      <c r="ADC296" s="13"/>
      <c r="ADD296" s="13"/>
      <c r="ADE296" s="13"/>
      <c r="ADF296" s="13"/>
      <c r="ADG296" s="13"/>
      <c r="ADH296" s="13"/>
      <c r="ADI296" s="13"/>
      <c r="ADJ296" s="13"/>
      <c r="ADK296" s="13"/>
      <c r="ADL296" s="13"/>
      <c r="ADM296" s="13"/>
      <c r="ADN296" s="13"/>
      <c r="ADO296" s="13"/>
      <c r="ADP296" s="13"/>
      <c r="ADQ296" s="13"/>
      <c r="ADR296" s="13"/>
      <c r="ADS296" s="13"/>
      <c r="ADT296" s="13"/>
      <c r="ADU296" s="13"/>
      <c r="ADV296" s="13"/>
      <c r="ADW296" s="13"/>
      <c r="ADX296" s="13"/>
      <c r="ADY296" s="13"/>
      <c r="ADZ296" s="13"/>
      <c r="AEA296" s="13"/>
      <c r="AEB296" s="13"/>
      <c r="AEC296" s="13"/>
      <c r="AED296" s="13"/>
      <c r="AEE296" s="13"/>
      <c r="AEF296" s="13"/>
      <c r="AEG296" s="13"/>
      <c r="AEH296" s="13"/>
      <c r="AEI296" s="13"/>
      <c r="AEJ296" s="13"/>
      <c r="AEK296" s="13"/>
      <c r="AEL296" s="13"/>
      <c r="AEM296" s="13"/>
      <c r="AEN296" s="13"/>
      <c r="AEO296" s="13"/>
      <c r="AEP296" s="13"/>
      <c r="AEQ296" s="13"/>
      <c r="AER296" s="13"/>
      <c r="AES296" s="13"/>
      <c r="AET296" s="13"/>
      <c r="AEU296" s="13"/>
      <c r="AEV296" s="13"/>
      <c r="AEW296" s="13"/>
      <c r="AEX296" s="13"/>
      <c r="AEY296" s="13"/>
      <c r="AEZ296" s="13"/>
      <c r="AFA296" s="13"/>
      <c r="AFB296" s="13"/>
      <c r="AFC296" s="13"/>
      <c r="AFD296" s="13"/>
      <c r="AFE296" s="13"/>
      <c r="AFF296" s="13"/>
      <c r="AFG296" s="13"/>
      <c r="AFH296" s="13"/>
      <c r="AFI296" s="13"/>
      <c r="AFJ296" s="13"/>
      <c r="AFK296" s="13"/>
      <c r="AFL296" s="13"/>
      <c r="AFM296" s="13"/>
      <c r="AFN296" s="13"/>
      <c r="AFO296" s="13"/>
      <c r="AFP296" s="13"/>
      <c r="AFQ296" s="13"/>
      <c r="AFR296" s="13"/>
      <c r="AFS296" s="13"/>
      <c r="AFT296" s="13"/>
      <c r="AFU296" s="13"/>
      <c r="AFV296" s="13"/>
      <c r="AFW296" s="13"/>
      <c r="AFX296" s="13"/>
      <c r="AFY296" s="13"/>
      <c r="AFZ296" s="13"/>
      <c r="AGA296" s="13"/>
      <c r="AGB296" s="13"/>
      <c r="AGC296" s="13"/>
      <c r="AGD296" s="13"/>
      <c r="AGE296" s="13"/>
      <c r="AGF296" s="13"/>
      <c r="AGG296" s="13"/>
      <c r="AGH296" s="13"/>
      <c r="AGI296" s="13"/>
      <c r="AGJ296" s="13"/>
      <c r="AGK296" s="13"/>
      <c r="AGL296" s="13"/>
      <c r="AGM296" s="13"/>
      <c r="AGN296" s="13"/>
      <c r="AGO296" s="13"/>
      <c r="AGP296" s="13"/>
      <c r="AGQ296" s="13"/>
      <c r="AGR296" s="13"/>
      <c r="AGS296" s="13"/>
      <c r="AGT296" s="13"/>
      <c r="AGU296" s="13"/>
      <c r="AGV296" s="13"/>
      <c r="AGW296" s="13"/>
      <c r="AGX296" s="13"/>
      <c r="AGY296" s="13"/>
      <c r="AGZ296" s="13"/>
      <c r="AHA296" s="13"/>
      <c r="AHB296" s="13"/>
      <c r="AHC296" s="13"/>
      <c r="AHD296" s="13"/>
      <c r="AHE296" s="13"/>
      <c r="AHF296" s="13"/>
      <c r="AHG296" s="13"/>
      <c r="AHH296" s="13"/>
      <c r="AHI296" s="13"/>
      <c r="AHJ296" s="13"/>
      <c r="AHK296" s="13"/>
      <c r="AHL296" s="13"/>
      <c r="AHM296" s="13"/>
      <c r="AHN296" s="13"/>
      <c r="AHO296" s="13"/>
      <c r="AHP296" s="13"/>
      <c r="AHQ296" s="13"/>
      <c r="AHR296" s="13"/>
      <c r="AHS296" s="13"/>
      <c r="AHT296" s="13"/>
      <c r="AHU296" s="13"/>
      <c r="AHV296" s="13"/>
      <c r="AHW296" s="13"/>
      <c r="AHX296" s="13"/>
      <c r="AHY296" s="13"/>
      <c r="AHZ296" s="13"/>
      <c r="AIA296" s="13"/>
      <c r="AIB296" s="13"/>
      <c r="AIC296" s="13"/>
      <c r="AID296" s="13"/>
      <c r="AIE296" s="13"/>
      <c r="AIF296" s="13"/>
      <c r="AIG296" s="13"/>
      <c r="AIH296" s="13"/>
      <c r="AII296" s="13"/>
      <c r="AIJ296" s="13"/>
      <c r="AIK296" s="13"/>
      <c r="AIL296" s="13"/>
      <c r="AIM296" s="13"/>
      <c r="AIN296" s="13"/>
      <c r="AIO296" s="13"/>
      <c r="AIP296" s="13"/>
      <c r="AIQ296" s="13"/>
      <c r="AIR296" s="13"/>
      <c r="AIS296" s="13"/>
      <c r="AIT296" s="13"/>
      <c r="AIU296" s="13"/>
      <c r="AIV296" s="13"/>
      <c r="AIW296" s="13"/>
      <c r="AIX296" s="13"/>
      <c r="AIY296" s="13"/>
      <c r="AIZ296" s="13"/>
      <c r="AJA296" s="13"/>
      <c r="AJB296" s="13"/>
      <c r="AJC296" s="13"/>
      <c r="AJD296" s="13"/>
      <c r="AJE296" s="13"/>
      <c r="AJF296" s="13"/>
      <c r="AJG296" s="13"/>
      <c r="AJH296" s="13"/>
      <c r="AJI296" s="13"/>
      <c r="AJJ296" s="13"/>
      <c r="AJK296" s="13"/>
      <c r="AJL296" s="13"/>
      <c r="AJM296" s="13"/>
      <c r="AJN296" s="13"/>
      <c r="AJO296" s="13"/>
      <c r="AJP296" s="13"/>
      <c r="AJQ296" s="13"/>
      <c r="AJR296" s="13"/>
      <c r="AJS296" s="13"/>
      <c r="AJT296" s="13"/>
      <c r="AJU296" s="13"/>
      <c r="AJV296" s="13"/>
      <c r="AJW296" s="13"/>
      <c r="AJX296" s="13"/>
      <c r="AJY296" s="13"/>
      <c r="AJZ296" s="13"/>
      <c r="AKA296" s="13"/>
      <c r="AKB296" s="13"/>
      <c r="AKC296" s="13"/>
      <c r="AKD296" s="13"/>
      <c r="AKE296" s="13"/>
      <c r="AKF296" s="13"/>
      <c r="AKG296" s="13"/>
      <c r="AKH296" s="13"/>
      <c r="AKI296" s="13"/>
      <c r="AKJ296" s="13"/>
      <c r="AKK296" s="13"/>
      <c r="AKL296" s="13"/>
      <c r="AKM296" s="13"/>
      <c r="AKN296" s="13"/>
      <c r="AKO296" s="13"/>
      <c r="AKP296" s="13"/>
      <c r="AKQ296" s="13"/>
      <c r="AKR296" s="13"/>
      <c r="AKS296" s="13"/>
      <c r="AKT296" s="13"/>
      <c r="AKU296" s="13"/>
      <c r="AKV296" s="13"/>
      <c r="AKW296" s="13"/>
      <c r="AKX296" s="13"/>
      <c r="AKY296" s="13"/>
      <c r="AKZ296" s="13"/>
      <c r="ALA296" s="13"/>
      <c r="ALB296" s="13"/>
      <c r="ALC296" s="13"/>
      <c r="ALD296" s="13"/>
      <c r="ALE296" s="13"/>
      <c r="ALF296" s="13"/>
      <c r="ALG296" s="13"/>
      <c r="ALH296" s="13"/>
      <c r="ALI296" s="13"/>
      <c r="ALJ296" s="13"/>
      <c r="ALK296" s="13"/>
      <c r="ALL296" s="13"/>
      <c r="ALM296" s="13"/>
      <c r="ALN296" s="13"/>
    </row>
    <row r="297" spans="1:1002" ht="14.5" hidden="1" customHeight="1" x14ac:dyDescent="0.35">
      <c r="A297" s="6"/>
      <c r="B297" s="21"/>
      <c r="C297" s="30"/>
      <c r="D297" s="21"/>
      <c r="E297" s="21"/>
      <c r="F297" s="11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EV297" s="13"/>
      <c r="EW297" s="13"/>
      <c r="EX297" s="13"/>
      <c r="EY297" s="13"/>
      <c r="EZ297" s="13"/>
      <c r="FA297" s="13"/>
      <c r="FB297" s="13"/>
      <c r="FC297" s="13"/>
      <c r="FD297" s="13"/>
      <c r="FE297" s="13"/>
      <c r="FF297" s="13"/>
      <c r="FG297" s="13"/>
      <c r="FH297" s="13"/>
      <c r="FI297" s="13"/>
      <c r="FJ297" s="13"/>
      <c r="FK297" s="13"/>
      <c r="FL297" s="13"/>
      <c r="FM297" s="13"/>
      <c r="FN297" s="13"/>
      <c r="FO297" s="13"/>
      <c r="FP297" s="13"/>
      <c r="FQ297" s="13"/>
      <c r="FR297" s="13"/>
      <c r="FS297" s="13"/>
      <c r="FT297" s="13"/>
      <c r="FU297" s="13"/>
      <c r="FV297" s="13"/>
      <c r="FW297" s="13"/>
      <c r="FX297" s="13"/>
      <c r="FY297" s="13"/>
      <c r="FZ297" s="13"/>
      <c r="GA297" s="13"/>
      <c r="GB297" s="13"/>
      <c r="GC297" s="13"/>
      <c r="GD297" s="13"/>
      <c r="GE297" s="13"/>
      <c r="GF297" s="13"/>
      <c r="GG297" s="13"/>
      <c r="GH297" s="13"/>
      <c r="GI297" s="13"/>
      <c r="GJ297" s="13"/>
      <c r="GK297" s="13"/>
      <c r="GL297" s="13"/>
      <c r="GM297" s="13"/>
      <c r="GN297" s="13"/>
      <c r="GO297" s="13"/>
      <c r="GP297" s="13"/>
      <c r="GQ297" s="13"/>
      <c r="GR297" s="13"/>
      <c r="GS297" s="13"/>
      <c r="GT297" s="13"/>
      <c r="GU297" s="13"/>
      <c r="GV297" s="13"/>
      <c r="GW297" s="13"/>
      <c r="GX297" s="13"/>
      <c r="GY297" s="13"/>
      <c r="GZ297" s="13"/>
      <c r="HA297" s="13"/>
      <c r="HB297" s="13"/>
      <c r="HC297" s="13"/>
      <c r="HD297" s="13"/>
      <c r="HE297" s="13"/>
      <c r="HF297" s="13"/>
      <c r="HG297" s="13"/>
      <c r="HH297" s="13"/>
      <c r="HI297" s="13"/>
      <c r="HJ297" s="13"/>
      <c r="HK297" s="13"/>
      <c r="HL297" s="13"/>
      <c r="HM297" s="13"/>
      <c r="HN297" s="13"/>
      <c r="HO297" s="13"/>
      <c r="HP297" s="13"/>
      <c r="HQ297" s="13"/>
      <c r="HR297" s="13"/>
      <c r="HS297" s="13"/>
      <c r="HT297" s="13"/>
      <c r="HU297" s="13"/>
      <c r="HV297" s="13"/>
      <c r="HW297" s="13"/>
      <c r="HX297" s="13"/>
      <c r="HY297" s="13"/>
      <c r="HZ297" s="13"/>
      <c r="IA297" s="13"/>
      <c r="IB297" s="13"/>
      <c r="IC297" s="13"/>
      <c r="ID297" s="13"/>
      <c r="IE297" s="13"/>
      <c r="IF297" s="13"/>
      <c r="IG297" s="13"/>
      <c r="IH297" s="13"/>
      <c r="II297" s="13"/>
      <c r="IJ297" s="13"/>
      <c r="IK297" s="13"/>
      <c r="IL297" s="13"/>
      <c r="IM297" s="13"/>
      <c r="IN297" s="13"/>
      <c r="IO297" s="13"/>
      <c r="IP297" s="13"/>
      <c r="IQ297" s="13"/>
      <c r="IR297" s="13"/>
      <c r="IS297" s="13"/>
      <c r="IT297" s="13"/>
      <c r="IU297" s="13"/>
      <c r="IV297" s="13"/>
      <c r="IW297" s="13"/>
      <c r="IX297" s="13"/>
      <c r="IY297" s="13"/>
      <c r="IZ297" s="13"/>
      <c r="JA297" s="13"/>
      <c r="JB297" s="13"/>
      <c r="JC297" s="13"/>
      <c r="JD297" s="13"/>
      <c r="JE297" s="13"/>
      <c r="JF297" s="13"/>
      <c r="JG297" s="13"/>
      <c r="JH297" s="13"/>
      <c r="JI297" s="13"/>
      <c r="JJ297" s="13"/>
      <c r="JK297" s="13"/>
      <c r="JL297" s="13"/>
      <c r="JM297" s="13"/>
      <c r="JN297" s="13"/>
      <c r="JO297" s="13"/>
      <c r="JP297" s="13"/>
      <c r="JQ297" s="13"/>
      <c r="JR297" s="13"/>
      <c r="JS297" s="13"/>
      <c r="JT297" s="13"/>
      <c r="JU297" s="13"/>
      <c r="JV297" s="13"/>
      <c r="JW297" s="13"/>
      <c r="JX297" s="13"/>
      <c r="JY297" s="13"/>
      <c r="JZ297" s="13"/>
      <c r="KA297" s="13"/>
      <c r="KB297" s="13"/>
      <c r="KC297" s="13"/>
      <c r="KD297" s="13"/>
      <c r="KE297" s="13"/>
      <c r="KF297" s="13"/>
      <c r="KG297" s="13"/>
      <c r="KH297" s="13"/>
      <c r="KI297" s="13"/>
      <c r="KJ297" s="13"/>
      <c r="KK297" s="13"/>
      <c r="KL297" s="13"/>
      <c r="KM297" s="13"/>
      <c r="KN297" s="13"/>
      <c r="KO297" s="13"/>
      <c r="KP297" s="13"/>
      <c r="KQ297" s="13"/>
      <c r="KR297" s="13"/>
      <c r="KS297" s="13"/>
      <c r="KT297" s="13"/>
      <c r="KU297" s="13"/>
      <c r="KV297" s="13"/>
      <c r="KW297" s="13"/>
      <c r="KX297" s="13"/>
      <c r="KY297" s="13"/>
      <c r="KZ297" s="13"/>
      <c r="LA297" s="13"/>
      <c r="LB297" s="13"/>
      <c r="LC297" s="13"/>
      <c r="LD297" s="13"/>
      <c r="LE297" s="13"/>
      <c r="LF297" s="13"/>
      <c r="LG297" s="13"/>
      <c r="LH297" s="13"/>
      <c r="LI297" s="13"/>
      <c r="LJ297" s="13"/>
      <c r="LK297" s="13"/>
      <c r="LL297" s="13"/>
      <c r="LM297" s="13"/>
      <c r="LN297" s="13"/>
      <c r="LO297" s="13"/>
      <c r="LP297" s="13"/>
      <c r="LQ297" s="13"/>
      <c r="LR297" s="13"/>
      <c r="LS297" s="13"/>
      <c r="LT297" s="13"/>
      <c r="LU297" s="13"/>
      <c r="LV297" s="13"/>
      <c r="LW297" s="13"/>
      <c r="LX297" s="13"/>
      <c r="LY297" s="13"/>
      <c r="LZ297" s="13"/>
      <c r="MA297" s="13"/>
      <c r="MB297" s="13"/>
      <c r="MC297" s="13"/>
      <c r="MD297" s="13"/>
      <c r="ME297" s="13"/>
      <c r="MF297" s="13"/>
      <c r="MG297" s="13"/>
      <c r="MH297" s="13"/>
      <c r="MI297" s="13"/>
      <c r="MJ297" s="13"/>
      <c r="MK297" s="13"/>
      <c r="ML297" s="13"/>
      <c r="MM297" s="13"/>
      <c r="MN297" s="13"/>
      <c r="MO297" s="13"/>
      <c r="MP297" s="13"/>
      <c r="MQ297" s="13"/>
      <c r="MR297" s="13"/>
      <c r="MS297" s="13"/>
      <c r="MT297" s="13"/>
      <c r="MU297" s="13"/>
      <c r="MV297" s="13"/>
      <c r="MW297" s="13"/>
      <c r="MX297" s="13"/>
      <c r="MY297" s="13"/>
      <c r="MZ297" s="13"/>
      <c r="NA297" s="13"/>
      <c r="NB297" s="13"/>
      <c r="NC297" s="13"/>
      <c r="ND297" s="13"/>
      <c r="NE297" s="13"/>
      <c r="NF297" s="13"/>
      <c r="NG297" s="13"/>
      <c r="NH297" s="13"/>
      <c r="NI297" s="13"/>
      <c r="NJ297" s="13"/>
      <c r="NK297" s="13"/>
      <c r="NL297" s="13"/>
      <c r="NM297" s="13"/>
      <c r="NN297" s="13"/>
      <c r="NO297" s="13"/>
      <c r="NP297" s="13"/>
      <c r="NQ297" s="13"/>
      <c r="NR297" s="13"/>
      <c r="NS297" s="13"/>
      <c r="NT297" s="13"/>
      <c r="NU297" s="13"/>
      <c r="NV297" s="13"/>
      <c r="NW297" s="13"/>
      <c r="NX297" s="13"/>
      <c r="NY297" s="13"/>
      <c r="NZ297" s="13"/>
      <c r="OA297" s="13"/>
      <c r="OB297" s="13"/>
      <c r="OC297" s="13"/>
      <c r="OD297" s="13"/>
      <c r="OE297" s="13"/>
      <c r="OF297" s="13"/>
      <c r="OG297" s="13"/>
      <c r="OH297" s="13"/>
      <c r="OI297" s="13"/>
      <c r="OJ297" s="13"/>
      <c r="OK297" s="13"/>
      <c r="OL297" s="13"/>
      <c r="OM297" s="13"/>
      <c r="ON297" s="13"/>
      <c r="OO297" s="13"/>
      <c r="OP297" s="13"/>
      <c r="OQ297" s="13"/>
      <c r="OR297" s="13"/>
      <c r="OS297" s="13"/>
      <c r="OT297" s="13"/>
      <c r="OU297" s="13"/>
      <c r="OV297" s="13"/>
      <c r="OW297" s="13"/>
      <c r="OX297" s="13"/>
      <c r="OY297" s="13"/>
      <c r="OZ297" s="13"/>
      <c r="PA297" s="13"/>
      <c r="PB297" s="13"/>
      <c r="PC297" s="13"/>
      <c r="PD297" s="13"/>
      <c r="PE297" s="13"/>
      <c r="PF297" s="13"/>
      <c r="PG297" s="13"/>
      <c r="PH297" s="13"/>
      <c r="PI297" s="13"/>
      <c r="PJ297" s="13"/>
      <c r="PK297" s="13"/>
      <c r="PL297" s="13"/>
      <c r="PM297" s="13"/>
      <c r="PN297" s="13"/>
      <c r="PO297" s="13"/>
      <c r="PP297" s="13"/>
      <c r="PQ297" s="13"/>
      <c r="PR297" s="13"/>
      <c r="PS297" s="13"/>
      <c r="PT297" s="13"/>
      <c r="PU297" s="13"/>
      <c r="PV297" s="13"/>
      <c r="PW297" s="13"/>
      <c r="PX297" s="13"/>
      <c r="PY297" s="13"/>
      <c r="PZ297" s="13"/>
      <c r="QA297" s="13"/>
      <c r="QB297" s="13"/>
      <c r="QC297" s="13"/>
      <c r="QD297" s="13"/>
      <c r="QE297" s="13"/>
      <c r="QF297" s="13"/>
      <c r="QG297" s="13"/>
      <c r="QH297" s="13"/>
      <c r="QI297" s="13"/>
      <c r="QJ297" s="13"/>
      <c r="QK297" s="13"/>
      <c r="QL297" s="13"/>
      <c r="QM297" s="13"/>
      <c r="QN297" s="13"/>
      <c r="QO297" s="13"/>
      <c r="QP297" s="13"/>
      <c r="QQ297" s="13"/>
      <c r="QR297" s="13"/>
      <c r="QS297" s="13"/>
      <c r="QT297" s="13"/>
      <c r="QU297" s="13"/>
      <c r="QV297" s="13"/>
      <c r="QW297" s="13"/>
      <c r="QX297" s="13"/>
      <c r="QY297" s="13"/>
      <c r="QZ297" s="13"/>
      <c r="RA297" s="13"/>
      <c r="RB297" s="13"/>
      <c r="RC297" s="13"/>
      <c r="RD297" s="13"/>
      <c r="RE297" s="13"/>
      <c r="RF297" s="13"/>
      <c r="RG297" s="13"/>
      <c r="RH297" s="13"/>
      <c r="RI297" s="13"/>
      <c r="RJ297" s="13"/>
      <c r="RK297" s="13"/>
      <c r="RL297" s="13"/>
      <c r="RM297" s="13"/>
      <c r="RN297" s="13"/>
      <c r="RO297" s="13"/>
      <c r="RP297" s="13"/>
      <c r="RQ297" s="13"/>
      <c r="RR297" s="13"/>
      <c r="RS297" s="13"/>
      <c r="RT297" s="13"/>
      <c r="RU297" s="13"/>
      <c r="RV297" s="13"/>
      <c r="RW297" s="13"/>
      <c r="RX297" s="13"/>
      <c r="RY297" s="13"/>
      <c r="RZ297" s="13"/>
      <c r="SA297" s="13"/>
      <c r="SB297" s="13"/>
      <c r="SC297" s="13"/>
      <c r="SD297" s="13"/>
      <c r="SE297" s="13"/>
      <c r="SF297" s="13"/>
      <c r="SG297" s="13"/>
      <c r="SH297" s="13"/>
      <c r="SI297" s="13"/>
      <c r="SJ297" s="13"/>
      <c r="SK297" s="13"/>
      <c r="SL297" s="13"/>
      <c r="SM297" s="13"/>
      <c r="SN297" s="13"/>
      <c r="SO297" s="13"/>
      <c r="SP297" s="13"/>
      <c r="SQ297" s="13"/>
      <c r="SR297" s="13"/>
      <c r="SS297" s="13"/>
      <c r="ST297" s="13"/>
      <c r="SU297" s="13"/>
      <c r="SV297" s="13"/>
      <c r="SW297" s="13"/>
      <c r="SX297" s="13"/>
      <c r="SY297" s="13"/>
      <c r="SZ297" s="13"/>
      <c r="TA297" s="13"/>
      <c r="TB297" s="13"/>
      <c r="TC297" s="13"/>
      <c r="TD297" s="13"/>
      <c r="TE297" s="13"/>
      <c r="TF297" s="13"/>
      <c r="TG297" s="13"/>
      <c r="TH297" s="13"/>
      <c r="TI297" s="13"/>
      <c r="TJ297" s="13"/>
      <c r="TK297" s="13"/>
      <c r="TL297" s="13"/>
      <c r="TM297" s="13"/>
      <c r="TN297" s="13"/>
      <c r="TO297" s="13"/>
      <c r="TP297" s="13"/>
      <c r="TQ297" s="13"/>
      <c r="TR297" s="13"/>
      <c r="TS297" s="13"/>
      <c r="TT297" s="13"/>
      <c r="TU297" s="13"/>
      <c r="TV297" s="13"/>
      <c r="TW297" s="13"/>
      <c r="TX297" s="13"/>
      <c r="TY297" s="13"/>
      <c r="TZ297" s="13"/>
      <c r="UA297" s="13"/>
      <c r="UB297" s="13"/>
      <c r="UC297" s="13"/>
      <c r="UD297" s="13"/>
      <c r="UE297" s="13"/>
      <c r="UF297" s="13"/>
      <c r="UG297" s="13"/>
      <c r="UH297" s="13"/>
      <c r="UI297" s="13"/>
      <c r="UJ297" s="13"/>
      <c r="UK297" s="13"/>
      <c r="UL297" s="13"/>
      <c r="UM297" s="13"/>
      <c r="UN297" s="13"/>
      <c r="UO297" s="13"/>
      <c r="UP297" s="13"/>
      <c r="UQ297" s="13"/>
      <c r="UR297" s="13"/>
      <c r="US297" s="13"/>
      <c r="UT297" s="13"/>
      <c r="UU297" s="13"/>
      <c r="UV297" s="13"/>
      <c r="UW297" s="13"/>
      <c r="UX297" s="13"/>
      <c r="UY297" s="13"/>
      <c r="UZ297" s="13"/>
      <c r="VA297" s="13"/>
      <c r="VB297" s="13"/>
      <c r="VC297" s="13"/>
      <c r="VD297" s="13"/>
      <c r="VE297" s="13"/>
      <c r="VF297" s="13"/>
      <c r="VG297" s="13"/>
      <c r="VH297" s="13"/>
      <c r="VI297" s="13"/>
      <c r="VJ297" s="13"/>
      <c r="VK297" s="13"/>
      <c r="VL297" s="13"/>
      <c r="VM297" s="13"/>
      <c r="VN297" s="13"/>
      <c r="VO297" s="13"/>
      <c r="VP297" s="13"/>
      <c r="VQ297" s="13"/>
      <c r="VR297" s="13"/>
      <c r="VS297" s="13"/>
      <c r="VT297" s="13"/>
      <c r="VU297" s="13"/>
      <c r="VV297" s="13"/>
      <c r="VW297" s="13"/>
      <c r="VX297" s="13"/>
      <c r="VY297" s="13"/>
      <c r="VZ297" s="13"/>
      <c r="WA297" s="13"/>
      <c r="WB297" s="13"/>
      <c r="WC297" s="13"/>
      <c r="WD297" s="13"/>
      <c r="WE297" s="13"/>
      <c r="WF297" s="13"/>
      <c r="WG297" s="13"/>
      <c r="WH297" s="13"/>
      <c r="WI297" s="13"/>
      <c r="WJ297" s="13"/>
      <c r="WK297" s="13"/>
      <c r="WL297" s="13"/>
      <c r="WM297" s="13"/>
      <c r="WN297" s="13"/>
      <c r="WO297" s="13"/>
      <c r="WP297" s="13"/>
      <c r="WQ297" s="13"/>
      <c r="WR297" s="13"/>
      <c r="WS297" s="13"/>
      <c r="WT297" s="13"/>
      <c r="WU297" s="13"/>
      <c r="WV297" s="13"/>
      <c r="WW297" s="13"/>
      <c r="WX297" s="13"/>
      <c r="WY297" s="13"/>
      <c r="WZ297" s="13"/>
      <c r="XA297" s="13"/>
      <c r="XB297" s="13"/>
      <c r="XC297" s="13"/>
      <c r="XD297" s="13"/>
      <c r="XE297" s="13"/>
      <c r="XF297" s="13"/>
      <c r="XG297" s="13"/>
      <c r="XH297" s="13"/>
      <c r="XI297" s="13"/>
      <c r="XJ297" s="13"/>
      <c r="XK297" s="13"/>
      <c r="XL297" s="13"/>
      <c r="XM297" s="13"/>
      <c r="XN297" s="13"/>
      <c r="XO297" s="13"/>
      <c r="XP297" s="13"/>
      <c r="XQ297" s="13"/>
      <c r="XR297" s="13"/>
      <c r="XS297" s="13"/>
      <c r="XT297" s="13"/>
      <c r="XU297" s="13"/>
      <c r="XV297" s="13"/>
      <c r="XW297" s="13"/>
      <c r="XX297" s="13"/>
      <c r="XY297" s="13"/>
      <c r="XZ297" s="13"/>
      <c r="YA297" s="13"/>
      <c r="YB297" s="13"/>
      <c r="YC297" s="13"/>
      <c r="YD297" s="13"/>
      <c r="YE297" s="13"/>
      <c r="YF297" s="13"/>
      <c r="YG297" s="13"/>
      <c r="YH297" s="13"/>
      <c r="YI297" s="13"/>
      <c r="YJ297" s="13"/>
      <c r="YK297" s="13"/>
      <c r="YL297" s="13"/>
      <c r="YM297" s="13"/>
      <c r="YN297" s="13"/>
      <c r="YO297" s="13"/>
      <c r="YP297" s="13"/>
      <c r="YQ297" s="13"/>
      <c r="YR297" s="13"/>
      <c r="YS297" s="13"/>
      <c r="YT297" s="13"/>
      <c r="YU297" s="13"/>
      <c r="YV297" s="13"/>
      <c r="YW297" s="13"/>
      <c r="YX297" s="13"/>
      <c r="YY297" s="13"/>
      <c r="YZ297" s="13"/>
      <c r="ZA297" s="13"/>
      <c r="ZB297" s="13"/>
      <c r="ZC297" s="13"/>
      <c r="ZD297" s="13"/>
      <c r="ZE297" s="13"/>
      <c r="ZF297" s="13"/>
      <c r="ZG297" s="13"/>
      <c r="ZH297" s="13"/>
      <c r="ZI297" s="13"/>
      <c r="ZJ297" s="13"/>
      <c r="ZK297" s="13"/>
      <c r="ZL297" s="13"/>
      <c r="ZM297" s="13"/>
      <c r="ZN297" s="13"/>
      <c r="ZO297" s="13"/>
      <c r="ZP297" s="13"/>
      <c r="ZQ297" s="13"/>
      <c r="ZR297" s="13"/>
      <c r="ZS297" s="13"/>
      <c r="ZT297" s="13"/>
      <c r="ZU297" s="13"/>
      <c r="ZV297" s="13"/>
      <c r="ZW297" s="13"/>
      <c r="ZX297" s="13"/>
      <c r="ZY297" s="13"/>
      <c r="ZZ297" s="13"/>
      <c r="AAA297" s="13"/>
      <c r="AAB297" s="13"/>
      <c r="AAC297" s="13"/>
      <c r="AAD297" s="13"/>
      <c r="AAE297" s="13"/>
      <c r="AAF297" s="13"/>
      <c r="AAG297" s="13"/>
      <c r="AAH297" s="13"/>
      <c r="AAI297" s="13"/>
      <c r="AAJ297" s="13"/>
      <c r="AAK297" s="13"/>
      <c r="AAL297" s="13"/>
      <c r="AAM297" s="13"/>
      <c r="AAN297" s="13"/>
      <c r="AAO297" s="13"/>
      <c r="AAP297" s="13"/>
      <c r="AAQ297" s="13"/>
      <c r="AAR297" s="13"/>
      <c r="AAS297" s="13"/>
      <c r="AAT297" s="13"/>
      <c r="AAU297" s="13"/>
      <c r="AAV297" s="13"/>
      <c r="AAW297" s="13"/>
      <c r="AAX297" s="13"/>
      <c r="AAY297" s="13"/>
      <c r="AAZ297" s="13"/>
      <c r="ABA297" s="13"/>
      <c r="ABB297" s="13"/>
      <c r="ABC297" s="13"/>
      <c r="ABD297" s="13"/>
      <c r="ABE297" s="13"/>
      <c r="ABF297" s="13"/>
      <c r="ABG297" s="13"/>
      <c r="ABH297" s="13"/>
      <c r="ABI297" s="13"/>
      <c r="ABJ297" s="13"/>
      <c r="ABK297" s="13"/>
      <c r="ABL297" s="13"/>
      <c r="ABM297" s="13"/>
      <c r="ABN297" s="13"/>
      <c r="ABO297" s="13"/>
      <c r="ABP297" s="13"/>
      <c r="ABQ297" s="13"/>
      <c r="ABR297" s="13"/>
      <c r="ABS297" s="13"/>
      <c r="ABT297" s="13"/>
      <c r="ABU297" s="13"/>
      <c r="ABV297" s="13"/>
      <c r="ABW297" s="13"/>
      <c r="ABX297" s="13"/>
      <c r="ABY297" s="13"/>
      <c r="ABZ297" s="13"/>
      <c r="ACA297" s="13"/>
      <c r="ACB297" s="13"/>
      <c r="ACC297" s="13"/>
      <c r="ACD297" s="13"/>
      <c r="ACE297" s="13"/>
      <c r="ACF297" s="13"/>
      <c r="ACG297" s="13"/>
      <c r="ACH297" s="13"/>
      <c r="ACI297" s="13"/>
      <c r="ACJ297" s="13"/>
      <c r="ACK297" s="13"/>
      <c r="ACL297" s="13"/>
      <c r="ACM297" s="13"/>
      <c r="ACN297" s="13"/>
      <c r="ACO297" s="13"/>
      <c r="ACP297" s="13"/>
      <c r="ACQ297" s="13"/>
      <c r="ACR297" s="13"/>
      <c r="ACS297" s="13"/>
      <c r="ACT297" s="13"/>
      <c r="ACU297" s="13"/>
      <c r="ACV297" s="13"/>
      <c r="ACW297" s="13"/>
      <c r="ACX297" s="13"/>
      <c r="ACY297" s="13"/>
      <c r="ACZ297" s="13"/>
      <c r="ADA297" s="13"/>
      <c r="ADB297" s="13"/>
      <c r="ADC297" s="13"/>
      <c r="ADD297" s="13"/>
      <c r="ADE297" s="13"/>
      <c r="ADF297" s="13"/>
      <c r="ADG297" s="13"/>
      <c r="ADH297" s="13"/>
      <c r="ADI297" s="13"/>
      <c r="ADJ297" s="13"/>
      <c r="ADK297" s="13"/>
      <c r="ADL297" s="13"/>
      <c r="ADM297" s="13"/>
      <c r="ADN297" s="13"/>
      <c r="ADO297" s="13"/>
      <c r="ADP297" s="13"/>
      <c r="ADQ297" s="13"/>
      <c r="ADR297" s="13"/>
      <c r="ADS297" s="13"/>
      <c r="ADT297" s="13"/>
      <c r="ADU297" s="13"/>
      <c r="ADV297" s="13"/>
      <c r="ADW297" s="13"/>
      <c r="ADX297" s="13"/>
      <c r="ADY297" s="13"/>
      <c r="ADZ297" s="13"/>
      <c r="AEA297" s="13"/>
      <c r="AEB297" s="13"/>
      <c r="AEC297" s="13"/>
      <c r="AED297" s="13"/>
      <c r="AEE297" s="13"/>
      <c r="AEF297" s="13"/>
      <c r="AEG297" s="13"/>
      <c r="AEH297" s="13"/>
      <c r="AEI297" s="13"/>
      <c r="AEJ297" s="13"/>
      <c r="AEK297" s="13"/>
      <c r="AEL297" s="13"/>
      <c r="AEM297" s="13"/>
      <c r="AEN297" s="13"/>
      <c r="AEO297" s="13"/>
      <c r="AEP297" s="13"/>
      <c r="AEQ297" s="13"/>
      <c r="AER297" s="13"/>
      <c r="AES297" s="13"/>
      <c r="AET297" s="13"/>
      <c r="AEU297" s="13"/>
      <c r="AEV297" s="13"/>
      <c r="AEW297" s="13"/>
      <c r="AEX297" s="13"/>
      <c r="AEY297" s="13"/>
      <c r="AEZ297" s="13"/>
      <c r="AFA297" s="13"/>
      <c r="AFB297" s="13"/>
      <c r="AFC297" s="13"/>
      <c r="AFD297" s="13"/>
      <c r="AFE297" s="13"/>
      <c r="AFF297" s="13"/>
      <c r="AFG297" s="13"/>
      <c r="AFH297" s="13"/>
      <c r="AFI297" s="13"/>
      <c r="AFJ297" s="13"/>
      <c r="AFK297" s="13"/>
      <c r="AFL297" s="13"/>
      <c r="AFM297" s="13"/>
      <c r="AFN297" s="13"/>
      <c r="AFO297" s="13"/>
      <c r="AFP297" s="13"/>
      <c r="AFQ297" s="13"/>
      <c r="AFR297" s="13"/>
      <c r="AFS297" s="13"/>
      <c r="AFT297" s="13"/>
      <c r="AFU297" s="13"/>
      <c r="AFV297" s="13"/>
      <c r="AFW297" s="13"/>
      <c r="AFX297" s="13"/>
      <c r="AFY297" s="13"/>
      <c r="AFZ297" s="13"/>
      <c r="AGA297" s="13"/>
      <c r="AGB297" s="13"/>
      <c r="AGC297" s="13"/>
      <c r="AGD297" s="13"/>
      <c r="AGE297" s="13"/>
      <c r="AGF297" s="13"/>
      <c r="AGG297" s="13"/>
      <c r="AGH297" s="13"/>
      <c r="AGI297" s="13"/>
      <c r="AGJ297" s="13"/>
      <c r="AGK297" s="13"/>
      <c r="AGL297" s="13"/>
      <c r="AGM297" s="13"/>
      <c r="AGN297" s="13"/>
      <c r="AGO297" s="13"/>
      <c r="AGP297" s="13"/>
      <c r="AGQ297" s="13"/>
      <c r="AGR297" s="13"/>
      <c r="AGS297" s="13"/>
      <c r="AGT297" s="13"/>
      <c r="AGU297" s="13"/>
      <c r="AGV297" s="13"/>
      <c r="AGW297" s="13"/>
      <c r="AGX297" s="13"/>
      <c r="AGY297" s="13"/>
      <c r="AGZ297" s="13"/>
      <c r="AHA297" s="13"/>
      <c r="AHB297" s="13"/>
      <c r="AHC297" s="13"/>
      <c r="AHD297" s="13"/>
      <c r="AHE297" s="13"/>
      <c r="AHF297" s="13"/>
      <c r="AHG297" s="13"/>
      <c r="AHH297" s="13"/>
      <c r="AHI297" s="13"/>
      <c r="AHJ297" s="13"/>
      <c r="AHK297" s="13"/>
      <c r="AHL297" s="13"/>
      <c r="AHM297" s="13"/>
      <c r="AHN297" s="13"/>
      <c r="AHO297" s="13"/>
      <c r="AHP297" s="13"/>
      <c r="AHQ297" s="13"/>
      <c r="AHR297" s="13"/>
      <c r="AHS297" s="13"/>
      <c r="AHT297" s="13"/>
      <c r="AHU297" s="13"/>
      <c r="AHV297" s="13"/>
      <c r="AHW297" s="13"/>
      <c r="AHX297" s="13"/>
      <c r="AHY297" s="13"/>
      <c r="AHZ297" s="13"/>
      <c r="AIA297" s="13"/>
      <c r="AIB297" s="13"/>
      <c r="AIC297" s="13"/>
      <c r="AID297" s="13"/>
      <c r="AIE297" s="13"/>
      <c r="AIF297" s="13"/>
      <c r="AIG297" s="13"/>
      <c r="AIH297" s="13"/>
      <c r="AII297" s="13"/>
      <c r="AIJ297" s="13"/>
      <c r="AIK297" s="13"/>
      <c r="AIL297" s="13"/>
      <c r="AIM297" s="13"/>
      <c r="AIN297" s="13"/>
      <c r="AIO297" s="13"/>
      <c r="AIP297" s="13"/>
      <c r="AIQ297" s="13"/>
      <c r="AIR297" s="13"/>
      <c r="AIS297" s="13"/>
      <c r="AIT297" s="13"/>
      <c r="AIU297" s="13"/>
      <c r="AIV297" s="13"/>
      <c r="AIW297" s="13"/>
      <c r="AIX297" s="13"/>
      <c r="AIY297" s="13"/>
      <c r="AIZ297" s="13"/>
      <c r="AJA297" s="13"/>
      <c r="AJB297" s="13"/>
      <c r="AJC297" s="13"/>
      <c r="AJD297" s="13"/>
      <c r="AJE297" s="13"/>
      <c r="AJF297" s="13"/>
      <c r="AJG297" s="13"/>
      <c r="AJH297" s="13"/>
      <c r="AJI297" s="13"/>
      <c r="AJJ297" s="13"/>
      <c r="AJK297" s="13"/>
      <c r="AJL297" s="13"/>
      <c r="AJM297" s="13"/>
      <c r="AJN297" s="13"/>
      <c r="AJO297" s="13"/>
      <c r="AJP297" s="13"/>
      <c r="AJQ297" s="13"/>
      <c r="AJR297" s="13"/>
      <c r="AJS297" s="13"/>
      <c r="AJT297" s="13"/>
      <c r="AJU297" s="13"/>
      <c r="AJV297" s="13"/>
      <c r="AJW297" s="13"/>
      <c r="AJX297" s="13"/>
      <c r="AJY297" s="13"/>
      <c r="AJZ297" s="13"/>
      <c r="AKA297" s="13"/>
      <c r="AKB297" s="13"/>
      <c r="AKC297" s="13"/>
      <c r="AKD297" s="13"/>
      <c r="AKE297" s="13"/>
      <c r="AKF297" s="13"/>
      <c r="AKG297" s="13"/>
      <c r="AKH297" s="13"/>
      <c r="AKI297" s="13"/>
      <c r="AKJ297" s="13"/>
      <c r="AKK297" s="13"/>
      <c r="AKL297" s="13"/>
      <c r="AKM297" s="13"/>
      <c r="AKN297" s="13"/>
      <c r="AKO297" s="13"/>
      <c r="AKP297" s="13"/>
      <c r="AKQ297" s="13"/>
      <c r="AKR297" s="13"/>
      <c r="AKS297" s="13"/>
      <c r="AKT297" s="13"/>
      <c r="AKU297" s="13"/>
      <c r="AKV297" s="13"/>
      <c r="AKW297" s="13"/>
      <c r="AKX297" s="13"/>
      <c r="AKY297" s="13"/>
      <c r="AKZ297" s="13"/>
      <c r="ALA297" s="13"/>
      <c r="ALB297" s="13"/>
      <c r="ALC297" s="13"/>
      <c r="ALD297" s="13"/>
      <c r="ALE297" s="13"/>
      <c r="ALF297" s="13"/>
      <c r="ALG297" s="13"/>
      <c r="ALH297" s="13"/>
      <c r="ALI297" s="13"/>
      <c r="ALJ297" s="13"/>
      <c r="ALK297" s="13"/>
      <c r="ALL297" s="13"/>
      <c r="ALM297" s="13"/>
      <c r="ALN297" s="13"/>
    </row>
    <row r="298" spans="1:1002" ht="14.5" hidden="1" customHeight="1" x14ac:dyDescent="0.35">
      <c r="A298" s="6"/>
      <c r="B298" s="21"/>
      <c r="C298" s="30"/>
      <c r="D298" s="21"/>
      <c r="E298" s="21"/>
      <c r="F298" s="11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EU298" s="13"/>
      <c r="EV298" s="13"/>
      <c r="EW298" s="13"/>
      <c r="EX298" s="13"/>
      <c r="EY298" s="13"/>
      <c r="EZ298" s="13"/>
      <c r="FA298" s="13"/>
      <c r="FB298" s="13"/>
      <c r="FC298" s="13"/>
      <c r="FD298" s="13"/>
      <c r="FE298" s="13"/>
      <c r="FF298" s="13"/>
      <c r="FG298" s="13"/>
      <c r="FH298" s="13"/>
      <c r="FI298" s="13"/>
      <c r="FJ298" s="13"/>
      <c r="FK298" s="13"/>
      <c r="FL298" s="13"/>
      <c r="FM298" s="13"/>
      <c r="FN298" s="13"/>
      <c r="FO298" s="13"/>
      <c r="FP298" s="13"/>
      <c r="FQ298" s="13"/>
      <c r="FR298" s="13"/>
      <c r="FS298" s="13"/>
      <c r="FT298" s="13"/>
      <c r="FU298" s="13"/>
      <c r="FV298" s="13"/>
      <c r="FW298" s="13"/>
      <c r="FX298" s="13"/>
      <c r="FY298" s="13"/>
      <c r="FZ298" s="13"/>
      <c r="GA298" s="13"/>
      <c r="GB298" s="13"/>
      <c r="GC298" s="13"/>
      <c r="GD298" s="13"/>
      <c r="GE298" s="13"/>
      <c r="GF298" s="13"/>
      <c r="GG298" s="13"/>
      <c r="GH298" s="13"/>
      <c r="GI298" s="13"/>
      <c r="GJ298" s="13"/>
      <c r="GK298" s="13"/>
      <c r="GL298" s="13"/>
      <c r="GM298" s="13"/>
      <c r="GN298" s="13"/>
      <c r="GO298" s="13"/>
      <c r="GP298" s="13"/>
      <c r="GQ298" s="13"/>
      <c r="GR298" s="13"/>
      <c r="GS298" s="13"/>
      <c r="GT298" s="13"/>
      <c r="GU298" s="13"/>
      <c r="GV298" s="13"/>
      <c r="GW298" s="13"/>
      <c r="GX298" s="13"/>
      <c r="GY298" s="13"/>
      <c r="GZ298" s="13"/>
      <c r="HA298" s="13"/>
      <c r="HB298" s="13"/>
      <c r="HC298" s="13"/>
      <c r="HD298" s="13"/>
      <c r="HE298" s="13"/>
      <c r="HF298" s="13"/>
      <c r="HG298" s="13"/>
      <c r="HH298" s="13"/>
      <c r="HI298" s="13"/>
      <c r="HJ298" s="13"/>
      <c r="HK298" s="13"/>
      <c r="HL298" s="13"/>
      <c r="HM298" s="13"/>
      <c r="HN298" s="13"/>
      <c r="HO298" s="13"/>
      <c r="HP298" s="13"/>
      <c r="HQ298" s="13"/>
      <c r="HR298" s="13"/>
      <c r="HS298" s="13"/>
      <c r="HT298" s="13"/>
      <c r="HU298" s="13"/>
      <c r="HV298" s="13"/>
      <c r="HW298" s="13"/>
      <c r="HX298" s="13"/>
      <c r="HY298" s="13"/>
      <c r="HZ298" s="13"/>
      <c r="IA298" s="13"/>
      <c r="IB298" s="13"/>
      <c r="IC298" s="13"/>
      <c r="ID298" s="13"/>
      <c r="IE298" s="13"/>
      <c r="IF298" s="13"/>
      <c r="IG298" s="13"/>
      <c r="IH298" s="13"/>
      <c r="II298" s="13"/>
      <c r="IJ298" s="13"/>
      <c r="IK298" s="13"/>
      <c r="IL298" s="13"/>
      <c r="IM298" s="13"/>
      <c r="IN298" s="13"/>
      <c r="IO298" s="13"/>
      <c r="IP298" s="13"/>
      <c r="IQ298" s="13"/>
      <c r="IR298" s="13"/>
      <c r="IS298" s="13"/>
      <c r="IT298" s="13"/>
      <c r="IU298" s="13"/>
      <c r="IV298" s="13"/>
      <c r="IW298" s="13"/>
      <c r="IX298" s="13"/>
      <c r="IY298" s="13"/>
      <c r="IZ298" s="13"/>
      <c r="JA298" s="13"/>
      <c r="JB298" s="13"/>
      <c r="JC298" s="13"/>
      <c r="JD298" s="13"/>
      <c r="JE298" s="13"/>
      <c r="JF298" s="13"/>
      <c r="JG298" s="13"/>
      <c r="JH298" s="13"/>
      <c r="JI298" s="13"/>
      <c r="JJ298" s="13"/>
      <c r="JK298" s="13"/>
      <c r="JL298" s="13"/>
      <c r="JM298" s="13"/>
      <c r="JN298" s="13"/>
      <c r="JO298" s="13"/>
      <c r="JP298" s="13"/>
      <c r="JQ298" s="13"/>
      <c r="JR298" s="13"/>
      <c r="JS298" s="13"/>
      <c r="JT298" s="13"/>
      <c r="JU298" s="13"/>
      <c r="JV298" s="13"/>
      <c r="JW298" s="13"/>
      <c r="JX298" s="13"/>
      <c r="JY298" s="13"/>
      <c r="JZ298" s="13"/>
      <c r="KA298" s="13"/>
      <c r="KB298" s="13"/>
      <c r="KC298" s="13"/>
      <c r="KD298" s="13"/>
      <c r="KE298" s="13"/>
      <c r="KF298" s="13"/>
      <c r="KG298" s="13"/>
      <c r="KH298" s="13"/>
      <c r="KI298" s="13"/>
      <c r="KJ298" s="13"/>
      <c r="KK298" s="13"/>
      <c r="KL298" s="13"/>
      <c r="KM298" s="13"/>
      <c r="KN298" s="13"/>
      <c r="KO298" s="13"/>
      <c r="KP298" s="13"/>
      <c r="KQ298" s="13"/>
      <c r="KR298" s="13"/>
      <c r="KS298" s="13"/>
      <c r="KT298" s="13"/>
      <c r="KU298" s="13"/>
      <c r="KV298" s="13"/>
      <c r="KW298" s="13"/>
      <c r="KX298" s="13"/>
      <c r="KY298" s="13"/>
      <c r="KZ298" s="13"/>
      <c r="LA298" s="13"/>
      <c r="LB298" s="13"/>
      <c r="LC298" s="13"/>
      <c r="LD298" s="13"/>
      <c r="LE298" s="13"/>
      <c r="LF298" s="13"/>
      <c r="LG298" s="13"/>
      <c r="LH298" s="13"/>
      <c r="LI298" s="13"/>
      <c r="LJ298" s="13"/>
      <c r="LK298" s="13"/>
      <c r="LL298" s="13"/>
      <c r="LM298" s="13"/>
      <c r="LN298" s="13"/>
      <c r="LO298" s="13"/>
      <c r="LP298" s="13"/>
      <c r="LQ298" s="13"/>
      <c r="LR298" s="13"/>
      <c r="LS298" s="13"/>
      <c r="LT298" s="13"/>
      <c r="LU298" s="13"/>
      <c r="LV298" s="13"/>
      <c r="LW298" s="13"/>
      <c r="LX298" s="13"/>
      <c r="LY298" s="13"/>
      <c r="LZ298" s="13"/>
      <c r="MA298" s="13"/>
      <c r="MB298" s="13"/>
      <c r="MC298" s="13"/>
      <c r="MD298" s="13"/>
      <c r="ME298" s="13"/>
      <c r="MF298" s="13"/>
      <c r="MG298" s="13"/>
      <c r="MH298" s="13"/>
      <c r="MI298" s="13"/>
      <c r="MJ298" s="13"/>
      <c r="MK298" s="13"/>
      <c r="ML298" s="13"/>
      <c r="MM298" s="13"/>
      <c r="MN298" s="13"/>
      <c r="MO298" s="13"/>
      <c r="MP298" s="13"/>
      <c r="MQ298" s="13"/>
      <c r="MR298" s="13"/>
      <c r="MS298" s="13"/>
      <c r="MT298" s="13"/>
      <c r="MU298" s="13"/>
      <c r="MV298" s="13"/>
      <c r="MW298" s="13"/>
      <c r="MX298" s="13"/>
      <c r="MY298" s="13"/>
      <c r="MZ298" s="13"/>
      <c r="NA298" s="13"/>
      <c r="NB298" s="13"/>
      <c r="NC298" s="13"/>
      <c r="ND298" s="13"/>
      <c r="NE298" s="13"/>
      <c r="NF298" s="13"/>
      <c r="NG298" s="13"/>
      <c r="NH298" s="13"/>
      <c r="NI298" s="13"/>
      <c r="NJ298" s="13"/>
      <c r="NK298" s="13"/>
      <c r="NL298" s="13"/>
      <c r="NM298" s="13"/>
      <c r="NN298" s="13"/>
      <c r="NO298" s="13"/>
      <c r="NP298" s="13"/>
      <c r="NQ298" s="13"/>
      <c r="NR298" s="13"/>
      <c r="NS298" s="13"/>
      <c r="NT298" s="13"/>
      <c r="NU298" s="13"/>
      <c r="NV298" s="13"/>
      <c r="NW298" s="13"/>
      <c r="NX298" s="13"/>
      <c r="NY298" s="13"/>
      <c r="NZ298" s="13"/>
      <c r="OA298" s="13"/>
      <c r="OB298" s="13"/>
      <c r="OC298" s="13"/>
      <c r="OD298" s="13"/>
      <c r="OE298" s="13"/>
      <c r="OF298" s="13"/>
      <c r="OG298" s="13"/>
      <c r="OH298" s="13"/>
      <c r="OI298" s="13"/>
      <c r="OJ298" s="13"/>
      <c r="OK298" s="13"/>
      <c r="OL298" s="13"/>
      <c r="OM298" s="13"/>
      <c r="ON298" s="13"/>
      <c r="OO298" s="13"/>
      <c r="OP298" s="13"/>
      <c r="OQ298" s="13"/>
      <c r="OR298" s="13"/>
      <c r="OS298" s="13"/>
      <c r="OT298" s="13"/>
      <c r="OU298" s="13"/>
      <c r="OV298" s="13"/>
      <c r="OW298" s="13"/>
      <c r="OX298" s="13"/>
      <c r="OY298" s="13"/>
      <c r="OZ298" s="13"/>
      <c r="PA298" s="13"/>
      <c r="PB298" s="13"/>
      <c r="PC298" s="13"/>
      <c r="PD298" s="13"/>
      <c r="PE298" s="13"/>
      <c r="PF298" s="13"/>
      <c r="PG298" s="13"/>
      <c r="PH298" s="13"/>
      <c r="PI298" s="13"/>
      <c r="PJ298" s="13"/>
      <c r="PK298" s="13"/>
      <c r="PL298" s="13"/>
      <c r="PM298" s="13"/>
      <c r="PN298" s="13"/>
      <c r="PO298" s="13"/>
      <c r="PP298" s="13"/>
      <c r="PQ298" s="13"/>
      <c r="PR298" s="13"/>
      <c r="PS298" s="13"/>
      <c r="PT298" s="13"/>
      <c r="PU298" s="13"/>
      <c r="PV298" s="13"/>
      <c r="PW298" s="13"/>
      <c r="PX298" s="13"/>
      <c r="PY298" s="13"/>
      <c r="PZ298" s="13"/>
      <c r="QA298" s="13"/>
      <c r="QB298" s="13"/>
      <c r="QC298" s="13"/>
      <c r="QD298" s="13"/>
      <c r="QE298" s="13"/>
      <c r="QF298" s="13"/>
      <c r="QG298" s="13"/>
      <c r="QH298" s="13"/>
      <c r="QI298" s="13"/>
      <c r="QJ298" s="13"/>
      <c r="QK298" s="13"/>
      <c r="QL298" s="13"/>
      <c r="QM298" s="13"/>
      <c r="QN298" s="13"/>
      <c r="QO298" s="13"/>
      <c r="QP298" s="13"/>
      <c r="QQ298" s="13"/>
      <c r="QR298" s="13"/>
      <c r="QS298" s="13"/>
      <c r="QT298" s="13"/>
      <c r="QU298" s="13"/>
      <c r="QV298" s="13"/>
      <c r="QW298" s="13"/>
      <c r="QX298" s="13"/>
      <c r="QY298" s="13"/>
      <c r="QZ298" s="13"/>
      <c r="RA298" s="13"/>
      <c r="RB298" s="13"/>
      <c r="RC298" s="13"/>
      <c r="RD298" s="13"/>
      <c r="RE298" s="13"/>
      <c r="RF298" s="13"/>
      <c r="RG298" s="13"/>
      <c r="RH298" s="13"/>
      <c r="RI298" s="13"/>
      <c r="RJ298" s="13"/>
      <c r="RK298" s="13"/>
      <c r="RL298" s="13"/>
      <c r="RM298" s="13"/>
      <c r="RN298" s="13"/>
      <c r="RO298" s="13"/>
      <c r="RP298" s="13"/>
      <c r="RQ298" s="13"/>
      <c r="RR298" s="13"/>
      <c r="RS298" s="13"/>
      <c r="RT298" s="13"/>
      <c r="RU298" s="13"/>
      <c r="RV298" s="13"/>
      <c r="RW298" s="13"/>
      <c r="RX298" s="13"/>
      <c r="RY298" s="13"/>
      <c r="RZ298" s="13"/>
      <c r="SA298" s="13"/>
      <c r="SB298" s="13"/>
      <c r="SC298" s="13"/>
      <c r="SD298" s="13"/>
      <c r="SE298" s="13"/>
      <c r="SF298" s="13"/>
      <c r="SG298" s="13"/>
      <c r="SH298" s="13"/>
      <c r="SI298" s="13"/>
      <c r="SJ298" s="13"/>
      <c r="SK298" s="13"/>
      <c r="SL298" s="13"/>
      <c r="SM298" s="13"/>
      <c r="SN298" s="13"/>
      <c r="SO298" s="13"/>
      <c r="SP298" s="13"/>
      <c r="SQ298" s="13"/>
      <c r="SR298" s="13"/>
      <c r="SS298" s="13"/>
      <c r="ST298" s="13"/>
      <c r="SU298" s="13"/>
      <c r="SV298" s="13"/>
      <c r="SW298" s="13"/>
      <c r="SX298" s="13"/>
      <c r="SY298" s="13"/>
      <c r="SZ298" s="13"/>
      <c r="TA298" s="13"/>
      <c r="TB298" s="13"/>
      <c r="TC298" s="13"/>
      <c r="TD298" s="13"/>
      <c r="TE298" s="13"/>
      <c r="TF298" s="13"/>
      <c r="TG298" s="13"/>
      <c r="TH298" s="13"/>
      <c r="TI298" s="13"/>
      <c r="TJ298" s="13"/>
      <c r="TK298" s="13"/>
      <c r="TL298" s="13"/>
      <c r="TM298" s="13"/>
      <c r="TN298" s="13"/>
      <c r="TO298" s="13"/>
      <c r="TP298" s="13"/>
      <c r="TQ298" s="13"/>
      <c r="TR298" s="13"/>
      <c r="TS298" s="13"/>
      <c r="TT298" s="13"/>
      <c r="TU298" s="13"/>
      <c r="TV298" s="13"/>
      <c r="TW298" s="13"/>
      <c r="TX298" s="13"/>
      <c r="TY298" s="13"/>
      <c r="TZ298" s="13"/>
      <c r="UA298" s="13"/>
      <c r="UB298" s="13"/>
      <c r="UC298" s="13"/>
      <c r="UD298" s="13"/>
      <c r="UE298" s="13"/>
      <c r="UF298" s="13"/>
      <c r="UG298" s="13"/>
      <c r="UH298" s="13"/>
      <c r="UI298" s="13"/>
      <c r="UJ298" s="13"/>
      <c r="UK298" s="13"/>
      <c r="UL298" s="13"/>
      <c r="UM298" s="13"/>
      <c r="UN298" s="13"/>
      <c r="UO298" s="13"/>
      <c r="UP298" s="13"/>
      <c r="UQ298" s="13"/>
      <c r="UR298" s="13"/>
      <c r="US298" s="13"/>
      <c r="UT298" s="13"/>
      <c r="UU298" s="13"/>
      <c r="UV298" s="13"/>
      <c r="UW298" s="13"/>
      <c r="UX298" s="13"/>
      <c r="UY298" s="13"/>
      <c r="UZ298" s="13"/>
      <c r="VA298" s="13"/>
      <c r="VB298" s="13"/>
      <c r="VC298" s="13"/>
      <c r="VD298" s="13"/>
      <c r="VE298" s="13"/>
      <c r="VF298" s="13"/>
      <c r="VG298" s="13"/>
      <c r="VH298" s="13"/>
      <c r="VI298" s="13"/>
      <c r="VJ298" s="13"/>
      <c r="VK298" s="13"/>
      <c r="VL298" s="13"/>
      <c r="VM298" s="13"/>
      <c r="VN298" s="13"/>
      <c r="VO298" s="13"/>
      <c r="VP298" s="13"/>
      <c r="VQ298" s="13"/>
      <c r="VR298" s="13"/>
      <c r="VS298" s="13"/>
      <c r="VT298" s="13"/>
      <c r="VU298" s="13"/>
      <c r="VV298" s="13"/>
      <c r="VW298" s="13"/>
      <c r="VX298" s="13"/>
      <c r="VY298" s="13"/>
      <c r="VZ298" s="13"/>
      <c r="WA298" s="13"/>
      <c r="WB298" s="13"/>
      <c r="WC298" s="13"/>
      <c r="WD298" s="13"/>
      <c r="WE298" s="13"/>
      <c r="WF298" s="13"/>
      <c r="WG298" s="13"/>
      <c r="WH298" s="13"/>
      <c r="WI298" s="13"/>
      <c r="WJ298" s="13"/>
      <c r="WK298" s="13"/>
      <c r="WL298" s="13"/>
      <c r="WM298" s="13"/>
      <c r="WN298" s="13"/>
      <c r="WO298" s="13"/>
      <c r="WP298" s="13"/>
      <c r="WQ298" s="13"/>
      <c r="WR298" s="13"/>
      <c r="WS298" s="13"/>
      <c r="WT298" s="13"/>
      <c r="WU298" s="13"/>
      <c r="WV298" s="13"/>
      <c r="WW298" s="13"/>
      <c r="WX298" s="13"/>
      <c r="WY298" s="13"/>
      <c r="WZ298" s="13"/>
      <c r="XA298" s="13"/>
      <c r="XB298" s="13"/>
      <c r="XC298" s="13"/>
      <c r="XD298" s="13"/>
      <c r="XE298" s="13"/>
      <c r="XF298" s="13"/>
      <c r="XG298" s="13"/>
      <c r="XH298" s="13"/>
      <c r="XI298" s="13"/>
      <c r="XJ298" s="13"/>
      <c r="XK298" s="13"/>
      <c r="XL298" s="13"/>
      <c r="XM298" s="13"/>
      <c r="XN298" s="13"/>
      <c r="XO298" s="13"/>
      <c r="XP298" s="13"/>
      <c r="XQ298" s="13"/>
      <c r="XR298" s="13"/>
      <c r="XS298" s="13"/>
      <c r="XT298" s="13"/>
      <c r="XU298" s="13"/>
      <c r="XV298" s="13"/>
      <c r="XW298" s="13"/>
      <c r="XX298" s="13"/>
      <c r="XY298" s="13"/>
      <c r="XZ298" s="13"/>
      <c r="YA298" s="13"/>
      <c r="YB298" s="13"/>
      <c r="YC298" s="13"/>
      <c r="YD298" s="13"/>
      <c r="YE298" s="13"/>
      <c r="YF298" s="13"/>
      <c r="YG298" s="13"/>
      <c r="YH298" s="13"/>
      <c r="YI298" s="13"/>
      <c r="YJ298" s="13"/>
      <c r="YK298" s="13"/>
      <c r="YL298" s="13"/>
      <c r="YM298" s="13"/>
      <c r="YN298" s="13"/>
      <c r="YO298" s="13"/>
      <c r="YP298" s="13"/>
      <c r="YQ298" s="13"/>
      <c r="YR298" s="13"/>
      <c r="YS298" s="13"/>
      <c r="YT298" s="13"/>
      <c r="YU298" s="13"/>
      <c r="YV298" s="13"/>
      <c r="YW298" s="13"/>
      <c r="YX298" s="13"/>
      <c r="YY298" s="13"/>
      <c r="YZ298" s="13"/>
      <c r="ZA298" s="13"/>
      <c r="ZB298" s="13"/>
      <c r="ZC298" s="13"/>
      <c r="ZD298" s="13"/>
      <c r="ZE298" s="13"/>
      <c r="ZF298" s="13"/>
      <c r="ZG298" s="13"/>
      <c r="ZH298" s="13"/>
      <c r="ZI298" s="13"/>
      <c r="ZJ298" s="13"/>
      <c r="ZK298" s="13"/>
      <c r="ZL298" s="13"/>
      <c r="ZM298" s="13"/>
      <c r="ZN298" s="13"/>
      <c r="ZO298" s="13"/>
      <c r="ZP298" s="13"/>
      <c r="ZQ298" s="13"/>
      <c r="ZR298" s="13"/>
      <c r="ZS298" s="13"/>
      <c r="ZT298" s="13"/>
      <c r="ZU298" s="13"/>
      <c r="ZV298" s="13"/>
      <c r="ZW298" s="13"/>
      <c r="ZX298" s="13"/>
      <c r="ZY298" s="13"/>
      <c r="ZZ298" s="13"/>
      <c r="AAA298" s="13"/>
      <c r="AAB298" s="13"/>
      <c r="AAC298" s="13"/>
      <c r="AAD298" s="13"/>
      <c r="AAE298" s="13"/>
      <c r="AAF298" s="13"/>
      <c r="AAG298" s="13"/>
      <c r="AAH298" s="13"/>
      <c r="AAI298" s="13"/>
      <c r="AAJ298" s="13"/>
      <c r="AAK298" s="13"/>
      <c r="AAL298" s="13"/>
      <c r="AAM298" s="13"/>
      <c r="AAN298" s="13"/>
      <c r="AAO298" s="13"/>
      <c r="AAP298" s="13"/>
      <c r="AAQ298" s="13"/>
      <c r="AAR298" s="13"/>
      <c r="AAS298" s="13"/>
      <c r="AAT298" s="13"/>
      <c r="AAU298" s="13"/>
      <c r="AAV298" s="13"/>
      <c r="AAW298" s="13"/>
      <c r="AAX298" s="13"/>
      <c r="AAY298" s="13"/>
      <c r="AAZ298" s="13"/>
      <c r="ABA298" s="13"/>
      <c r="ABB298" s="13"/>
      <c r="ABC298" s="13"/>
      <c r="ABD298" s="13"/>
      <c r="ABE298" s="13"/>
      <c r="ABF298" s="13"/>
      <c r="ABG298" s="13"/>
      <c r="ABH298" s="13"/>
      <c r="ABI298" s="13"/>
      <c r="ABJ298" s="13"/>
      <c r="ABK298" s="13"/>
      <c r="ABL298" s="13"/>
      <c r="ABM298" s="13"/>
      <c r="ABN298" s="13"/>
      <c r="ABO298" s="13"/>
      <c r="ABP298" s="13"/>
      <c r="ABQ298" s="13"/>
      <c r="ABR298" s="13"/>
      <c r="ABS298" s="13"/>
      <c r="ABT298" s="13"/>
      <c r="ABU298" s="13"/>
      <c r="ABV298" s="13"/>
      <c r="ABW298" s="13"/>
      <c r="ABX298" s="13"/>
      <c r="ABY298" s="13"/>
      <c r="ABZ298" s="13"/>
      <c r="ACA298" s="13"/>
      <c r="ACB298" s="13"/>
      <c r="ACC298" s="13"/>
      <c r="ACD298" s="13"/>
      <c r="ACE298" s="13"/>
      <c r="ACF298" s="13"/>
      <c r="ACG298" s="13"/>
      <c r="ACH298" s="13"/>
      <c r="ACI298" s="13"/>
      <c r="ACJ298" s="13"/>
      <c r="ACK298" s="13"/>
      <c r="ACL298" s="13"/>
      <c r="ACM298" s="13"/>
      <c r="ACN298" s="13"/>
      <c r="ACO298" s="13"/>
      <c r="ACP298" s="13"/>
      <c r="ACQ298" s="13"/>
      <c r="ACR298" s="13"/>
      <c r="ACS298" s="13"/>
      <c r="ACT298" s="13"/>
      <c r="ACU298" s="13"/>
      <c r="ACV298" s="13"/>
      <c r="ACW298" s="13"/>
      <c r="ACX298" s="13"/>
      <c r="ACY298" s="13"/>
      <c r="ACZ298" s="13"/>
      <c r="ADA298" s="13"/>
      <c r="ADB298" s="13"/>
      <c r="ADC298" s="13"/>
      <c r="ADD298" s="13"/>
      <c r="ADE298" s="13"/>
      <c r="ADF298" s="13"/>
      <c r="ADG298" s="13"/>
      <c r="ADH298" s="13"/>
      <c r="ADI298" s="13"/>
      <c r="ADJ298" s="13"/>
      <c r="ADK298" s="13"/>
      <c r="ADL298" s="13"/>
      <c r="ADM298" s="13"/>
      <c r="ADN298" s="13"/>
      <c r="ADO298" s="13"/>
      <c r="ADP298" s="13"/>
      <c r="ADQ298" s="13"/>
      <c r="ADR298" s="13"/>
      <c r="ADS298" s="13"/>
      <c r="ADT298" s="13"/>
      <c r="ADU298" s="13"/>
      <c r="ADV298" s="13"/>
      <c r="ADW298" s="13"/>
      <c r="ADX298" s="13"/>
      <c r="ADY298" s="13"/>
      <c r="ADZ298" s="13"/>
      <c r="AEA298" s="13"/>
      <c r="AEB298" s="13"/>
      <c r="AEC298" s="13"/>
      <c r="AED298" s="13"/>
      <c r="AEE298" s="13"/>
      <c r="AEF298" s="13"/>
      <c r="AEG298" s="13"/>
      <c r="AEH298" s="13"/>
      <c r="AEI298" s="13"/>
      <c r="AEJ298" s="13"/>
      <c r="AEK298" s="13"/>
      <c r="AEL298" s="13"/>
      <c r="AEM298" s="13"/>
      <c r="AEN298" s="13"/>
      <c r="AEO298" s="13"/>
      <c r="AEP298" s="13"/>
      <c r="AEQ298" s="13"/>
      <c r="AER298" s="13"/>
      <c r="AES298" s="13"/>
      <c r="AET298" s="13"/>
      <c r="AEU298" s="13"/>
      <c r="AEV298" s="13"/>
      <c r="AEW298" s="13"/>
      <c r="AEX298" s="13"/>
      <c r="AEY298" s="13"/>
      <c r="AEZ298" s="13"/>
      <c r="AFA298" s="13"/>
      <c r="AFB298" s="13"/>
      <c r="AFC298" s="13"/>
      <c r="AFD298" s="13"/>
      <c r="AFE298" s="13"/>
      <c r="AFF298" s="13"/>
      <c r="AFG298" s="13"/>
      <c r="AFH298" s="13"/>
      <c r="AFI298" s="13"/>
      <c r="AFJ298" s="13"/>
      <c r="AFK298" s="13"/>
      <c r="AFL298" s="13"/>
      <c r="AFM298" s="13"/>
      <c r="AFN298" s="13"/>
      <c r="AFO298" s="13"/>
      <c r="AFP298" s="13"/>
      <c r="AFQ298" s="13"/>
      <c r="AFR298" s="13"/>
      <c r="AFS298" s="13"/>
      <c r="AFT298" s="13"/>
      <c r="AFU298" s="13"/>
      <c r="AFV298" s="13"/>
      <c r="AFW298" s="13"/>
      <c r="AFX298" s="13"/>
      <c r="AFY298" s="13"/>
      <c r="AFZ298" s="13"/>
      <c r="AGA298" s="13"/>
      <c r="AGB298" s="13"/>
      <c r="AGC298" s="13"/>
      <c r="AGD298" s="13"/>
      <c r="AGE298" s="13"/>
      <c r="AGF298" s="13"/>
      <c r="AGG298" s="13"/>
      <c r="AGH298" s="13"/>
      <c r="AGI298" s="13"/>
      <c r="AGJ298" s="13"/>
      <c r="AGK298" s="13"/>
      <c r="AGL298" s="13"/>
      <c r="AGM298" s="13"/>
      <c r="AGN298" s="13"/>
      <c r="AGO298" s="13"/>
      <c r="AGP298" s="13"/>
      <c r="AGQ298" s="13"/>
      <c r="AGR298" s="13"/>
      <c r="AGS298" s="13"/>
      <c r="AGT298" s="13"/>
      <c r="AGU298" s="13"/>
      <c r="AGV298" s="13"/>
      <c r="AGW298" s="13"/>
      <c r="AGX298" s="13"/>
      <c r="AGY298" s="13"/>
      <c r="AGZ298" s="13"/>
      <c r="AHA298" s="13"/>
      <c r="AHB298" s="13"/>
      <c r="AHC298" s="13"/>
      <c r="AHD298" s="13"/>
      <c r="AHE298" s="13"/>
      <c r="AHF298" s="13"/>
      <c r="AHG298" s="13"/>
      <c r="AHH298" s="13"/>
      <c r="AHI298" s="13"/>
      <c r="AHJ298" s="13"/>
      <c r="AHK298" s="13"/>
      <c r="AHL298" s="13"/>
      <c r="AHM298" s="13"/>
      <c r="AHN298" s="13"/>
      <c r="AHO298" s="13"/>
      <c r="AHP298" s="13"/>
      <c r="AHQ298" s="13"/>
      <c r="AHR298" s="13"/>
      <c r="AHS298" s="13"/>
      <c r="AHT298" s="13"/>
      <c r="AHU298" s="13"/>
      <c r="AHV298" s="13"/>
      <c r="AHW298" s="13"/>
      <c r="AHX298" s="13"/>
      <c r="AHY298" s="13"/>
      <c r="AHZ298" s="13"/>
      <c r="AIA298" s="13"/>
      <c r="AIB298" s="13"/>
      <c r="AIC298" s="13"/>
      <c r="AID298" s="13"/>
      <c r="AIE298" s="13"/>
      <c r="AIF298" s="13"/>
      <c r="AIG298" s="13"/>
      <c r="AIH298" s="13"/>
      <c r="AII298" s="13"/>
      <c r="AIJ298" s="13"/>
      <c r="AIK298" s="13"/>
      <c r="AIL298" s="13"/>
      <c r="AIM298" s="13"/>
      <c r="AIN298" s="13"/>
      <c r="AIO298" s="13"/>
      <c r="AIP298" s="13"/>
      <c r="AIQ298" s="13"/>
      <c r="AIR298" s="13"/>
      <c r="AIS298" s="13"/>
      <c r="AIT298" s="13"/>
      <c r="AIU298" s="13"/>
      <c r="AIV298" s="13"/>
      <c r="AIW298" s="13"/>
      <c r="AIX298" s="13"/>
      <c r="AIY298" s="13"/>
      <c r="AIZ298" s="13"/>
      <c r="AJA298" s="13"/>
      <c r="AJB298" s="13"/>
      <c r="AJC298" s="13"/>
      <c r="AJD298" s="13"/>
      <c r="AJE298" s="13"/>
      <c r="AJF298" s="13"/>
      <c r="AJG298" s="13"/>
      <c r="AJH298" s="13"/>
      <c r="AJI298" s="13"/>
      <c r="AJJ298" s="13"/>
      <c r="AJK298" s="13"/>
      <c r="AJL298" s="13"/>
      <c r="AJM298" s="13"/>
      <c r="AJN298" s="13"/>
      <c r="AJO298" s="13"/>
      <c r="AJP298" s="13"/>
      <c r="AJQ298" s="13"/>
      <c r="AJR298" s="13"/>
      <c r="AJS298" s="13"/>
      <c r="AJT298" s="13"/>
      <c r="AJU298" s="13"/>
      <c r="AJV298" s="13"/>
      <c r="AJW298" s="13"/>
      <c r="AJX298" s="13"/>
      <c r="AJY298" s="13"/>
      <c r="AJZ298" s="13"/>
      <c r="AKA298" s="13"/>
      <c r="AKB298" s="13"/>
      <c r="AKC298" s="13"/>
      <c r="AKD298" s="13"/>
      <c r="AKE298" s="13"/>
      <c r="AKF298" s="13"/>
      <c r="AKG298" s="13"/>
      <c r="AKH298" s="13"/>
      <c r="AKI298" s="13"/>
      <c r="AKJ298" s="13"/>
      <c r="AKK298" s="13"/>
      <c r="AKL298" s="13"/>
      <c r="AKM298" s="13"/>
      <c r="AKN298" s="13"/>
      <c r="AKO298" s="13"/>
      <c r="AKP298" s="13"/>
      <c r="AKQ298" s="13"/>
      <c r="AKR298" s="13"/>
      <c r="AKS298" s="13"/>
      <c r="AKT298" s="13"/>
      <c r="AKU298" s="13"/>
      <c r="AKV298" s="13"/>
      <c r="AKW298" s="13"/>
      <c r="AKX298" s="13"/>
      <c r="AKY298" s="13"/>
      <c r="AKZ298" s="13"/>
      <c r="ALA298" s="13"/>
      <c r="ALB298" s="13"/>
      <c r="ALC298" s="13"/>
      <c r="ALD298" s="13"/>
      <c r="ALE298" s="13"/>
      <c r="ALF298" s="13"/>
      <c r="ALG298" s="13"/>
      <c r="ALH298" s="13"/>
      <c r="ALI298" s="13"/>
      <c r="ALJ298" s="13"/>
      <c r="ALK298" s="13"/>
      <c r="ALL298" s="13"/>
      <c r="ALM298" s="13"/>
      <c r="ALN298" s="13"/>
    </row>
    <row r="299" spans="1:1002" ht="14.5" hidden="1" customHeight="1" x14ac:dyDescent="0.35">
      <c r="A299" s="6"/>
      <c r="B299" s="21"/>
      <c r="C299" s="30"/>
      <c r="D299" s="21"/>
      <c r="E299" s="21"/>
      <c r="F299" s="11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c r="EU299" s="13"/>
      <c r="EV299" s="13"/>
      <c r="EW299" s="13"/>
      <c r="EX299" s="13"/>
      <c r="EY299" s="13"/>
      <c r="EZ299" s="13"/>
      <c r="FA299" s="13"/>
      <c r="FB299" s="13"/>
      <c r="FC299" s="13"/>
      <c r="FD299" s="13"/>
      <c r="FE299" s="13"/>
      <c r="FF299" s="13"/>
      <c r="FG299" s="13"/>
      <c r="FH299" s="13"/>
      <c r="FI299" s="13"/>
      <c r="FJ299" s="13"/>
      <c r="FK299" s="13"/>
      <c r="FL299" s="13"/>
      <c r="FM299" s="13"/>
      <c r="FN299" s="13"/>
      <c r="FO299" s="13"/>
      <c r="FP299" s="13"/>
      <c r="FQ299" s="13"/>
      <c r="FR299" s="13"/>
      <c r="FS299" s="13"/>
      <c r="FT299" s="13"/>
      <c r="FU299" s="13"/>
      <c r="FV299" s="13"/>
      <c r="FW299" s="13"/>
      <c r="FX299" s="13"/>
      <c r="FY299" s="13"/>
      <c r="FZ299" s="13"/>
      <c r="GA299" s="13"/>
      <c r="GB299" s="13"/>
      <c r="GC299" s="13"/>
      <c r="GD299" s="13"/>
      <c r="GE299" s="13"/>
      <c r="GF299" s="13"/>
      <c r="GG299" s="13"/>
      <c r="GH299" s="13"/>
      <c r="GI299" s="13"/>
      <c r="GJ299" s="13"/>
      <c r="GK299" s="13"/>
      <c r="GL299" s="13"/>
      <c r="GM299" s="13"/>
      <c r="GN299" s="13"/>
      <c r="GO299" s="13"/>
      <c r="GP299" s="13"/>
      <c r="GQ299" s="13"/>
      <c r="GR299" s="13"/>
      <c r="GS299" s="13"/>
      <c r="GT299" s="13"/>
      <c r="GU299" s="13"/>
      <c r="GV299" s="13"/>
      <c r="GW299" s="13"/>
      <c r="GX299" s="13"/>
      <c r="GY299" s="13"/>
      <c r="GZ299" s="13"/>
      <c r="HA299" s="13"/>
      <c r="HB299" s="13"/>
      <c r="HC299" s="13"/>
      <c r="HD299" s="13"/>
      <c r="HE299" s="13"/>
      <c r="HF299" s="13"/>
      <c r="HG299" s="13"/>
      <c r="HH299" s="13"/>
      <c r="HI299" s="13"/>
      <c r="HJ299" s="13"/>
      <c r="HK299" s="13"/>
      <c r="HL299" s="13"/>
      <c r="HM299" s="13"/>
      <c r="HN299" s="13"/>
      <c r="HO299" s="13"/>
      <c r="HP299" s="13"/>
      <c r="HQ299" s="13"/>
      <c r="HR299" s="13"/>
      <c r="HS299" s="13"/>
      <c r="HT299" s="13"/>
      <c r="HU299" s="13"/>
      <c r="HV299" s="13"/>
      <c r="HW299" s="13"/>
      <c r="HX299" s="13"/>
      <c r="HY299" s="13"/>
      <c r="HZ299" s="13"/>
      <c r="IA299" s="13"/>
      <c r="IB299" s="13"/>
      <c r="IC299" s="13"/>
      <c r="ID299" s="13"/>
      <c r="IE299" s="13"/>
      <c r="IF299" s="13"/>
      <c r="IG299" s="13"/>
      <c r="IH299" s="13"/>
      <c r="II299" s="13"/>
      <c r="IJ299" s="13"/>
      <c r="IK299" s="13"/>
      <c r="IL299" s="13"/>
      <c r="IM299" s="13"/>
      <c r="IN299" s="13"/>
      <c r="IO299" s="13"/>
      <c r="IP299" s="13"/>
      <c r="IQ299" s="13"/>
      <c r="IR299" s="13"/>
      <c r="IS299" s="13"/>
      <c r="IT299" s="13"/>
      <c r="IU299" s="13"/>
      <c r="IV299" s="13"/>
      <c r="IW299" s="13"/>
      <c r="IX299" s="13"/>
      <c r="IY299" s="13"/>
      <c r="IZ299" s="13"/>
      <c r="JA299" s="13"/>
      <c r="JB299" s="13"/>
      <c r="JC299" s="13"/>
      <c r="JD299" s="13"/>
      <c r="JE299" s="13"/>
      <c r="JF299" s="13"/>
      <c r="JG299" s="13"/>
      <c r="JH299" s="13"/>
      <c r="JI299" s="13"/>
      <c r="JJ299" s="13"/>
      <c r="JK299" s="13"/>
      <c r="JL299" s="13"/>
      <c r="JM299" s="13"/>
      <c r="JN299" s="13"/>
      <c r="JO299" s="13"/>
      <c r="JP299" s="13"/>
      <c r="JQ299" s="13"/>
      <c r="JR299" s="13"/>
      <c r="JS299" s="13"/>
      <c r="JT299" s="13"/>
      <c r="JU299" s="13"/>
      <c r="JV299" s="13"/>
      <c r="JW299" s="13"/>
      <c r="JX299" s="13"/>
      <c r="JY299" s="13"/>
      <c r="JZ299" s="13"/>
      <c r="KA299" s="13"/>
      <c r="KB299" s="13"/>
      <c r="KC299" s="13"/>
      <c r="KD299" s="13"/>
      <c r="KE299" s="13"/>
      <c r="KF299" s="13"/>
      <c r="KG299" s="13"/>
      <c r="KH299" s="13"/>
      <c r="KI299" s="13"/>
      <c r="KJ299" s="13"/>
      <c r="KK299" s="13"/>
      <c r="KL299" s="13"/>
      <c r="KM299" s="13"/>
      <c r="KN299" s="13"/>
      <c r="KO299" s="13"/>
      <c r="KP299" s="13"/>
      <c r="KQ299" s="13"/>
      <c r="KR299" s="13"/>
      <c r="KS299" s="13"/>
      <c r="KT299" s="13"/>
      <c r="KU299" s="13"/>
      <c r="KV299" s="13"/>
      <c r="KW299" s="13"/>
      <c r="KX299" s="13"/>
      <c r="KY299" s="13"/>
      <c r="KZ299" s="13"/>
      <c r="LA299" s="13"/>
      <c r="LB299" s="13"/>
      <c r="LC299" s="13"/>
      <c r="LD299" s="13"/>
      <c r="LE299" s="13"/>
      <c r="LF299" s="13"/>
      <c r="LG299" s="13"/>
      <c r="LH299" s="13"/>
      <c r="LI299" s="13"/>
      <c r="LJ299" s="13"/>
      <c r="LK299" s="13"/>
      <c r="LL299" s="13"/>
      <c r="LM299" s="13"/>
      <c r="LN299" s="13"/>
      <c r="LO299" s="13"/>
      <c r="LP299" s="13"/>
      <c r="LQ299" s="13"/>
      <c r="LR299" s="13"/>
      <c r="LS299" s="13"/>
      <c r="LT299" s="13"/>
      <c r="LU299" s="13"/>
      <c r="LV299" s="13"/>
      <c r="LW299" s="13"/>
      <c r="LX299" s="13"/>
      <c r="LY299" s="13"/>
      <c r="LZ299" s="13"/>
      <c r="MA299" s="13"/>
      <c r="MB299" s="13"/>
      <c r="MC299" s="13"/>
      <c r="MD299" s="13"/>
      <c r="ME299" s="13"/>
      <c r="MF299" s="13"/>
      <c r="MG299" s="13"/>
      <c r="MH299" s="13"/>
      <c r="MI299" s="13"/>
      <c r="MJ299" s="13"/>
      <c r="MK299" s="13"/>
      <c r="ML299" s="13"/>
      <c r="MM299" s="13"/>
      <c r="MN299" s="13"/>
      <c r="MO299" s="13"/>
      <c r="MP299" s="13"/>
      <c r="MQ299" s="13"/>
      <c r="MR299" s="13"/>
      <c r="MS299" s="13"/>
      <c r="MT299" s="13"/>
      <c r="MU299" s="13"/>
      <c r="MV299" s="13"/>
      <c r="MW299" s="13"/>
      <c r="MX299" s="13"/>
      <c r="MY299" s="13"/>
      <c r="MZ299" s="13"/>
      <c r="NA299" s="13"/>
      <c r="NB299" s="13"/>
      <c r="NC299" s="13"/>
      <c r="ND299" s="13"/>
      <c r="NE299" s="13"/>
      <c r="NF299" s="13"/>
      <c r="NG299" s="13"/>
      <c r="NH299" s="13"/>
      <c r="NI299" s="13"/>
      <c r="NJ299" s="13"/>
      <c r="NK299" s="13"/>
      <c r="NL299" s="13"/>
      <c r="NM299" s="13"/>
      <c r="NN299" s="13"/>
      <c r="NO299" s="13"/>
      <c r="NP299" s="13"/>
      <c r="NQ299" s="13"/>
      <c r="NR299" s="13"/>
      <c r="NS299" s="13"/>
      <c r="NT299" s="13"/>
      <c r="NU299" s="13"/>
      <c r="NV299" s="13"/>
      <c r="NW299" s="13"/>
      <c r="NX299" s="13"/>
      <c r="NY299" s="13"/>
      <c r="NZ299" s="13"/>
      <c r="OA299" s="13"/>
      <c r="OB299" s="13"/>
      <c r="OC299" s="13"/>
      <c r="OD299" s="13"/>
      <c r="OE299" s="13"/>
      <c r="OF299" s="13"/>
      <c r="OG299" s="13"/>
      <c r="OH299" s="13"/>
      <c r="OI299" s="13"/>
      <c r="OJ299" s="13"/>
      <c r="OK299" s="13"/>
      <c r="OL299" s="13"/>
      <c r="OM299" s="13"/>
      <c r="ON299" s="13"/>
      <c r="OO299" s="13"/>
      <c r="OP299" s="13"/>
      <c r="OQ299" s="13"/>
      <c r="OR299" s="13"/>
      <c r="OS299" s="13"/>
      <c r="OT299" s="13"/>
      <c r="OU299" s="13"/>
      <c r="OV299" s="13"/>
      <c r="OW299" s="13"/>
      <c r="OX299" s="13"/>
      <c r="OY299" s="13"/>
      <c r="OZ299" s="13"/>
      <c r="PA299" s="13"/>
      <c r="PB299" s="13"/>
      <c r="PC299" s="13"/>
      <c r="PD299" s="13"/>
      <c r="PE299" s="13"/>
      <c r="PF299" s="13"/>
      <c r="PG299" s="13"/>
      <c r="PH299" s="13"/>
      <c r="PI299" s="13"/>
      <c r="PJ299" s="13"/>
      <c r="PK299" s="13"/>
      <c r="PL299" s="13"/>
      <c r="PM299" s="13"/>
      <c r="PN299" s="13"/>
      <c r="PO299" s="13"/>
      <c r="PP299" s="13"/>
      <c r="PQ299" s="13"/>
      <c r="PR299" s="13"/>
      <c r="PS299" s="13"/>
      <c r="PT299" s="13"/>
      <c r="PU299" s="13"/>
      <c r="PV299" s="13"/>
      <c r="PW299" s="13"/>
      <c r="PX299" s="13"/>
      <c r="PY299" s="13"/>
      <c r="PZ299" s="13"/>
      <c r="QA299" s="13"/>
      <c r="QB299" s="13"/>
      <c r="QC299" s="13"/>
      <c r="QD299" s="13"/>
      <c r="QE299" s="13"/>
      <c r="QF299" s="13"/>
      <c r="QG299" s="13"/>
      <c r="QH299" s="13"/>
      <c r="QI299" s="13"/>
      <c r="QJ299" s="13"/>
      <c r="QK299" s="13"/>
      <c r="QL299" s="13"/>
      <c r="QM299" s="13"/>
      <c r="QN299" s="13"/>
      <c r="QO299" s="13"/>
      <c r="QP299" s="13"/>
      <c r="QQ299" s="13"/>
      <c r="QR299" s="13"/>
      <c r="QS299" s="13"/>
      <c r="QT299" s="13"/>
      <c r="QU299" s="13"/>
      <c r="QV299" s="13"/>
      <c r="QW299" s="13"/>
      <c r="QX299" s="13"/>
      <c r="QY299" s="13"/>
      <c r="QZ299" s="13"/>
      <c r="RA299" s="13"/>
      <c r="RB299" s="13"/>
      <c r="RC299" s="13"/>
      <c r="RD299" s="13"/>
      <c r="RE299" s="13"/>
      <c r="RF299" s="13"/>
      <c r="RG299" s="13"/>
      <c r="RH299" s="13"/>
      <c r="RI299" s="13"/>
      <c r="RJ299" s="13"/>
      <c r="RK299" s="13"/>
      <c r="RL299" s="13"/>
      <c r="RM299" s="13"/>
      <c r="RN299" s="13"/>
      <c r="RO299" s="13"/>
      <c r="RP299" s="13"/>
      <c r="RQ299" s="13"/>
      <c r="RR299" s="13"/>
      <c r="RS299" s="13"/>
      <c r="RT299" s="13"/>
      <c r="RU299" s="13"/>
      <c r="RV299" s="13"/>
      <c r="RW299" s="13"/>
      <c r="RX299" s="13"/>
      <c r="RY299" s="13"/>
      <c r="RZ299" s="13"/>
      <c r="SA299" s="13"/>
      <c r="SB299" s="13"/>
      <c r="SC299" s="13"/>
      <c r="SD299" s="13"/>
      <c r="SE299" s="13"/>
      <c r="SF299" s="13"/>
      <c r="SG299" s="13"/>
      <c r="SH299" s="13"/>
      <c r="SI299" s="13"/>
      <c r="SJ299" s="13"/>
      <c r="SK299" s="13"/>
      <c r="SL299" s="13"/>
      <c r="SM299" s="13"/>
      <c r="SN299" s="13"/>
      <c r="SO299" s="13"/>
      <c r="SP299" s="13"/>
      <c r="SQ299" s="13"/>
      <c r="SR299" s="13"/>
      <c r="SS299" s="13"/>
      <c r="ST299" s="13"/>
      <c r="SU299" s="13"/>
      <c r="SV299" s="13"/>
      <c r="SW299" s="13"/>
      <c r="SX299" s="13"/>
      <c r="SY299" s="13"/>
      <c r="SZ299" s="13"/>
      <c r="TA299" s="13"/>
      <c r="TB299" s="13"/>
      <c r="TC299" s="13"/>
      <c r="TD299" s="13"/>
      <c r="TE299" s="13"/>
      <c r="TF299" s="13"/>
      <c r="TG299" s="13"/>
      <c r="TH299" s="13"/>
      <c r="TI299" s="13"/>
      <c r="TJ299" s="13"/>
      <c r="TK299" s="13"/>
      <c r="TL299" s="13"/>
      <c r="TM299" s="13"/>
      <c r="TN299" s="13"/>
      <c r="TO299" s="13"/>
      <c r="TP299" s="13"/>
      <c r="TQ299" s="13"/>
      <c r="TR299" s="13"/>
      <c r="TS299" s="13"/>
      <c r="TT299" s="13"/>
      <c r="TU299" s="13"/>
      <c r="TV299" s="13"/>
      <c r="TW299" s="13"/>
      <c r="TX299" s="13"/>
      <c r="TY299" s="13"/>
      <c r="TZ299" s="13"/>
      <c r="UA299" s="13"/>
      <c r="UB299" s="13"/>
      <c r="UC299" s="13"/>
      <c r="UD299" s="13"/>
      <c r="UE299" s="13"/>
      <c r="UF299" s="13"/>
      <c r="UG299" s="13"/>
      <c r="UH299" s="13"/>
      <c r="UI299" s="13"/>
      <c r="UJ299" s="13"/>
      <c r="UK299" s="13"/>
      <c r="UL299" s="13"/>
      <c r="UM299" s="13"/>
      <c r="UN299" s="13"/>
      <c r="UO299" s="13"/>
      <c r="UP299" s="13"/>
      <c r="UQ299" s="13"/>
      <c r="UR299" s="13"/>
      <c r="US299" s="13"/>
      <c r="UT299" s="13"/>
      <c r="UU299" s="13"/>
      <c r="UV299" s="13"/>
      <c r="UW299" s="13"/>
      <c r="UX299" s="13"/>
      <c r="UY299" s="13"/>
      <c r="UZ299" s="13"/>
      <c r="VA299" s="13"/>
      <c r="VB299" s="13"/>
      <c r="VC299" s="13"/>
      <c r="VD299" s="13"/>
      <c r="VE299" s="13"/>
      <c r="VF299" s="13"/>
      <c r="VG299" s="13"/>
      <c r="VH299" s="13"/>
      <c r="VI299" s="13"/>
      <c r="VJ299" s="13"/>
      <c r="VK299" s="13"/>
      <c r="VL299" s="13"/>
      <c r="VM299" s="13"/>
      <c r="VN299" s="13"/>
      <c r="VO299" s="13"/>
      <c r="VP299" s="13"/>
      <c r="VQ299" s="13"/>
      <c r="VR299" s="13"/>
      <c r="VS299" s="13"/>
      <c r="VT299" s="13"/>
      <c r="VU299" s="13"/>
      <c r="VV299" s="13"/>
      <c r="VW299" s="13"/>
      <c r="VX299" s="13"/>
      <c r="VY299" s="13"/>
      <c r="VZ299" s="13"/>
      <c r="WA299" s="13"/>
      <c r="WB299" s="13"/>
      <c r="WC299" s="13"/>
      <c r="WD299" s="13"/>
      <c r="WE299" s="13"/>
      <c r="WF299" s="13"/>
      <c r="WG299" s="13"/>
      <c r="WH299" s="13"/>
      <c r="WI299" s="13"/>
      <c r="WJ299" s="13"/>
      <c r="WK299" s="13"/>
      <c r="WL299" s="13"/>
      <c r="WM299" s="13"/>
      <c r="WN299" s="13"/>
      <c r="WO299" s="13"/>
      <c r="WP299" s="13"/>
      <c r="WQ299" s="13"/>
      <c r="WR299" s="13"/>
      <c r="WS299" s="13"/>
      <c r="WT299" s="13"/>
      <c r="WU299" s="13"/>
      <c r="WV299" s="13"/>
      <c r="WW299" s="13"/>
      <c r="WX299" s="13"/>
      <c r="WY299" s="13"/>
      <c r="WZ299" s="13"/>
      <c r="XA299" s="13"/>
      <c r="XB299" s="13"/>
      <c r="XC299" s="13"/>
      <c r="XD299" s="13"/>
      <c r="XE299" s="13"/>
      <c r="XF299" s="13"/>
      <c r="XG299" s="13"/>
      <c r="XH299" s="13"/>
      <c r="XI299" s="13"/>
      <c r="XJ299" s="13"/>
      <c r="XK299" s="13"/>
      <c r="XL299" s="13"/>
      <c r="XM299" s="13"/>
      <c r="XN299" s="13"/>
      <c r="XO299" s="13"/>
      <c r="XP299" s="13"/>
      <c r="XQ299" s="13"/>
      <c r="XR299" s="13"/>
      <c r="XS299" s="13"/>
      <c r="XT299" s="13"/>
      <c r="XU299" s="13"/>
      <c r="XV299" s="13"/>
      <c r="XW299" s="13"/>
      <c r="XX299" s="13"/>
      <c r="XY299" s="13"/>
      <c r="XZ299" s="13"/>
      <c r="YA299" s="13"/>
      <c r="YB299" s="13"/>
      <c r="YC299" s="13"/>
      <c r="YD299" s="13"/>
      <c r="YE299" s="13"/>
      <c r="YF299" s="13"/>
      <c r="YG299" s="13"/>
      <c r="YH299" s="13"/>
      <c r="YI299" s="13"/>
      <c r="YJ299" s="13"/>
      <c r="YK299" s="13"/>
      <c r="YL299" s="13"/>
      <c r="YM299" s="13"/>
      <c r="YN299" s="13"/>
      <c r="YO299" s="13"/>
      <c r="YP299" s="13"/>
      <c r="YQ299" s="13"/>
      <c r="YR299" s="13"/>
      <c r="YS299" s="13"/>
      <c r="YT299" s="13"/>
      <c r="YU299" s="13"/>
      <c r="YV299" s="13"/>
      <c r="YW299" s="13"/>
      <c r="YX299" s="13"/>
      <c r="YY299" s="13"/>
      <c r="YZ299" s="13"/>
      <c r="ZA299" s="13"/>
      <c r="ZB299" s="13"/>
      <c r="ZC299" s="13"/>
      <c r="ZD299" s="13"/>
      <c r="ZE299" s="13"/>
      <c r="ZF299" s="13"/>
      <c r="ZG299" s="13"/>
      <c r="ZH299" s="13"/>
      <c r="ZI299" s="13"/>
      <c r="ZJ299" s="13"/>
      <c r="ZK299" s="13"/>
      <c r="ZL299" s="13"/>
      <c r="ZM299" s="13"/>
      <c r="ZN299" s="13"/>
      <c r="ZO299" s="13"/>
      <c r="ZP299" s="13"/>
      <c r="ZQ299" s="13"/>
      <c r="ZR299" s="13"/>
      <c r="ZS299" s="13"/>
      <c r="ZT299" s="13"/>
      <c r="ZU299" s="13"/>
      <c r="ZV299" s="13"/>
      <c r="ZW299" s="13"/>
      <c r="ZX299" s="13"/>
      <c r="ZY299" s="13"/>
      <c r="ZZ299" s="13"/>
      <c r="AAA299" s="13"/>
      <c r="AAB299" s="13"/>
      <c r="AAC299" s="13"/>
      <c r="AAD299" s="13"/>
      <c r="AAE299" s="13"/>
      <c r="AAF299" s="13"/>
      <c r="AAG299" s="13"/>
      <c r="AAH299" s="13"/>
      <c r="AAI299" s="13"/>
      <c r="AAJ299" s="13"/>
      <c r="AAK299" s="13"/>
      <c r="AAL299" s="13"/>
      <c r="AAM299" s="13"/>
      <c r="AAN299" s="13"/>
      <c r="AAO299" s="13"/>
      <c r="AAP299" s="13"/>
      <c r="AAQ299" s="13"/>
      <c r="AAR299" s="13"/>
      <c r="AAS299" s="13"/>
      <c r="AAT299" s="13"/>
      <c r="AAU299" s="13"/>
      <c r="AAV299" s="13"/>
      <c r="AAW299" s="13"/>
      <c r="AAX299" s="13"/>
      <c r="AAY299" s="13"/>
      <c r="AAZ299" s="13"/>
      <c r="ABA299" s="13"/>
      <c r="ABB299" s="13"/>
      <c r="ABC299" s="13"/>
      <c r="ABD299" s="13"/>
      <c r="ABE299" s="13"/>
      <c r="ABF299" s="13"/>
      <c r="ABG299" s="13"/>
      <c r="ABH299" s="13"/>
      <c r="ABI299" s="13"/>
      <c r="ABJ299" s="13"/>
      <c r="ABK299" s="13"/>
      <c r="ABL299" s="13"/>
      <c r="ABM299" s="13"/>
      <c r="ABN299" s="13"/>
      <c r="ABO299" s="13"/>
      <c r="ABP299" s="13"/>
      <c r="ABQ299" s="13"/>
      <c r="ABR299" s="13"/>
      <c r="ABS299" s="13"/>
      <c r="ABT299" s="13"/>
      <c r="ABU299" s="13"/>
      <c r="ABV299" s="13"/>
      <c r="ABW299" s="13"/>
      <c r="ABX299" s="13"/>
      <c r="ABY299" s="13"/>
      <c r="ABZ299" s="13"/>
      <c r="ACA299" s="13"/>
      <c r="ACB299" s="13"/>
      <c r="ACC299" s="13"/>
      <c r="ACD299" s="13"/>
      <c r="ACE299" s="13"/>
      <c r="ACF299" s="13"/>
      <c r="ACG299" s="13"/>
      <c r="ACH299" s="13"/>
      <c r="ACI299" s="13"/>
      <c r="ACJ299" s="13"/>
      <c r="ACK299" s="13"/>
      <c r="ACL299" s="13"/>
      <c r="ACM299" s="13"/>
      <c r="ACN299" s="13"/>
      <c r="ACO299" s="13"/>
      <c r="ACP299" s="13"/>
      <c r="ACQ299" s="13"/>
      <c r="ACR299" s="13"/>
      <c r="ACS299" s="13"/>
      <c r="ACT299" s="13"/>
      <c r="ACU299" s="13"/>
      <c r="ACV299" s="13"/>
      <c r="ACW299" s="13"/>
      <c r="ACX299" s="13"/>
      <c r="ACY299" s="13"/>
      <c r="ACZ299" s="13"/>
      <c r="ADA299" s="13"/>
      <c r="ADB299" s="13"/>
      <c r="ADC299" s="13"/>
      <c r="ADD299" s="13"/>
      <c r="ADE299" s="13"/>
      <c r="ADF299" s="13"/>
      <c r="ADG299" s="13"/>
      <c r="ADH299" s="13"/>
      <c r="ADI299" s="13"/>
      <c r="ADJ299" s="13"/>
      <c r="ADK299" s="13"/>
      <c r="ADL299" s="13"/>
      <c r="ADM299" s="13"/>
      <c r="ADN299" s="13"/>
      <c r="ADO299" s="13"/>
      <c r="ADP299" s="13"/>
      <c r="ADQ299" s="13"/>
      <c r="ADR299" s="13"/>
      <c r="ADS299" s="13"/>
      <c r="ADT299" s="13"/>
      <c r="ADU299" s="13"/>
      <c r="ADV299" s="13"/>
      <c r="ADW299" s="13"/>
      <c r="ADX299" s="13"/>
      <c r="ADY299" s="13"/>
      <c r="ADZ299" s="13"/>
      <c r="AEA299" s="13"/>
      <c r="AEB299" s="13"/>
      <c r="AEC299" s="13"/>
      <c r="AED299" s="13"/>
      <c r="AEE299" s="13"/>
      <c r="AEF299" s="13"/>
      <c r="AEG299" s="13"/>
      <c r="AEH299" s="13"/>
      <c r="AEI299" s="13"/>
      <c r="AEJ299" s="13"/>
      <c r="AEK299" s="13"/>
      <c r="AEL299" s="13"/>
      <c r="AEM299" s="13"/>
      <c r="AEN299" s="13"/>
      <c r="AEO299" s="13"/>
      <c r="AEP299" s="13"/>
      <c r="AEQ299" s="13"/>
      <c r="AER299" s="13"/>
      <c r="AES299" s="13"/>
      <c r="AET299" s="13"/>
      <c r="AEU299" s="13"/>
      <c r="AEV299" s="13"/>
      <c r="AEW299" s="13"/>
      <c r="AEX299" s="13"/>
      <c r="AEY299" s="13"/>
      <c r="AEZ299" s="13"/>
      <c r="AFA299" s="13"/>
      <c r="AFB299" s="13"/>
      <c r="AFC299" s="13"/>
      <c r="AFD299" s="13"/>
      <c r="AFE299" s="13"/>
      <c r="AFF299" s="13"/>
      <c r="AFG299" s="13"/>
      <c r="AFH299" s="13"/>
      <c r="AFI299" s="13"/>
      <c r="AFJ299" s="13"/>
      <c r="AFK299" s="13"/>
      <c r="AFL299" s="13"/>
      <c r="AFM299" s="13"/>
      <c r="AFN299" s="13"/>
      <c r="AFO299" s="13"/>
      <c r="AFP299" s="13"/>
      <c r="AFQ299" s="13"/>
      <c r="AFR299" s="13"/>
      <c r="AFS299" s="13"/>
      <c r="AFT299" s="13"/>
      <c r="AFU299" s="13"/>
      <c r="AFV299" s="13"/>
      <c r="AFW299" s="13"/>
      <c r="AFX299" s="13"/>
      <c r="AFY299" s="13"/>
      <c r="AFZ299" s="13"/>
      <c r="AGA299" s="13"/>
      <c r="AGB299" s="13"/>
      <c r="AGC299" s="13"/>
      <c r="AGD299" s="13"/>
      <c r="AGE299" s="13"/>
      <c r="AGF299" s="13"/>
      <c r="AGG299" s="13"/>
      <c r="AGH299" s="13"/>
      <c r="AGI299" s="13"/>
      <c r="AGJ299" s="13"/>
      <c r="AGK299" s="13"/>
      <c r="AGL299" s="13"/>
      <c r="AGM299" s="13"/>
      <c r="AGN299" s="13"/>
      <c r="AGO299" s="13"/>
      <c r="AGP299" s="13"/>
      <c r="AGQ299" s="13"/>
      <c r="AGR299" s="13"/>
      <c r="AGS299" s="13"/>
      <c r="AGT299" s="13"/>
      <c r="AGU299" s="13"/>
      <c r="AGV299" s="13"/>
      <c r="AGW299" s="13"/>
      <c r="AGX299" s="13"/>
      <c r="AGY299" s="13"/>
      <c r="AGZ299" s="13"/>
      <c r="AHA299" s="13"/>
      <c r="AHB299" s="13"/>
      <c r="AHC299" s="13"/>
      <c r="AHD299" s="13"/>
      <c r="AHE299" s="13"/>
      <c r="AHF299" s="13"/>
      <c r="AHG299" s="13"/>
      <c r="AHH299" s="13"/>
      <c r="AHI299" s="13"/>
      <c r="AHJ299" s="13"/>
      <c r="AHK299" s="13"/>
      <c r="AHL299" s="13"/>
      <c r="AHM299" s="13"/>
      <c r="AHN299" s="13"/>
      <c r="AHO299" s="13"/>
      <c r="AHP299" s="13"/>
      <c r="AHQ299" s="13"/>
      <c r="AHR299" s="13"/>
      <c r="AHS299" s="13"/>
      <c r="AHT299" s="13"/>
      <c r="AHU299" s="13"/>
      <c r="AHV299" s="13"/>
      <c r="AHW299" s="13"/>
      <c r="AHX299" s="13"/>
      <c r="AHY299" s="13"/>
      <c r="AHZ299" s="13"/>
      <c r="AIA299" s="13"/>
      <c r="AIB299" s="13"/>
      <c r="AIC299" s="13"/>
      <c r="AID299" s="13"/>
      <c r="AIE299" s="13"/>
      <c r="AIF299" s="13"/>
      <c r="AIG299" s="13"/>
      <c r="AIH299" s="13"/>
      <c r="AII299" s="13"/>
      <c r="AIJ299" s="13"/>
      <c r="AIK299" s="13"/>
      <c r="AIL299" s="13"/>
      <c r="AIM299" s="13"/>
      <c r="AIN299" s="13"/>
      <c r="AIO299" s="13"/>
      <c r="AIP299" s="13"/>
      <c r="AIQ299" s="13"/>
      <c r="AIR299" s="13"/>
      <c r="AIS299" s="13"/>
      <c r="AIT299" s="13"/>
      <c r="AIU299" s="13"/>
      <c r="AIV299" s="13"/>
      <c r="AIW299" s="13"/>
      <c r="AIX299" s="13"/>
      <c r="AIY299" s="13"/>
      <c r="AIZ299" s="13"/>
      <c r="AJA299" s="13"/>
      <c r="AJB299" s="13"/>
      <c r="AJC299" s="13"/>
      <c r="AJD299" s="13"/>
      <c r="AJE299" s="13"/>
      <c r="AJF299" s="13"/>
      <c r="AJG299" s="13"/>
      <c r="AJH299" s="13"/>
      <c r="AJI299" s="13"/>
      <c r="AJJ299" s="13"/>
      <c r="AJK299" s="13"/>
      <c r="AJL299" s="13"/>
      <c r="AJM299" s="13"/>
      <c r="AJN299" s="13"/>
      <c r="AJO299" s="13"/>
      <c r="AJP299" s="13"/>
      <c r="AJQ299" s="13"/>
      <c r="AJR299" s="13"/>
      <c r="AJS299" s="13"/>
      <c r="AJT299" s="13"/>
      <c r="AJU299" s="13"/>
      <c r="AJV299" s="13"/>
      <c r="AJW299" s="13"/>
      <c r="AJX299" s="13"/>
      <c r="AJY299" s="13"/>
      <c r="AJZ299" s="13"/>
      <c r="AKA299" s="13"/>
      <c r="AKB299" s="13"/>
      <c r="AKC299" s="13"/>
      <c r="AKD299" s="13"/>
      <c r="AKE299" s="13"/>
      <c r="AKF299" s="13"/>
      <c r="AKG299" s="13"/>
      <c r="AKH299" s="13"/>
      <c r="AKI299" s="13"/>
      <c r="AKJ299" s="13"/>
      <c r="AKK299" s="13"/>
      <c r="AKL299" s="13"/>
      <c r="AKM299" s="13"/>
      <c r="AKN299" s="13"/>
      <c r="AKO299" s="13"/>
      <c r="AKP299" s="13"/>
      <c r="AKQ299" s="13"/>
      <c r="AKR299" s="13"/>
      <c r="AKS299" s="13"/>
      <c r="AKT299" s="13"/>
      <c r="AKU299" s="13"/>
      <c r="AKV299" s="13"/>
      <c r="AKW299" s="13"/>
      <c r="AKX299" s="13"/>
      <c r="AKY299" s="13"/>
      <c r="AKZ299" s="13"/>
      <c r="ALA299" s="13"/>
      <c r="ALB299" s="13"/>
      <c r="ALC299" s="13"/>
      <c r="ALD299" s="13"/>
      <c r="ALE299" s="13"/>
      <c r="ALF299" s="13"/>
      <c r="ALG299" s="13"/>
      <c r="ALH299" s="13"/>
      <c r="ALI299" s="13"/>
      <c r="ALJ299" s="13"/>
      <c r="ALK299" s="13"/>
      <c r="ALL299" s="13"/>
      <c r="ALM299" s="13"/>
      <c r="ALN299" s="13"/>
    </row>
    <row r="300" spans="1:1002" ht="14.5" hidden="1" customHeight="1" x14ac:dyDescent="0.35">
      <c r="A300" s="6"/>
      <c r="B300" s="21"/>
      <c r="C300" s="30"/>
      <c r="D300" s="21"/>
      <c r="E300" s="21"/>
      <c r="F300" s="11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EV300" s="13"/>
      <c r="EW300" s="13"/>
      <c r="EX300" s="13"/>
      <c r="EY300" s="13"/>
      <c r="EZ300" s="13"/>
      <c r="FA300" s="13"/>
      <c r="FB300" s="13"/>
      <c r="FC300" s="13"/>
      <c r="FD300" s="13"/>
      <c r="FE300" s="13"/>
      <c r="FF300" s="13"/>
      <c r="FG300" s="13"/>
      <c r="FH300" s="13"/>
      <c r="FI300" s="13"/>
      <c r="FJ300" s="13"/>
      <c r="FK300" s="13"/>
      <c r="FL300" s="13"/>
      <c r="FM300" s="13"/>
      <c r="FN300" s="13"/>
      <c r="FO300" s="13"/>
      <c r="FP300" s="13"/>
      <c r="FQ300" s="13"/>
      <c r="FR300" s="13"/>
      <c r="FS300" s="13"/>
      <c r="FT300" s="13"/>
      <c r="FU300" s="13"/>
      <c r="FV300" s="13"/>
      <c r="FW300" s="13"/>
      <c r="FX300" s="13"/>
      <c r="FY300" s="13"/>
      <c r="FZ300" s="13"/>
      <c r="GA300" s="13"/>
      <c r="GB300" s="13"/>
      <c r="GC300" s="13"/>
      <c r="GD300" s="13"/>
      <c r="GE300" s="13"/>
      <c r="GF300" s="13"/>
      <c r="GG300" s="13"/>
      <c r="GH300" s="13"/>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c r="HY300" s="13"/>
      <c r="HZ300" s="13"/>
      <c r="IA300" s="13"/>
      <c r="IB300" s="13"/>
      <c r="IC300" s="13"/>
      <c r="ID300" s="13"/>
      <c r="IE300" s="13"/>
      <c r="IF300" s="13"/>
      <c r="IG300" s="13"/>
      <c r="IH300" s="13"/>
      <c r="II300" s="13"/>
      <c r="IJ300" s="13"/>
      <c r="IK300" s="13"/>
      <c r="IL300" s="13"/>
      <c r="IM300" s="13"/>
      <c r="IN300" s="13"/>
      <c r="IO300" s="13"/>
      <c r="IP300" s="13"/>
      <c r="IQ300" s="13"/>
      <c r="IR300" s="13"/>
      <c r="IS300" s="13"/>
      <c r="IT300" s="13"/>
      <c r="IU300" s="13"/>
      <c r="IV300" s="13"/>
      <c r="IW300" s="13"/>
      <c r="IX300" s="13"/>
      <c r="IY300" s="13"/>
      <c r="IZ300" s="13"/>
      <c r="JA300" s="13"/>
      <c r="JB300" s="13"/>
      <c r="JC300" s="13"/>
      <c r="JD300" s="13"/>
      <c r="JE300" s="13"/>
      <c r="JF300" s="13"/>
      <c r="JG300" s="13"/>
      <c r="JH300" s="13"/>
      <c r="JI300" s="13"/>
      <c r="JJ300" s="13"/>
      <c r="JK300" s="13"/>
      <c r="JL300" s="13"/>
      <c r="JM300" s="13"/>
      <c r="JN300" s="13"/>
      <c r="JO300" s="13"/>
      <c r="JP300" s="13"/>
      <c r="JQ300" s="13"/>
      <c r="JR300" s="13"/>
      <c r="JS300" s="13"/>
      <c r="JT300" s="13"/>
      <c r="JU300" s="13"/>
      <c r="JV300" s="13"/>
      <c r="JW300" s="13"/>
      <c r="JX300" s="13"/>
      <c r="JY300" s="13"/>
      <c r="JZ300" s="13"/>
      <c r="KA300" s="13"/>
      <c r="KB300" s="13"/>
      <c r="KC300" s="13"/>
      <c r="KD300" s="13"/>
      <c r="KE300" s="13"/>
      <c r="KF300" s="13"/>
      <c r="KG300" s="13"/>
      <c r="KH300" s="13"/>
      <c r="KI300" s="13"/>
      <c r="KJ300" s="13"/>
      <c r="KK300" s="13"/>
      <c r="KL300" s="13"/>
      <c r="KM300" s="13"/>
      <c r="KN300" s="13"/>
      <c r="KO300" s="13"/>
      <c r="KP300" s="13"/>
      <c r="KQ300" s="13"/>
      <c r="KR300" s="13"/>
      <c r="KS300" s="13"/>
      <c r="KT300" s="13"/>
      <c r="KU300" s="13"/>
      <c r="KV300" s="13"/>
      <c r="KW300" s="13"/>
      <c r="KX300" s="13"/>
      <c r="KY300" s="13"/>
      <c r="KZ300" s="13"/>
      <c r="LA300" s="13"/>
      <c r="LB300" s="13"/>
      <c r="LC300" s="13"/>
      <c r="LD300" s="13"/>
      <c r="LE300" s="13"/>
      <c r="LF300" s="13"/>
      <c r="LG300" s="13"/>
      <c r="LH300" s="13"/>
      <c r="LI300" s="13"/>
      <c r="LJ300" s="13"/>
      <c r="LK300" s="13"/>
      <c r="LL300" s="13"/>
      <c r="LM300" s="13"/>
      <c r="LN300" s="13"/>
      <c r="LO300" s="13"/>
      <c r="LP300" s="13"/>
      <c r="LQ300" s="13"/>
      <c r="LR300" s="13"/>
      <c r="LS300" s="13"/>
      <c r="LT300" s="13"/>
      <c r="LU300" s="13"/>
      <c r="LV300" s="13"/>
      <c r="LW300" s="13"/>
      <c r="LX300" s="13"/>
      <c r="LY300" s="13"/>
      <c r="LZ300" s="13"/>
      <c r="MA300" s="13"/>
      <c r="MB300" s="13"/>
      <c r="MC300" s="13"/>
      <c r="MD300" s="13"/>
      <c r="ME300" s="13"/>
      <c r="MF300" s="13"/>
      <c r="MG300" s="13"/>
      <c r="MH300" s="13"/>
      <c r="MI300" s="13"/>
      <c r="MJ300" s="13"/>
      <c r="MK300" s="13"/>
      <c r="ML300" s="13"/>
      <c r="MM300" s="13"/>
      <c r="MN300" s="13"/>
      <c r="MO300" s="13"/>
      <c r="MP300" s="13"/>
      <c r="MQ300" s="13"/>
      <c r="MR300" s="13"/>
      <c r="MS300" s="13"/>
      <c r="MT300" s="13"/>
      <c r="MU300" s="13"/>
      <c r="MV300" s="13"/>
      <c r="MW300" s="13"/>
      <c r="MX300" s="13"/>
      <c r="MY300" s="13"/>
      <c r="MZ300" s="13"/>
      <c r="NA300" s="13"/>
      <c r="NB300" s="13"/>
      <c r="NC300" s="13"/>
      <c r="ND300" s="13"/>
      <c r="NE300" s="13"/>
      <c r="NF300" s="13"/>
      <c r="NG300" s="13"/>
      <c r="NH300" s="13"/>
      <c r="NI300" s="13"/>
      <c r="NJ300" s="13"/>
      <c r="NK300" s="13"/>
      <c r="NL300" s="13"/>
      <c r="NM300" s="13"/>
      <c r="NN300" s="13"/>
      <c r="NO300" s="13"/>
      <c r="NP300" s="13"/>
      <c r="NQ300" s="13"/>
      <c r="NR300" s="13"/>
      <c r="NS300" s="13"/>
      <c r="NT300" s="13"/>
      <c r="NU300" s="13"/>
      <c r="NV300" s="13"/>
      <c r="NW300" s="13"/>
      <c r="NX300" s="13"/>
      <c r="NY300" s="13"/>
      <c r="NZ300" s="13"/>
      <c r="OA300" s="13"/>
      <c r="OB300" s="13"/>
      <c r="OC300" s="13"/>
      <c r="OD300" s="13"/>
      <c r="OE300" s="13"/>
      <c r="OF300" s="13"/>
      <c r="OG300" s="13"/>
      <c r="OH300" s="13"/>
      <c r="OI300" s="13"/>
      <c r="OJ300" s="13"/>
      <c r="OK300" s="13"/>
      <c r="OL300" s="13"/>
      <c r="OM300" s="13"/>
      <c r="ON300" s="13"/>
      <c r="OO300" s="13"/>
      <c r="OP300" s="13"/>
      <c r="OQ300" s="13"/>
      <c r="OR300" s="13"/>
      <c r="OS300" s="13"/>
      <c r="OT300" s="13"/>
      <c r="OU300" s="13"/>
      <c r="OV300" s="13"/>
      <c r="OW300" s="13"/>
      <c r="OX300" s="13"/>
      <c r="OY300" s="13"/>
      <c r="OZ300" s="13"/>
      <c r="PA300" s="13"/>
      <c r="PB300" s="13"/>
      <c r="PC300" s="13"/>
      <c r="PD300" s="13"/>
      <c r="PE300" s="13"/>
      <c r="PF300" s="13"/>
      <c r="PG300" s="13"/>
      <c r="PH300" s="13"/>
      <c r="PI300" s="13"/>
      <c r="PJ300" s="13"/>
      <c r="PK300" s="13"/>
      <c r="PL300" s="13"/>
      <c r="PM300" s="13"/>
      <c r="PN300" s="13"/>
      <c r="PO300" s="13"/>
      <c r="PP300" s="13"/>
      <c r="PQ300" s="13"/>
      <c r="PR300" s="13"/>
      <c r="PS300" s="13"/>
      <c r="PT300" s="13"/>
      <c r="PU300" s="13"/>
      <c r="PV300" s="13"/>
      <c r="PW300" s="13"/>
      <c r="PX300" s="13"/>
      <c r="PY300" s="13"/>
      <c r="PZ300" s="13"/>
      <c r="QA300" s="13"/>
      <c r="QB300" s="13"/>
      <c r="QC300" s="13"/>
      <c r="QD300" s="13"/>
      <c r="QE300" s="13"/>
      <c r="QF300" s="13"/>
      <c r="QG300" s="13"/>
      <c r="QH300" s="13"/>
      <c r="QI300" s="13"/>
      <c r="QJ300" s="13"/>
      <c r="QK300" s="13"/>
      <c r="QL300" s="13"/>
      <c r="QM300" s="13"/>
      <c r="QN300" s="13"/>
      <c r="QO300" s="13"/>
      <c r="QP300" s="13"/>
      <c r="QQ300" s="13"/>
      <c r="QR300" s="13"/>
      <c r="QS300" s="13"/>
      <c r="QT300" s="13"/>
      <c r="QU300" s="13"/>
      <c r="QV300" s="13"/>
      <c r="QW300" s="13"/>
      <c r="QX300" s="13"/>
      <c r="QY300" s="13"/>
      <c r="QZ300" s="13"/>
      <c r="RA300" s="13"/>
      <c r="RB300" s="13"/>
      <c r="RC300" s="13"/>
      <c r="RD300" s="13"/>
      <c r="RE300" s="13"/>
      <c r="RF300" s="13"/>
      <c r="RG300" s="13"/>
      <c r="RH300" s="13"/>
      <c r="RI300" s="13"/>
      <c r="RJ300" s="13"/>
      <c r="RK300" s="13"/>
      <c r="RL300" s="13"/>
      <c r="RM300" s="13"/>
      <c r="RN300" s="13"/>
      <c r="RO300" s="13"/>
      <c r="RP300" s="13"/>
      <c r="RQ300" s="13"/>
      <c r="RR300" s="13"/>
      <c r="RS300" s="13"/>
      <c r="RT300" s="13"/>
      <c r="RU300" s="13"/>
      <c r="RV300" s="13"/>
      <c r="RW300" s="13"/>
      <c r="RX300" s="13"/>
      <c r="RY300" s="13"/>
      <c r="RZ300" s="13"/>
      <c r="SA300" s="13"/>
      <c r="SB300" s="13"/>
      <c r="SC300" s="13"/>
      <c r="SD300" s="13"/>
      <c r="SE300" s="13"/>
      <c r="SF300" s="13"/>
      <c r="SG300" s="13"/>
      <c r="SH300" s="13"/>
      <c r="SI300" s="13"/>
      <c r="SJ300" s="13"/>
      <c r="SK300" s="13"/>
      <c r="SL300" s="13"/>
      <c r="SM300" s="13"/>
      <c r="SN300" s="13"/>
      <c r="SO300" s="13"/>
      <c r="SP300" s="13"/>
      <c r="SQ300" s="13"/>
      <c r="SR300" s="13"/>
      <c r="SS300" s="13"/>
      <c r="ST300" s="13"/>
      <c r="SU300" s="13"/>
      <c r="SV300" s="13"/>
      <c r="SW300" s="13"/>
      <c r="SX300" s="13"/>
      <c r="SY300" s="13"/>
      <c r="SZ300" s="13"/>
      <c r="TA300" s="13"/>
      <c r="TB300" s="13"/>
      <c r="TC300" s="13"/>
      <c r="TD300" s="13"/>
      <c r="TE300" s="13"/>
      <c r="TF300" s="13"/>
      <c r="TG300" s="13"/>
      <c r="TH300" s="13"/>
      <c r="TI300" s="13"/>
      <c r="TJ300" s="13"/>
      <c r="TK300" s="13"/>
      <c r="TL300" s="13"/>
      <c r="TM300" s="13"/>
      <c r="TN300" s="13"/>
      <c r="TO300" s="13"/>
      <c r="TP300" s="13"/>
      <c r="TQ300" s="13"/>
      <c r="TR300" s="13"/>
      <c r="TS300" s="13"/>
      <c r="TT300" s="13"/>
      <c r="TU300" s="13"/>
      <c r="TV300" s="13"/>
      <c r="TW300" s="13"/>
      <c r="TX300" s="13"/>
      <c r="TY300" s="13"/>
      <c r="TZ300" s="13"/>
      <c r="UA300" s="13"/>
      <c r="UB300" s="13"/>
      <c r="UC300" s="13"/>
      <c r="UD300" s="13"/>
      <c r="UE300" s="13"/>
      <c r="UF300" s="13"/>
      <c r="UG300" s="13"/>
      <c r="UH300" s="13"/>
      <c r="UI300" s="13"/>
      <c r="UJ300" s="13"/>
      <c r="UK300" s="13"/>
      <c r="UL300" s="13"/>
      <c r="UM300" s="13"/>
      <c r="UN300" s="13"/>
      <c r="UO300" s="13"/>
      <c r="UP300" s="13"/>
      <c r="UQ300" s="13"/>
      <c r="UR300" s="13"/>
      <c r="US300" s="13"/>
      <c r="UT300" s="13"/>
      <c r="UU300" s="13"/>
      <c r="UV300" s="13"/>
      <c r="UW300" s="13"/>
      <c r="UX300" s="13"/>
      <c r="UY300" s="13"/>
      <c r="UZ300" s="13"/>
      <c r="VA300" s="13"/>
      <c r="VB300" s="13"/>
      <c r="VC300" s="13"/>
      <c r="VD300" s="13"/>
      <c r="VE300" s="13"/>
      <c r="VF300" s="13"/>
      <c r="VG300" s="13"/>
      <c r="VH300" s="13"/>
      <c r="VI300" s="13"/>
      <c r="VJ300" s="13"/>
      <c r="VK300" s="13"/>
      <c r="VL300" s="13"/>
      <c r="VM300" s="13"/>
      <c r="VN300" s="13"/>
      <c r="VO300" s="13"/>
      <c r="VP300" s="13"/>
      <c r="VQ300" s="13"/>
      <c r="VR300" s="13"/>
      <c r="VS300" s="13"/>
      <c r="VT300" s="13"/>
      <c r="VU300" s="13"/>
      <c r="VV300" s="13"/>
      <c r="VW300" s="13"/>
      <c r="VX300" s="13"/>
      <c r="VY300" s="13"/>
      <c r="VZ300" s="13"/>
      <c r="WA300" s="13"/>
      <c r="WB300" s="13"/>
      <c r="WC300" s="13"/>
      <c r="WD300" s="13"/>
      <c r="WE300" s="13"/>
      <c r="WF300" s="13"/>
      <c r="WG300" s="13"/>
      <c r="WH300" s="13"/>
      <c r="WI300" s="13"/>
      <c r="WJ300" s="13"/>
      <c r="WK300" s="13"/>
      <c r="WL300" s="13"/>
      <c r="WM300" s="13"/>
      <c r="WN300" s="13"/>
      <c r="WO300" s="13"/>
      <c r="WP300" s="13"/>
      <c r="WQ300" s="13"/>
      <c r="WR300" s="13"/>
      <c r="WS300" s="13"/>
      <c r="WT300" s="13"/>
      <c r="WU300" s="13"/>
      <c r="WV300" s="13"/>
      <c r="WW300" s="13"/>
      <c r="WX300" s="13"/>
      <c r="WY300" s="13"/>
      <c r="WZ300" s="13"/>
      <c r="XA300" s="13"/>
      <c r="XB300" s="13"/>
      <c r="XC300" s="13"/>
      <c r="XD300" s="13"/>
      <c r="XE300" s="13"/>
      <c r="XF300" s="13"/>
      <c r="XG300" s="13"/>
      <c r="XH300" s="13"/>
      <c r="XI300" s="13"/>
      <c r="XJ300" s="13"/>
      <c r="XK300" s="13"/>
      <c r="XL300" s="13"/>
      <c r="XM300" s="13"/>
      <c r="XN300" s="13"/>
      <c r="XO300" s="13"/>
      <c r="XP300" s="13"/>
      <c r="XQ300" s="13"/>
      <c r="XR300" s="13"/>
      <c r="XS300" s="13"/>
      <c r="XT300" s="13"/>
      <c r="XU300" s="13"/>
      <c r="XV300" s="13"/>
      <c r="XW300" s="13"/>
      <c r="XX300" s="13"/>
      <c r="XY300" s="13"/>
      <c r="XZ300" s="13"/>
      <c r="YA300" s="13"/>
      <c r="YB300" s="13"/>
      <c r="YC300" s="13"/>
      <c r="YD300" s="13"/>
      <c r="YE300" s="13"/>
      <c r="YF300" s="13"/>
      <c r="YG300" s="13"/>
      <c r="YH300" s="13"/>
      <c r="YI300" s="13"/>
      <c r="YJ300" s="13"/>
      <c r="YK300" s="13"/>
      <c r="YL300" s="13"/>
      <c r="YM300" s="13"/>
      <c r="YN300" s="13"/>
      <c r="YO300" s="13"/>
      <c r="YP300" s="13"/>
      <c r="YQ300" s="13"/>
      <c r="YR300" s="13"/>
      <c r="YS300" s="13"/>
      <c r="YT300" s="13"/>
      <c r="YU300" s="13"/>
      <c r="YV300" s="13"/>
      <c r="YW300" s="13"/>
      <c r="YX300" s="13"/>
      <c r="YY300" s="13"/>
      <c r="YZ300" s="13"/>
      <c r="ZA300" s="13"/>
      <c r="ZB300" s="13"/>
      <c r="ZC300" s="13"/>
      <c r="ZD300" s="13"/>
      <c r="ZE300" s="13"/>
      <c r="ZF300" s="13"/>
      <c r="ZG300" s="13"/>
      <c r="ZH300" s="13"/>
      <c r="ZI300" s="13"/>
      <c r="ZJ300" s="13"/>
      <c r="ZK300" s="13"/>
      <c r="ZL300" s="13"/>
      <c r="ZM300" s="13"/>
      <c r="ZN300" s="13"/>
      <c r="ZO300" s="13"/>
      <c r="ZP300" s="13"/>
      <c r="ZQ300" s="13"/>
      <c r="ZR300" s="13"/>
      <c r="ZS300" s="13"/>
      <c r="ZT300" s="13"/>
      <c r="ZU300" s="13"/>
      <c r="ZV300" s="13"/>
      <c r="ZW300" s="13"/>
      <c r="ZX300" s="13"/>
      <c r="ZY300" s="13"/>
      <c r="ZZ300" s="13"/>
      <c r="AAA300" s="13"/>
      <c r="AAB300" s="13"/>
      <c r="AAC300" s="13"/>
      <c r="AAD300" s="13"/>
      <c r="AAE300" s="13"/>
      <c r="AAF300" s="13"/>
      <c r="AAG300" s="13"/>
      <c r="AAH300" s="13"/>
      <c r="AAI300" s="13"/>
      <c r="AAJ300" s="13"/>
      <c r="AAK300" s="13"/>
      <c r="AAL300" s="13"/>
      <c r="AAM300" s="13"/>
      <c r="AAN300" s="13"/>
      <c r="AAO300" s="13"/>
      <c r="AAP300" s="13"/>
      <c r="AAQ300" s="13"/>
      <c r="AAR300" s="13"/>
      <c r="AAS300" s="13"/>
      <c r="AAT300" s="13"/>
      <c r="AAU300" s="13"/>
      <c r="AAV300" s="13"/>
      <c r="AAW300" s="13"/>
      <c r="AAX300" s="13"/>
      <c r="AAY300" s="13"/>
      <c r="AAZ300" s="13"/>
      <c r="ABA300" s="13"/>
      <c r="ABB300" s="13"/>
      <c r="ABC300" s="13"/>
      <c r="ABD300" s="13"/>
      <c r="ABE300" s="13"/>
      <c r="ABF300" s="13"/>
      <c r="ABG300" s="13"/>
      <c r="ABH300" s="13"/>
      <c r="ABI300" s="13"/>
      <c r="ABJ300" s="13"/>
      <c r="ABK300" s="13"/>
      <c r="ABL300" s="13"/>
      <c r="ABM300" s="13"/>
      <c r="ABN300" s="13"/>
      <c r="ABO300" s="13"/>
      <c r="ABP300" s="13"/>
      <c r="ABQ300" s="13"/>
      <c r="ABR300" s="13"/>
      <c r="ABS300" s="13"/>
      <c r="ABT300" s="13"/>
      <c r="ABU300" s="13"/>
      <c r="ABV300" s="13"/>
      <c r="ABW300" s="13"/>
      <c r="ABX300" s="13"/>
      <c r="ABY300" s="13"/>
      <c r="ABZ300" s="13"/>
      <c r="ACA300" s="13"/>
      <c r="ACB300" s="13"/>
      <c r="ACC300" s="13"/>
      <c r="ACD300" s="13"/>
      <c r="ACE300" s="13"/>
      <c r="ACF300" s="13"/>
      <c r="ACG300" s="13"/>
      <c r="ACH300" s="13"/>
      <c r="ACI300" s="13"/>
      <c r="ACJ300" s="13"/>
      <c r="ACK300" s="13"/>
      <c r="ACL300" s="13"/>
      <c r="ACM300" s="13"/>
      <c r="ACN300" s="13"/>
      <c r="ACO300" s="13"/>
      <c r="ACP300" s="13"/>
      <c r="ACQ300" s="13"/>
      <c r="ACR300" s="13"/>
      <c r="ACS300" s="13"/>
      <c r="ACT300" s="13"/>
      <c r="ACU300" s="13"/>
      <c r="ACV300" s="13"/>
      <c r="ACW300" s="13"/>
      <c r="ACX300" s="13"/>
      <c r="ACY300" s="13"/>
      <c r="ACZ300" s="13"/>
      <c r="ADA300" s="13"/>
      <c r="ADB300" s="13"/>
      <c r="ADC300" s="13"/>
      <c r="ADD300" s="13"/>
      <c r="ADE300" s="13"/>
      <c r="ADF300" s="13"/>
      <c r="ADG300" s="13"/>
      <c r="ADH300" s="13"/>
      <c r="ADI300" s="13"/>
      <c r="ADJ300" s="13"/>
      <c r="ADK300" s="13"/>
      <c r="ADL300" s="13"/>
      <c r="ADM300" s="13"/>
      <c r="ADN300" s="13"/>
      <c r="ADO300" s="13"/>
      <c r="ADP300" s="13"/>
      <c r="ADQ300" s="13"/>
      <c r="ADR300" s="13"/>
      <c r="ADS300" s="13"/>
      <c r="ADT300" s="13"/>
      <c r="ADU300" s="13"/>
      <c r="ADV300" s="13"/>
      <c r="ADW300" s="13"/>
      <c r="ADX300" s="13"/>
      <c r="ADY300" s="13"/>
      <c r="ADZ300" s="13"/>
      <c r="AEA300" s="13"/>
      <c r="AEB300" s="13"/>
      <c r="AEC300" s="13"/>
      <c r="AED300" s="13"/>
      <c r="AEE300" s="13"/>
      <c r="AEF300" s="13"/>
      <c r="AEG300" s="13"/>
      <c r="AEH300" s="13"/>
      <c r="AEI300" s="13"/>
      <c r="AEJ300" s="13"/>
      <c r="AEK300" s="13"/>
      <c r="AEL300" s="13"/>
      <c r="AEM300" s="13"/>
      <c r="AEN300" s="13"/>
      <c r="AEO300" s="13"/>
      <c r="AEP300" s="13"/>
      <c r="AEQ300" s="13"/>
      <c r="AER300" s="13"/>
      <c r="AES300" s="13"/>
      <c r="AET300" s="13"/>
      <c r="AEU300" s="13"/>
      <c r="AEV300" s="13"/>
      <c r="AEW300" s="13"/>
      <c r="AEX300" s="13"/>
      <c r="AEY300" s="13"/>
      <c r="AEZ300" s="13"/>
      <c r="AFA300" s="13"/>
      <c r="AFB300" s="13"/>
      <c r="AFC300" s="13"/>
      <c r="AFD300" s="13"/>
      <c r="AFE300" s="13"/>
      <c r="AFF300" s="13"/>
      <c r="AFG300" s="13"/>
      <c r="AFH300" s="13"/>
      <c r="AFI300" s="13"/>
      <c r="AFJ300" s="13"/>
      <c r="AFK300" s="13"/>
      <c r="AFL300" s="13"/>
      <c r="AFM300" s="13"/>
      <c r="AFN300" s="13"/>
      <c r="AFO300" s="13"/>
      <c r="AFP300" s="13"/>
      <c r="AFQ300" s="13"/>
      <c r="AFR300" s="13"/>
      <c r="AFS300" s="13"/>
      <c r="AFT300" s="13"/>
      <c r="AFU300" s="13"/>
      <c r="AFV300" s="13"/>
      <c r="AFW300" s="13"/>
      <c r="AFX300" s="13"/>
      <c r="AFY300" s="13"/>
      <c r="AFZ300" s="13"/>
      <c r="AGA300" s="13"/>
      <c r="AGB300" s="13"/>
      <c r="AGC300" s="13"/>
      <c r="AGD300" s="13"/>
      <c r="AGE300" s="13"/>
      <c r="AGF300" s="13"/>
      <c r="AGG300" s="13"/>
      <c r="AGH300" s="13"/>
      <c r="AGI300" s="13"/>
      <c r="AGJ300" s="13"/>
      <c r="AGK300" s="13"/>
      <c r="AGL300" s="13"/>
      <c r="AGM300" s="13"/>
      <c r="AGN300" s="13"/>
      <c r="AGO300" s="13"/>
      <c r="AGP300" s="13"/>
      <c r="AGQ300" s="13"/>
      <c r="AGR300" s="13"/>
      <c r="AGS300" s="13"/>
      <c r="AGT300" s="13"/>
      <c r="AGU300" s="13"/>
      <c r="AGV300" s="13"/>
      <c r="AGW300" s="13"/>
      <c r="AGX300" s="13"/>
      <c r="AGY300" s="13"/>
      <c r="AGZ300" s="13"/>
      <c r="AHA300" s="13"/>
      <c r="AHB300" s="13"/>
      <c r="AHC300" s="13"/>
      <c r="AHD300" s="13"/>
      <c r="AHE300" s="13"/>
      <c r="AHF300" s="13"/>
      <c r="AHG300" s="13"/>
      <c r="AHH300" s="13"/>
      <c r="AHI300" s="13"/>
      <c r="AHJ300" s="13"/>
      <c r="AHK300" s="13"/>
      <c r="AHL300" s="13"/>
      <c r="AHM300" s="13"/>
      <c r="AHN300" s="13"/>
      <c r="AHO300" s="13"/>
      <c r="AHP300" s="13"/>
      <c r="AHQ300" s="13"/>
      <c r="AHR300" s="13"/>
      <c r="AHS300" s="13"/>
      <c r="AHT300" s="13"/>
      <c r="AHU300" s="13"/>
      <c r="AHV300" s="13"/>
      <c r="AHW300" s="13"/>
      <c r="AHX300" s="13"/>
      <c r="AHY300" s="13"/>
      <c r="AHZ300" s="13"/>
      <c r="AIA300" s="13"/>
      <c r="AIB300" s="13"/>
      <c r="AIC300" s="13"/>
      <c r="AID300" s="13"/>
      <c r="AIE300" s="13"/>
      <c r="AIF300" s="13"/>
      <c r="AIG300" s="13"/>
      <c r="AIH300" s="13"/>
      <c r="AII300" s="13"/>
      <c r="AIJ300" s="13"/>
      <c r="AIK300" s="13"/>
      <c r="AIL300" s="13"/>
      <c r="AIM300" s="13"/>
      <c r="AIN300" s="13"/>
      <c r="AIO300" s="13"/>
      <c r="AIP300" s="13"/>
      <c r="AIQ300" s="13"/>
      <c r="AIR300" s="13"/>
      <c r="AIS300" s="13"/>
      <c r="AIT300" s="13"/>
      <c r="AIU300" s="13"/>
      <c r="AIV300" s="13"/>
      <c r="AIW300" s="13"/>
      <c r="AIX300" s="13"/>
      <c r="AIY300" s="13"/>
      <c r="AIZ300" s="13"/>
      <c r="AJA300" s="13"/>
      <c r="AJB300" s="13"/>
      <c r="AJC300" s="13"/>
      <c r="AJD300" s="13"/>
      <c r="AJE300" s="13"/>
      <c r="AJF300" s="13"/>
      <c r="AJG300" s="13"/>
      <c r="AJH300" s="13"/>
      <c r="AJI300" s="13"/>
      <c r="AJJ300" s="13"/>
      <c r="AJK300" s="13"/>
      <c r="AJL300" s="13"/>
      <c r="AJM300" s="13"/>
      <c r="AJN300" s="13"/>
      <c r="AJO300" s="13"/>
      <c r="AJP300" s="13"/>
      <c r="AJQ300" s="13"/>
      <c r="AJR300" s="13"/>
      <c r="AJS300" s="13"/>
      <c r="AJT300" s="13"/>
      <c r="AJU300" s="13"/>
      <c r="AJV300" s="13"/>
      <c r="AJW300" s="13"/>
      <c r="AJX300" s="13"/>
      <c r="AJY300" s="13"/>
      <c r="AJZ300" s="13"/>
      <c r="AKA300" s="13"/>
      <c r="AKB300" s="13"/>
      <c r="AKC300" s="13"/>
      <c r="AKD300" s="13"/>
      <c r="AKE300" s="13"/>
      <c r="AKF300" s="13"/>
      <c r="AKG300" s="13"/>
      <c r="AKH300" s="13"/>
      <c r="AKI300" s="13"/>
      <c r="AKJ300" s="13"/>
      <c r="AKK300" s="13"/>
      <c r="AKL300" s="13"/>
      <c r="AKM300" s="13"/>
      <c r="AKN300" s="13"/>
      <c r="AKO300" s="13"/>
      <c r="AKP300" s="13"/>
      <c r="AKQ300" s="13"/>
      <c r="AKR300" s="13"/>
      <c r="AKS300" s="13"/>
      <c r="AKT300" s="13"/>
      <c r="AKU300" s="13"/>
      <c r="AKV300" s="13"/>
      <c r="AKW300" s="13"/>
      <c r="AKX300" s="13"/>
      <c r="AKY300" s="13"/>
      <c r="AKZ300" s="13"/>
      <c r="ALA300" s="13"/>
      <c r="ALB300" s="13"/>
      <c r="ALC300" s="13"/>
      <c r="ALD300" s="13"/>
      <c r="ALE300" s="13"/>
      <c r="ALF300" s="13"/>
      <c r="ALG300" s="13"/>
      <c r="ALH300" s="13"/>
      <c r="ALI300" s="13"/>
      <c r="ALJ300" s="13"/>
      <c r="ALK300" s="13"/>
      <c r="ALL300" s="13"/>
      <c r="ALM300" s="13"/>
      <c r="ALN300" s="13"/>
    </row>
    <row r="301" spans="1:1002" ht="14.5" hidden="1" customHeight="1" x14ac:dyDescent="0.35">
      <c r="A301" s="6"/>
      <c r="B301" s="21"/>
      <c r="C301" s="30"/>
      <c r="D301" s="21"/>
      <c r="E301" s="21"/>
      <c r="F301" s="11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EU301" s="13"/>
      <c r="EV301" s="13"/>
      <c r="EW301" s="13"/>
      <c r="EX301" s="13"/>
      <c r="EY301" s="13"/>
      <c r="EZ301" s="13"/>
      <c r="FA301" s="13"/>
      <c r="FB301" s="13"/>
      <c r="FC301" s="13"/>
      <c r="FD301" s="13"/>
      <c r="FE301" s="13"/>
      <c r="FF301" s="13"/>
      <c r="FG301" s="13"/>
      <c r="FH301" s="13"/>
      <c r="FI301" s="13"/>
      <c r="FJ301" s="13"/>
      <c r="FK301" s="13"/>
      <c r="FL301" s="13"/>
      <c r="FM301" s="13"/>
      <c r="FN301" s="13"/>
      <c r="FO301" s="13"/>
      <c r="FP301" s="13"/>
      <c r="FQ301" s="13"/>
      <c r="FR301" s="13"/>
      <c r="FS301" s="13"/>
      <c r="FT301" s="13"/>
      <c r="FU301" s="13"/>
      <c r="FV301" s="13"/>
      <c r="FW301" s="13"/>
      <c r="FX301" s="13"/>
      <c r="FY301" s="13"/>
      <c r="FZ301" s="13"/>
      <c r="GA301" s="13"/>
      <c r="GB301" s="13"/>
      <c r="GC301" s="13"/>
      <c r="GD301" s="13"/>
      <c r="GE301" s="13"/>
      <c r="GF301" s="13"/>
      <c r="GG301" s="13"/>
      <c r="GH301" s="13"/>
      <c r="GI301" s="13"/>
      <c r="GJ301" s="13"/>
      <c r="GK301" s="13"/>
      <c r="GL301" s="13"/>
      <c r="GM301" s="13"/>
      <c r="GN301" s="13"/>
      <c r="GO301" s="13"/>
      <c r="GP301" s="13"/>
      <c r="GQ301" s="13"/>
      <c r="GR301" s="13"/>
      <c r="GS301" s="13"/>
      <c r="GT301" s="13"/>
      <c r="GU301" s="13"/>
      <c r="GV301" s="13"/>
      <c r="GW301" s="13"/>
      <c r="GX301" s="13"/>
      <c r="GY301" s="13"/>
      <c r="GZ301" s="13"/>
      <c r="HA301" s="13"/>
      <c r="HB301" s="13"/>
      <c r="HC301" s="13"/>
      <c r="HD301" s="13"/>
      <c r="HE301" s="13"/>
      <c r="HF301" s="13"/>
      <c r="HG301" s="13"/>
      <c r="HH301" s="13"/>
      <c r="HI301" s="13"/>
      <c r="HJ301" s="13"/>
      <c r="HK301" s="13"/>
      <c r="HL301" s="13"/>
      <c r="HM301" s="13"/>
      <c r="HN301" s="13"/>
      <c r="HO301" s="13"/>
      <c r="HP301" s="13"/>
      <c r="HQ301" s="13"/>
      <c r="HR301" s="13"/>
      <c r="HS301" s="13"/>
      <c r="HT301" s="13"/>
      <c r="HU301" s="13"/>
      <c r="HV301" s="13"/>
      <c r="HW301" s="13"/>
      <c r="HX301" s="13"/>
      <c r="HY301" s="13"/>
      <c r="HZ301" s="13"/>
      <c r="IA301" s="13"/>
      <c r="IB301" s="13"/>
      <c r="IC301" s="13"/>
      <c r="ID301" s="13"/>
      <c r="IE301" s="13"/>
      <c r="IF301" s="13"/>
      <c r="IG301" s="13"/>
      <c r="IH301" s="13"/>
      <c r="II301" s="13"/>
      <c r="IJ301" s="13"/>
      <c r="IK301" s="13"/>
      <c r="IL301" s="13"/>
      <c r="IM301" s="13"/>
      <c r="IN301" s="13"/>
      <c r="IO301" s="13"/>
      <c r="IP301" s="13"/>
      <c r="IQ301" s="13"/>
      <c r="IR301" s="13"/>
      <c r="IS301" s="13"/>
      <c r="IT301" s="13"/>
      <c r="IU301" s="13"/>
      <c r="IV301" s="13"/>
      <c r="IW301" s="13"/>
      <c r="IX301" s="13"/>
      <c r="IY301" s="13"/>
      <c r="IZ301" s="13"/>
      <c r="JA301" s="13"/>
      <c r="JB301" s="13"/>
      <c r="JC301" s="13"/>
      <c r="JD301" s="13"/>
      <c r="JE301" s="13"/>
      <c r="JF301" s="13"/>
      <c r="JG301" s="13"/>
      <c r="JH301" s="13"/>
      <c r="JI301" s="13"/>
      <c r="JJ301" s="13"/>
      <c r="JK301" s="13"/>
      <c r="JL301" s="13"/>
      <c r="JM301" s="13"/>
      <c r="JN301" s="13"/>
      <c r="JO301" s="13"/>
      <c r="JP301" s="13"/>
      <c r="JQ301" s="13"/>
      <c r="JR301" s="13"/>
      <c r="JS301" s="13"/>
      <c r="JT301" s="13"/>
      <c r="JU301" s="13"/>
      <c r="JV301" s="13"/>
      <c r="JW301" s="13"/>
      <c r="JX301" s="13"/>
      <c r="JY301" s="13"/>
      <c r="JZ301" s="13"/>
      <c r="KA301" s="13"/>
      <c r="KB301" s="13"/>
      <c r="KC301" s="13"/>
      <c r="KD301" s="13"/>
      <c r="KE301" s="13"/>
      <c r="KF301" s="13"/>
      <c r="KG301" s="13"/>
      <c r="KH301" s="13"/>
      <c r="KI301" s="13"/>
      <c r="KJ301" s="13"/>
      <c r="KK301" s="13"/>
      <c r="KL301" s="13"/>
      <c r="KM301" s="13"/>
      <c r="KN301" s="13"/>
      <c r="KO301" s="13"/>
      <c r="KP301" s="13"/>
      <c r="KQ301" s="13"/>
      <c r="KR301" s="13"/>
      <c r="KS301" s="13"/>
      <c r="KT301" s="13"/>
      <c r="KU301" s="13"/>
      <c r="KV301" s="13"/>
      <c r="KW301" s="13"/>
      <c r="KX301" s="13"/>
      <c r="KY301" s="13"/>
      <c r="KZ301" s="13"/>
      <c r="LA301" s="13"/>
      <c r="LB301" s="13"/>
      <c r="LC301" s="13"/>
      <c r="LD301" s="13"/>
      <c r="LE301" s="13"/>
      <c r="LF301" s="13"/>
      <c r="LG301" s="13"/>
      <c r="LH301" s="13"/>
      <c r="LI301" s="13"/>
      <c r="LJ301" s="13"/>
      <c r="LK301" s="13"/>
      <c r="LL301" s="13"/>
      <c r="LM301" s="13"/>
      <c r="LN301" s="13"/>
      <c r="LO301" s="13"/>
      <c r="LP301" s="13"/>
      <c r="LQ301" s="13"/>
      <c r="LR301" s="13"/>
      <c r="LS301" s="13"/>
      <c r="LT301" s="13"/>
      <c r="LU301" s="13"/>
      <c r="LV301" s="13"/>
      <c r="LW301" s="13"/>
      <c r="LX301" s="13"/>
      <c r="LY301" s="13"/>
      <c r="LZ301" s="13"/>
      <c r="MA301" s="13"/>
      <c r="MB301" s="13"/>
      <c r="MC301" s="13"/>
      <c r="MD301" s="13"/>
      <c r="ME301" s="13"/>
      <c r="MF301" s="13"/>
      <c r="MG301" s="13"/>
      <c r="MH301" s="13"/>
      <c r="MI301" s="13"/>
      <c r="MJ301" s="13"/>
      <c r="MK301" s="13"/>
      <c r="ML301" s="13"/>
      <c r="MM301" s="13"/>
      <c r="MN301" s="13"/>
      <c r="MO301" s="13"/>
      <c r="MP301" s="13"/>
      <c r="MQ301" s="13"/>
      <c r="MR301" s="13"/>
      <c r="MS301" s="13"/>
      <c r="MT301" s="13"/>
      <c r="MU301" s="13"/>
      <c r="MV301" s="13"/>
      <c r="MW301" s="13"/>
      <c r="MX301" s="13"/>
      <c r="MY301" s="13"/>
      <c r="MZ301" s="13"/>
      <c r="NA301" s="13"/>
      <c r="NB301" s="13"/>
      <c r="NC301" s="13"/>
      <c r="ND301" s="13"/>
      <c r="NE301" s="13"/>
      <c r="NF301" s="13"/>
      <c r="NG301" s="13"/>
      <c r="NH301" s="13"/>
      <c r="NI301" s="13"/>
      <c r="NJ301" s="13"/>
      <c r="NK301" s="13"/>
      <c r="NL301" s="13"/>
      <c r="NM301" s="13"/>
      <c r="NN301" s="13"/>
      <c r="NO301" s="13"/>
      <c r="NP301" s="13"/>
      <c r="NQ301" s="13"/>
      <c r="NR301" s="13"/>
      <c r="NS301" s="13"/>
      <c r="NT301" s="13"/>
      <c r="NU301" s="13"/>
      <c r="NV301" s="13"/>
      <c r="NW301" s="13"/>
      <c r="NX301" s="13"/>
      <c r="NY301" s="13"/>
      <c r="NZ301" s="13"/>
      <c r="OA301" s="13"/>
      <c r="OB301" s="13"/>
      <c r="OC301" s="13"/>
      <c r="OD301" s="13"/>
      <c r="OE301" s="13"/>
      <c r="OF301" s="13"/>
      <c r="OG301" s="13"/>
      <c r="OH301" s="13"/>
      <c r="OI301" s="13"/>
      <c r="OJ301" s="13"/>
      <c r="OK301" s="13"/>
      <c r="OL301" s="13"/>
      <c r="OM301" s="13"/>
      <c r="ON301" s="13"/>
      <c r="OO301" s="13"/>
      <c r="OP301" s="13"/>
      <c r="OQ301" s="13"/>
      <c r="OR301" s="13"/>
      <c r="OS301" s="13"/>
      <c r="OT301" s="13"/>
      <c r="OU301" s="13"/>
      <c r="OV301" s="13"/>
      <c r="OW301" s="13"/>
      <c r="OX301" s="13"/>
      <c r="OY301" s="13"/>
      <c r="OZ301" s="13"/>
      <c r="PA301" s="13"/>
      <c r="PB301" s="13"/>
      <c r="PC301" s="13"/>
      <c r="PD301" s="13"/>
      <c r="PE301" s="13"/>
      <c r="PF301" s="13"/>
      <c r="PG301" s="13"/>
      <c r="PH301" s="13"/>
      <c r="PI301" s="13"/>
      <c r="PJ301" s="13"/>
      <c r="PK301" s="13"/>
      <c r="PL301" s="13"/>
      <c r="PM301" s="13"/>
      <c r="PN301" s="13"/>
      <c r="PO301" s="13"/>
      <c r="PP301" s="13"/>
      <c r="PQ301" s="13"/>
      <c r="PR301" s="13"/>
      <c r="PS301" s="13"/>
      <c r="PT301" s="13"/>
      <c r="PU301" s="13"/>
      <c r="PV301" s="13"/>
      <c r="PW301" s="13"/>
      <c r="PX301" s="13"/>
      <c r="PY301" s="13"/>
      <c r="PZ301" s="13"/>
      <c r="QA301" s="13"/>
      <c r="QB301" s="13"/>
      <c r="QC301" s="13"/>
      <c r="QD301" s="13"/>
      <c r="QE301" s="13"/>
      <c r="QF301" s="13"/>
      <c r="QG301" s="13"/>
      <c r="QH301" s="13"/>
      <c r="QI301" s="13"/>
      <c r="QJ301" s="13"/>
      <c r="QK301" s="13"/>
      <c r="QL301" s="13"/>
      <c r="QM301" s="13"/>
      <c r="QN301" s="13"/>
      <c r="QO301" s="13"/>
      <c r="QP301" s="13"/>
      <c r="QQ301" s="13"/>
      <c r="QR301" s="13"/>
      <c r="QS301" s="13"/>
      <c r="QT301" s="13"/>
      <c r="QU301" s="13"/>
      <c r="QV301" s="13"/>
      <c r="QW301" s="13"/>
      <c r="QX301" s="13"/>
      <c r="QY301" s="13"/>
      <c r="QZ301" s="13"/>
      <c r="RA301" s="13"/>
      <c r="RB301" s="13"/>
      <c r="RC301" s="13"/>
      <c r="RD301" s="13"/>
      <c r="RE301" s="13"/>
      <c r="RF301" s="13"/>
      <c r="RG301" s="13"/>
      <c r="RH301" s="13"/>
      <c r="RI301" s="13"/>
      <c r="RJ301" s="13"/>
      <c r="RK301" s="13"/>
      <c r="RL301" s="13"/>
      <c r="RM301" s="13"/>
      <c r="RN301" s="13"/>
      <c r="RO301" s="13"/>
      <c r="RP301" s="13"/>
      <c r="RQ301" s="13"/>
      <c r="RR301" s="13"/>
      <c r="RS301" s="13"/>
      <c r="RT301" s="13"/>
      <c r="RU301" s="13"/>
      <c r="RV301" s="13"/>
      <c r="RW301" s="13"/>
      <c r="RX301" s="13"/>
      <c r="RY301" s="13"/>
      <c r="RZ301" s="13"/>
      <c r="SA301" s="13"/>
      <c r="SB301" s="13"/>
      <c r="SC301" s="13"/>
      <c r="SD301" s="13"/>
      <c r="SE301" s="13"/>
      <c r="SF301" s="13"/>
      <c r="SG301" s="13"/>
      <c r="SH301" s="13"/>
      <c r="SI301" s="13"/>
      <c r="SJ301" s="13"/>
      <c r="SK301" s="13"/>
      <c r="SL301" s="13"/>
      <c r="SM301" s="13"/>
      <c r="SN301" s="13"/>
      <c r="SO301" s="13"/>
      <c r="SP301" s="13"/>
      <c r="SQ301" s="13"/>
      <c r="SR301" s="13"/>
      <c r="SS301" s="13"/>
      <c r="ST301" s="13"/>
      <c r="SU301" s="13"/>
      <c r="SV301" s="13"/>
      <c r="SW301" s="13"/>
      <c r="SX301" s="13"/>
      <c r="SY301" s="13"/>
      <c r="SZ301" s="13"/>
      <c r="TA301" s="13"/>
      <c r="TB301" s="13"/>
      <c r="TC301" s="13"/>
      <c r="TD301" s="13"/>
      <c r="TE301" s="13"/>
      <c r="TF301" s="13"/>
      <c r="TG301" s="13"/>
      <c r="TH301" s="13"/>
      <c r="TI301" s="13"/>
      <c r="TJ301" s="13"/>
      <c r="TK301" s="13"/>
      <c r="TL301" s="13"/>
      <c r="TM301" s="13"/>
      <c r="TN301" s="13"/>
      <c r="TO301" s="13"/>
      <c r="TP301" s="13"/>
      <c r="TQ301" s="13"/>
      <c r="TR301" s="13"/>
      <c r="TS301" s="13"/>
      <c r="TT301" s="13"/>
      <c r="TU301" s="13"/>
      <c r="TV301" s="13"/>
      <c r="TW301" s="13"/>
      <c r="TX301" s="13"/>
      <c r="TY301" s="13"/>
      <c r="TZ301" s="13"/>
      <c r="UA301" s="13"/>
      <c r="UB301" s="13"/>
      <c r="UC301" s="13"/>
      <c r="UD301" s="13"/>
      <c r="UE301" s="13"/>
      <c r="UF301" s="13"/>
      <c r="UG301" s="13"/>
      <c r="UH301" s="13"/>
      <c r="UI301" s="13"/>
      <c r="UJ301" s="13"/>
      <c r="UK301" s="13"/>
      <c r="UL301" s="13"/>
      <c r="UM301" s="13"/>
      <c r="UN301" s="13"/>
      <c r="UO301" s="13"/>
      <c r="UP301" s="13"/>
      <c r="UQ301" s="13"/>
      <c r="UR301" s="13"/>
      <c r="US301" s="13"/>
      <c r="UT301" s="13"/>
      <c r="UU301" s="13"/>
      <c r="UV301" s="13"/>
      <c r="UW301" s="13"/>
      <c r="UX301" s="13"/>
      <c r="UY301" s="13"/>
      <c r="UZ301" s="13"/>
      <c r="VA301" s="13"/>
      <c r="VB301" s="13"/>
      <c r="VC301" s="13"/>
      <c r="VD301" s="13"/>
      <c r="VE301" s="13"/>
      <c r="VF301" s="13"/>
      <c r="VG301" s="13"/>
      <c r="VH301" s="13"/>
      <c r="VI301" s="13"/>
      <c r="VJ301" s="13"/>
      <c r="VK301" s="13"/>
      <c r="VL301" s="13"/>
      <c r="VM301" s="13"/>
      <c r="VN301" s="13"/>
      <c r="VO301" s="13"/>
      <c r="VP301" s="13"/>
      <c r="VQ301" s="13"/>
      <c r="VR301" s="13"/>
      <c r="VS301" s="13"/>
      <c r="VT301" s="13"/>
      <c r="VU301" s="13"/>
      <c r="VV301" s="13"/>
      <c r="VW301" s="13"/>
      <c r="VX301" s="13"/>
      <c r="VY301" s="13"/>
      <c r="VZ301" s="13"/>
      <c r="WA301" s="13"/>
      <c r="WB301" s="13"/>
      <c r="WC301" s="13"/>
      <c r="WD301" s="13"/>
      <c r="WE301" s="13"/>
      <c r="WF301" s="13"/>
      <c r="WG301" s="13"/>
      <c r="WH301" s="13"/>
      <c r="WI301" s="13"/>
      <c r="WJ301" s="13"/>
      <c r="WK301" s="13"/>
      <c r="WL301" s="13"/>
      <c r="WM301" s="13"/>
      <c r="WN301" s="13"/>
      <c r="WO301" s="13"/>
      <c r="WP301" s="13"/>
      <c r="WQ301" s="13"/>
      <c r="WR301" s="13"/>
      <c r="WS301" s="13"/>
      <c r="WT301" s="13"/>
      <c r="WU301" s="13"/>
      <c r="WV301" s="13"/>
      <c r="WW301" s="13"/>
      <c r="WX301" s="13"/>
      <c r="WY301" s="13"/>
      <c r="WZ301" s="13"/>
      <c r="XA301" s="13"/>
      <c r="XB301" s="13"/>
      <c r="XC301" s="13"/>
      <c r="XD301" s="13"/>
      <c r="XE301" s="13"/>
      <c r="XF301" s="13"/>
      <c r="XG301" s="13"/>
      <c r="XH301" s="13"/>
      <c r="XI301" s="13"/>
      <c r="XJ301" s="13"/>
      <c r="XK301" s="13"/>
      <c r="XL301" s="13"/>
      <c r="XM301" s="13"/>
      <c r="XN301" s="13"/>
      <c r="XO301" s="13"/>
      <c r="XP301" s="13"/>
      <c r="XQ301" s="13"/>
      <c r="XR301" s="13"/>
      <c r="XS301" s="13"/>
      <c r="XT301" s="13"/>
      <c r="XU301" s="13"/>
      <c r="XV301" s="13"/>
      <c r="XW301" s="13"/>
      <c r="XX301" s="13"/>
      <c r="XY301" s="13"/>
      <c r="XZ301" s="13"/>
      <c r="YA301" s="13"/>
      <c r="YB301" s="13"/>
      <c r="YC301" s="13"/>
      <c r="YD301" s="13"/>
      <c r="YE301" s="13"/>
      <c r="YF301" s="13"/>
      <c r="YG301" s="13"/>
      <c r="YH301" s="13"/>
      <c r="YI301" s="13"/>
      <c r="YJ301" s="13"/>
      <c r="YK301" s="13"/>
      <c r="YL301" s="13"/>
      <c r="YM301" s="13"/>
      <c r="YN301" s="13"/>
      <c r="YO301" s="13"/>
      <c r="YP301" s="13"/>
      <c r="YQ301" s="13"/>
      <c r="YR301" s="13"/>
      <c r="YS301" s="13"/>
      <c r="YT301" s="13"/>
      <c r="YU301" s="13"/>
      <c r="YV301" s="13"/>
      <c r="YW301" s="13"/>
      <c r="YX301" s="13"/>
      <c r="YY301" s="13"/>
      <c r="YZ301" s="13"/>
      <c r="ZA301" s="13"/>
      <c r="ZB301" s="13"/>
      <c r="ZC301" s="13"/>
      <c r="ZD301" s="13"/>
      <c r="ZE301" s="13"/>
      <c r="ZF301" s="13"/>
      <c r="ZG301" s="13"/>
      <c r="ZH301" s="13"/>
      <c r="ZI301" s="13"/>
      <c r="ZJ301" s="13"/>
      <c r="ZK301" s="13"/>
      <c r="ZL301" s="13"/>
      <c r="ZM301" s="13"/>
      <c r="ZN301" s="13"/>
      <c r="ZO301" s="13"/>
      <c r="ZP301" s="13"/>
      <c r="ZQ301" s="13"/>
      <c r="ZR301" s="13"/>
      <c r="ZS301" s="13"/>
      <c r="ZT301" s="13"/>
      <c r="ZU301" s="13"/>
      <c r="ZV301" s="13"/>
      <c r="ZW301" s="13"/>
      <c r="ZX301" s="13"/>
      <c r="ZY301" s="13"/>
      <c r="ZZ301" s="13"/>
      <c r="AAA301" s="13"/>
      <c r="AAB301" s="13"/>
      <c r="AAC301" s="13"/>
      <c r="AAD301" s="13"/>
      <c r="AAE301" s="13"/>
      <c r="AAF301" s="13"/>
      <c r="AAG301" s="13"/>
      <c r="AAH301" s="13"/>
      <c r="AAI301" s="13"/>
      <c r="AAJ301" s="13"/>
      <c r="AAK301" s="13"/>
      <c r="AAL301" s="13"/>
      <c r="AAM301" s="13"/>
      <c r="AAN301" s="13"/>
      <c r="AAO301" s="13"/>
      <c r="AAP301" s="13"/>
      <c r="AAQ301" s="13"/>
      <c r="AAR301" s="13"/>
      <c r="AAS301" s="13"/>
      <c r="AAT301" s="13"/>
      <c r="AAU301" s="13"/>
      <c r="AAV301" s="13"/>
      <c r="AAW301" s="13"/>
      <c r="AAX301" s="13"/>
      <c r="AAY301" s="13"/>
      <c r="AAZ301" s="13"/>
      <c r="ABA301" s="13"/>
      <c r="ABB301" s="13"/>
      <c r="ABC301" s="13"/>
      <c r="ABD301" s="13"/>
      <c r="ABE301" s="13"/>
      <c r="ABF301" s="13"/>
      <c r="ABG301" s="13"/>
      <c r="ABH301" s="13"/>
      <c r="ABI301" s="13"/>
      <c r="ABJ301" s="13"/>
      <c r="ABK301" s="13"/>
      <c r="ABL301" s="13"/>
      <c r="ABM301" s="13"/>
      <c r="ABN301" s="13"/>
      <c r="ABO301" s="13"/>
      <c r="ABP301" s="13"/>
      <c r="ABQ301" s="13"/>
      <c r="ABR301" s="13"/>
      <c r="ABS301" s="13"/>
      <c r="ABT301" s="13"/>
      <c r="ABU301" s="13"/>
      <c r="ABV301" s="13"/>
      <c r="ABW301" s="13"/>
      <c r="ABX301" s="13"/>
      <c r="ABY301" s="13"/>
      <c r="ABZ301" s="13"/>
      <c r="ACA301" s="13"/>
      <c r="ACB301" s="13"/>
      <c r="ACC301" s="13"/>
      <c r="ACD301" s="13"/>
      <c r="ACE301" s="13"/>
      <c r="ACF301" s="13"/>
      <c r="ACG301" s="13"/>
      <c r="ACH301" s="13"/>
      <c r="ACI301" s="13"/>
      <c r="ACJ301" s="13"/>
      <c r="ACK301" s="13"/>
      <c r="ACL301" s="13"/>
      <c r="ACM301" s="13"/>
      <c r="ACN301" s="13"/>
      <c r="ACO301" s="13"/>
      <c r="ACP301" s="13"/>
      <c r="ACQ301" s="13"/>
      <c r="ACR301" s="13"/>
      <c r="ACS301" s="13"/>
      <c r="ACT301" s="13"/>
      <c r="ACU301" s="13"/>
      <c r="ACV301" s="13"/>
      <c r="ACW301" s="13"/>
      <c r="ACX301" s="13"/>
      <c r="ACY301" s="13"/>
      <c r="ACZ301" s="13"/>
      <c r="ADA301" s="13"/>
      <c r="ADB301" s="13"/>
      <c r="ADC301" s="13"/>
      <c r="ADD301" s="13"/>
      <c r="ADE301" s="13"/>
      <c r="ADF301" s="13"/>
      <c r="ADG301" s="13"/>
      <c r="ADH301" s="13"/>
      <c r="ADI301" s="13"/>
      <c r="ADJ301" s="13"/>
      <c r="ADK301" s="13"/>
      <c r="ADL301" s="13"/>
      <c r="ADM301" s="13"/>
      <c r="ADN301" s="13"/>
      <c r="ADO301" s="13"/>
      <c r="ADP301" s="13"/>
      <c r="ADQ301" s="13"/>
      <c r="ADR301" s="13"/>
      <c r="ADS301" s="13"/>
      <c r="ADT301" s="13"/>
      <c r="ADU301" s="13"/>
      <c r="ADV301" s="13"/>
      <c r="ADW301" s="13"/>
      <c r="ADX301" s="13"/>
      <c r="ADY301" s="13"/>
      <c r="ADZ301" s="13"/>
      <c r="AEA301" s="13"/>
      <c r="AEB301" s="13"/>
      <c r="AEC301" s="13"/>
      <c r="AED301" s="13"/>
      <c r="AEE301" s="13"/>
      <c r="AEF301" s="13"/>
      <c r="AEG301" s="13"/>
      <c r="AEH301" s="13"/>
      <c r="AEI301" s="13"/>
      <c r="AEJ301" s="13"/>
      <c r="AEK301" s="13"/>
      <c r="AEL301" s="13"/>
      <c r="AEM301" s="13"/>
      <c r="AEN301" s="13"/>
      <c r="AEO301" s="13"/>
      <c r="AEP301" s="13"/>
      <c r="AEQ301" s="13"/>
      <c r="AER301" s="13"/>
      <c r="AES301" s="13"/>
      <c r="AET301" s="13"/>
      <c r="AEU301" s="13"/>
      <c r="AEV301" s="13"/>
      <c r="AEW301" s="13"/>
      <c r="AEX301" s="13"/>
      <c r="AEY301" s="13"/>
      <c r="AEZ301" s="13"/>
      <c r="AFA301" s="13"/>
      <c r="AFB301" s="13"/>
      <c r="AFC301" s="13"/>
      <c r="AFD301" s="13"/>
      <c r="AFE301" s="13"/>
      <c r="AFF301" s="13"/>
      <c r="AFG301" s="13"/>
      <c r="AFH301" s="13"/>
      <c r="AFI301" s="13"/>
      <c r="AFJ301" s="13"/>
      <c r="AFK301" s="13"/>
      <c r="AFL301" s="13"/>
      <c r="AFM301" s="13"/>
      <c r="AFN301" s="13"/>
      <c r="AFO301" s="13"/>
      <c r="AFP301" s="13"/>
      <c r="AFQ301" s="13"/>
      <c r="AFR301" s="13"/>
      <c r="AFS301" s="13"/>
      <c r="AFT301" s="13"/>
      <c r="AFU301" s="13"/>
      <c r="AFV301" s="13"/>
      <c r="AFW301" s="13"/>
      <c r="AFX301" s="13"/>
      <c r="AFY301" s="13"/>
      <c r="AFZ301" s="13"/>
      <c r="AGA301" s="13"/>
      <c r="AGB301" s="13"/>
      <c r="AGC301" s="13"/>
      <c r="AGD301" s="13"/>
      <c r="AGE301" s="13"/>
      <c r="AGF301" s="13"/>
      <c r="AGG301" s="13"/>
      <c r="AGH301" s="13"/>
      <c r="AGI301" s="13"/>
      <c r="AGJ301" s="13"/>
      <c r="AGK301" s="13"/>
      <c r="AGL301" s="13"/>
      <c r="AGM301" s="13"/>
      <c r="AGN301" s="13"/>
      <c r="AGO301" s="13"/>
      <c r="AGP301" s="13"/>
      <c r="AGQ301" s="13"/>
      <c r="AGR301" s="13"/>
      <c r="AGS301" s="13"/>
      <c r="AGT301" s="13"/>
      <c r="AGU301" s="13"/>
      <c r="AGV301" s="13"/>
      <c r="AGW301" s="13"/>
      <c r="AGX301" s="13"/>
      <c r="AGY301" s="13"/>
      <c r="AGZ301" s="13"/>
      <c r="AHA301" s="13"/>
      <c r="AHB301" s="13"/>
      <c r="AHC301" s="13"/>
      <c r="AHD301" s="13"/>
      <c r="AHE301" s="13"/>
      <c r="AHF301" s="13"/>
      <c r="AHG301" s="13"/>
      <c r="AHH301" s="13"/>
      <c r="AHI301" s="13"/>
      <c r="AHJ301" s="13"/>
      <c r="AHK301" s="13"/>
      <c r="AHL301" s="13"/>
      <c r="AHM301" s="13"/>
      <c r="AHN301" s="13"/>
      <c r="AHO301" s="13"/>
      <c r="AHP301" s="13"/>
      <c r="AHQ301" s="13"/>
      <c r="AHR301" s="13"/>
      <c r="AHS301" s="13"/>
      <c r="AHT301" s="13"/>
      <c r="AHU301" s="13"/>
      <c r="AHV301" s="13"/>
      <c r="AHW301" s="13"/>
      <c r="AHX301" s="13"/>
      <c r="AHY301" s="13"/>
      <c r="AHZ301" s="13"/>
      <c r="AIA301" s="13"/>
      <c r="AIB301" s="13"/>
      <c r="AIC301" s="13"/>
      <c r="AID301" s="13"/>
      <c r="AIE301" s="13"/>
      <c r="AIF301" s="13"/>
      <c r="AIG301" s="13"/>
      <c r="AIH301" s="13"/>
      <c r="AII301" s="13"/>
      <c r="AIJ301" s="13"/>
      <c r="AIK301" s="13"/>
      <c r="AIL301" s="13"/>
      <c r="AIM301" s="13"/>
      <c r="AIN301" s="13"/>
      <c r="AIO301" s="13"/>
      <c r="AIP301" s="13"/>
      <c r="AIQ301" s="13"/>
      <c r="AIR301" s="13"/>
      <c r="AIS301" s="13"/>
      <c r="AIT301" s="13"/>
      <c r="AIU301" s="13"/>
      <c r="AIV301" s="13"/>
      <c r="AIW301" s="13"/>
      <c r="AIX301" s="13"/>
      <c r="AIY301" s="13"/>
      <c r="AIZ301" s="13"/>
      <c r="AJA301" s="13"/>
      <c r="AJB301" s="13"/>
      <c r="AJC301" s="13"/>
      <c r="AJD301" s="13"/>
      <c r="AJE301" s="13"/>
      <c r="AJF301" s="13"/>
      <c r="AJG301" s="13"/>
      <c r="AJH301" s="13"/>
      <c r="AJI301" s="13"/>
      <c r="AJJ301" s="13"/>
      <c r="AJK301" s="13"/>
      <c r="AJL301" s="13"/>
      <c r="AJM301" s="13"/>
      <c r="AJN301" s="13"/>
      <c r="AJO301" s="13"/>
      <c r="AJP301" s="13"/>
      <c r="AJQ301" s="13"/>
      <c r="AJR301" s="13"/>
      <c r="AJS301" s="13"/>
      <c r="AJT301" s="13"/>
      <c r="AJU301" s="13"/>
      <c r="AJV301" s="13"/>
      <c r="AJW301" s="13"/>
      <c r="AJX301" s="13"/>
      <c r="AJY301" s="13"/>
      <c r="AJZ301" s="13"/>
      <c r="AKA301" s="13"/>
      <c r="AKB301" s="13"/>
      <c r="AKC301" s="13"/>
      <c r="AKD301" s="13"/>
      <c r="AKE301" s="13"/>
      <c r="AKF301" s="13"/>
      <c r="AKG301" s="13"/>
      <c r="AKH301" s="13"/>
      <c r="AKI301" s="13"/>
      <c r="AKJ301" s="13"/>
      <c r="AKK301" s="13"/>
      <c r="AKL301" s="13"/>
      <c r="AKM301" s="13"/>
      <c r="AKN301" s="13"/>
      <c r="AKO301" s="13"/>
      <c r="AKP301" s="13"/>
      <c r="AKQ301" s="13"/>
      <c r="AKR301" s="13"/>
      <c r="AKS301" s="13"/>
      <c r="AKT301" s="13"/>
      <c r="AKU301" s="13"/>
      <c r="AKV301" s="13"/>
      <c r="AKW301" s="13"/>
      <c r="AKX301" s="13"/>
      <c r="AKY301" s="13"/>
      <c r="AKZ301" s="13"/>
      <c r="ALA301" s="13"/>
      <c r="ALB301" s="13"/>
      <c r="ALC301" s="13"/>
      <c r="ALD301" s="13"/>
      <c r="ALE301" s="13"/>
      <c r="ALF301" s="13"/>
      <c r="ALG301" s="13"/>
      <c r="ALH301" s="13"/>
      <c r="ALI301" s="13"/>
      <c r="ALJ301" s="13"/>
      <c r="ALK301" s="13"/>
      <c r="ALL301" s="13"/>
      <c r="ALM301" s="13"/>
      <c r="ALN301" s="13"/>
    </row>
    <row r="302" spans="1:1002" ht="14.5" hidden="1" customHeight="1" x14ac:dyDescent="0.35">
      <c r="A302" s="6"/>
      <c r="B302" s="21"/>
      <c r="C302" s="30"/>
      <c r="D302" s="21"/>
      <c r="E302" s="21"/>
      <c r="F302" s="11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c r="EU302" s="13"/>
      <c r="EV302" s="13"/>
      <c r="EW302" s="13"/>
      <c r="EX302" s="13"/>
      <c r="EY302" s="13"/>
      <c r="EZ302" s="13"/>
      <c r="FA302" s="13"/>
      <c r="FB302" s="13"/>
      <c r="FC302" s="13"/>
      <c r="FD302" s="13"/>
      <c r="FE302" s="13"/>
      <c r="FF302" s="13"/>
      <c r="FG302" s="13"/>
      <c r="FH302" s="13"/>
      <c r="FI302" s="13"/>
      <c r="FJ302" s="13"/>
      <c r="FK302" s="13"/>
      <c r="FL302" s="13"/>
      <c r="FM302" s="13"/>
      <c r="FN302" s="13"/>
      <c r="FO302" s="13"/>
      <c r="FP302" s="13"/>
      <c r="FQ302" s="13"/>
      <c r="FR302" s="13"/>
      <c r="FS302" s="13"/>
      <c r="FT302" s="13"/>
      <c r="FU302" s="13"/>
      <c r="FV302" s="13"/>
      <c r="FW302" s="13"/>
      <c r="FX302" s="13"/>
      <c r="FY302" s="13"/>
      <c r="FZ302" s="13"/>
      <c r="GA302" s="13"/>
      <c r="GB302" s="13"/>
      <c r="GC302" s="13"/>
      <c r="GD302" s="13"/>
      <c r="GE302" s="13"/>
      <c r="GF302" s="13"/>
      <c r="GG302" s="13"/>
      <c r="GH302" s="13"/>
      <c r="GI302" s="13"/>
      <c r="GJ302" s="13"/>
      <c r="GK302" s="13"/>
      <c r="GL302" s="13"/>
      <c r="GM302" s="13"/>
      <c r="GN302" s="13"/>
      <c r="GO302" s="13"/>
      <c r="GP302" s="13"/>
      <c r="GQ302" s="13"/>
      <c r="GR302" s="13"/>
      <c r="GS302" s="13"/>
      <c r="GT302" s="13"/>
      <c r="GU302" s="13"/>
      <c r="GV302" s="13"/>
      <c r="GW302" s="13"/>
      <c r="GX302" s="13"/>
      <c r="GY302" s="13"/>
      <c r="GZ302" s="13"/>
      <c r="HA302" s="13"/>
      <c r="HB302" s="13"/>
      <c r="HC302" s="13"/>
      <c r="HD302" s="13"/>
      <c r="HE302" s="13"/>
      <c r="HF302" s="13"/>
      <c r="HG302" s="13"/>
      <c r="HH302" s="13"/>
      <c r="HI302" s="13"/>
      <c r="HJ302" s="13"/>
      <c r="HK302" s="13"/>
      <c r="HL302" s="13"/>
      <c r="HM302" s="13"/>
      <c r="HN302" s="13"/>
      <c r="HO302" s="13"/>
      <c r="HP302" s="13"/>
      <c r="HQ302" s="13"/>
      <c r="HR302" s="13"/>
      <c r="HS302" s="13"/>
      <c r="HT302" s="13"/>
      <c r="HU302" s="13"/>
      <c r="HV302" s="13"/>
      <c r="HW302" s="13"/>
      <c r="HX302" s="13"/>
      <c r="HY302" s="13"/>
      <c r="HZ302" s="13"/>
      <c r="IA302" s="13"/>
      <c r="IB302" s="13"/>
      <c r="IC302" s="13"/>
      <c r="ID302" s="13"/>
      <c r="IE302" s="13"/>
      <c r="IF302" s="13"/>
      <c r="IG302" s="13"/>
      <c r="IH302" s="13"/>
      <c r="II302" s="13"/>
      <c r="IJ302" s="13"/>
      <c r="IK302" s="13"/>
      <c r="IL302" s="13"/>
      <c r="IM302" s="13"/>
      <c r="IN302" s="13"/>
      <c r="IO302" s="13"/>
      <c r="IP302" s="13"/>
      <c r="IQ302" s="13"/>
      <c r="IR302" s="13"/>
      <c r="IS302" s="13"/>
      <c r="IT302" s="13"/>
      <c r="IU302" s="13"/>
      <c r="IV302" s="13"/>
      <c r="IW302" s="13"/>
      <c r="IX302" s="13"/>
      <c r="IY302" s="13"/>
      <c r="IZ302" s="13"/>
      <c r="JA302" s="13"/>
      <c r="JB302" s="13"/>
      <c r="JC302" s="13"/>
      <c r="JD302" s="13"/>
      <c r="JE302" s="13"/>
      <c r="JF302" s="13"/>
      <c r="JG302" s="13"/>
      <c r="JH302" s="13"/>
      <c r="JI302" s="13"/>
      <c r="JJ302" s="13"/>
      <c r="JK302" s="13"/>
      <c r="JL302" s="13"/>
      <c r="JM302" s="13"/>
      <c r="JN302" s="13"/>
      <c r="JO302" s="13"/>
      <c r="JP302" s="13"/>
      <c r="JQ302" s="13"/>
      <c r="JR302" s="13"/>
      <c r="JS302" s="13"/>
      <c r="JT302" s="13"/>
      <c r="JU302" s="13"/>
      <c r="JV302" s="13"/>
      <c r="JW302" s="13"/>
      <c r="JX302" s="13"/>
      <c r="JY302" s="13"/>
      <c r="JZ302" s="13"/>
      <c r="KA302" s="13"/>
      <c r="KB302" s="13"/>
      <c r="KC302" s="13"/>
      <c r="KD302" s="13"/>
      <c r="KE302" s="13"/>
      <c r="KF302" s="13"/>
      <c r="KG302" s="13"/>
      <c r="KH302" s="13"/>
      <c r="KI302" s="13"/>
      <c r="KJ302" s="13"/>
      <c r="KK302" s="13"/>
      <c r="KL302" s="13"/>
      <c r="KM302" s="13"/>
      <c r="KN302" s="13"/>
      <c r="KO302" s="13"/>
      <c r="KP302" s="13"/>
      <c r="KQ302" s="13"/>
      <c r="KR302" s="13"/>
      <c r="KS302" s="13"/>
      <c r="KT302" s="13"/>
      <c r="KU302" s="13"/>
      <c r="KV302" s="13"/>
      <c r="KW302" s="13"/>
      <c r="KX302" s="13"/>
      <c r="KY302" s="13"/>
      <c r="KZ302" s="13"/>
      <c r="LA302" s="13"/>
      <c r="LB302" s="13"/>
      <c r="LC302" s="13"/>
      <c r="LD302" s="13"/>
      <c r="LE302" s="13"/>
      <c r="LF302" s="13"/>
      <c r="LG302" s="13"/>
      <c r="LH302" s="13"/>
      <c r="LI302" s="13"/>
      <c r="LJ302" s="13"/>
      <c r="LK302" s="13"/>
      <c r="LL302" s="13"/>
      <c r="LM302" s="13"/>
      <c r="LN302" s="13"/>
      <c r="LO302" s="13"/>
      <c r="LP302" s="13"/>
      <c r="LQ302" s="13"/>
      <c r="LR302" s="13"/>
      <c r="LS302" s="13"/>
      <c r="LT302" s="13"/>
      <c r="LU302" s="13"/>
      <c r="LV302" s="13"/>
      <c r="LW302" s="13"/>
      <c r="LX302" s="13"/>
      <c r="LY302" s="13"/>
      <c r="LZ302" s="13"/>
      <c r="MA302" s="13"/>
      <c r="MB302" s="13"/>
      <c r="MC302" s="13"/>
      <c r="MD302" s="13"/>
      <c r="ME302" s="13"/>
      <c r="MF302" s="13"/>
      <c r="MG302" s="13"/>
      <c r="MH302" s="13"/>
      <c r="MI302" s="13"/>
      <c r="MJ302" s="13"/>
      <c r="MK302" s="13"/>
      <c r="ML302" s="13"/>
      <c r="MM302" s="13"/>
      <c r="MN302" s="13"/>
      <c r="MO302" s="13"/>
      <c r="MP302" s="13"/>
      <c r="MQ302" s="13"/>
      <c r="MR302" s="13"/>
      <c r="MS302" s="13"/>
      <c r="MT302" s="13"/>
      <c r="MU302" s="13"/>
      <c r="MV302" s="13"/>
      <c r="MW302" s="13"/>
      <c r="MX302" s="13"/>
      <c r="MY302" s="13"/>
      <c r="MZ302" s="13"/>
      <c r="NA302" s="13"/>
      <c r="NB302" s="13"/>
      <c r="NC302" s="13"/>
      <c r="ND302" s="13"/>
      <c r="NE302" s="13"/>
      <c r="NF302" s="13"/>
      <c r="NG302" s="13"/>
      <c r="NH302" s="13"/>
      <c r="NI302" s="13"/>
      <c r="NJ302" s="13"/>
      <c r="NK302" s="13"/>
      <c r="NL302" s="13"/>
      <c r="NM302" s="13"/>
      <c r="NN302" s="13"/>
      <c r="NO302" s="13"/>
      <c r="NP302" s="13"/>
      <c r="NQ302" s="13"/>
      <c r="NR302" s="13"/>
      <c r="NS302" s="13"/>
      <c r="NT302" s="13"/>
      <c r="NU302" s="13"/>
      <c r="NV302" s="13"/>
      <c r="NW302" s="13"/>
      <c r="NX302" s="13"/>
      <c r="NY302" s="13"/>
      <c r="NZ302" s="13"/>
      <c r="OA302" s="13"/>
      <c r="OB302" s="13"/>
      <c r="OC302" s="13"/>
      <c r="OD302" s="13"/>
      <c r="OE302" s="13"/>
      <c r="OF302" s="13"/>
      <c r="OG302" s="13"/>
      <c r="OH302" s="13"/>
      <c r="OI302" s="13"/>
      <c r="OJ302" s="13"/>
      <c r="OK302" s="13"/>
      <c r="OL302" s="13"/>
      <c r="OM302" s="13"/>
      <c r="ON302" s="13"/>
      <c r="OO302" s="13"/>
      <c r="OP302" s="13"/>
      <c r="OQ302" s="13"/>
      <c r="OR302" s="13"/>
      <c r="OS302" s="13"/>
      <c r="OT302" s="13"/>
      <c r="OU302" s="13"/>
      <c r="OV302" s="13"/>
      <c r="OW302" s="13"/>
      <c r="OX302" s="13"/>
      <c r="OY302" s="13"/>
      <c r="OZ302" s="13"/>
      <c r="PA302" s="13"/>
      <c r="PB302" s="13"/>
      <c r="PC302" s="13"/>
      <c r="PD302" s="13"/>
      <c r="PE302" s="13"/>
      <c r="PF302" s="13"/>
      <c r="PG302" s="13"/>
      <c r="PH302" s="13"/>
      <c r="PI302" s="13"/>
      <c r="PJ302" s="13"/>
      <c r="PK302" s="13"/>
      <c r="PL302" s="13"/>
      <c r="PM302" s="13"/>
      <c r="PN302" s="13"/>
      <c r="PO302" s="13"/>
      <c r="PP302" s="13"/>
      <c r="PQ302" s="13"/>
      <c r="PR302" s="13"/>
      <c r="PS302" s="13"/>
      <c r="PT302" s="13"/>
      <c r="PU302" s="13"/>
      <c r="PV302" s="13"/>
      <c r="PW302" s="13"/>
      <c r="PX302" s="13"/>
      <c r="PY302" s="13"/>
      <c r="PZ302" s="13"/>
      <c r="QA302" s="13"/>
      <c r="QB302" s="13"/>
      <c r="QC302" s="13"/>
      <c r="QD302" s="13"/>
      <c r="QE302" s="13"/>
      <c r="QF302" s="13"/>
      <c r="QG302" s="13"/>
      <c r="QH302" s="13"/>
      <c r="QI302" s="13"/>
      <c r="QJ302" s="13"/>
      <c r="QK302" s="13"/>
      <c r="QL302" s="13"/>
      <c r="QM302" s="13"/>
      <c r="QN302" s="13"/>
      <c r="QO302" s="13"/>
      <c r="QP302" s="13"/>
      <c r="QQ302" s="13"/>
      <c r="QR302" s="13"/>
      <c r="QS302" s="13"/>
      <c r="QT302" s="13"/>
      <c r="QU302" s="13"/>
      <c r="QV302" s="13"/>
      <c r="QW302" s="13"/>
      <c r="QX302" s="13"/>
      <c r="QY302" s="13"/>
      <c r="QZ302" s="13"/>
      <c r="RA302" s="13"/>
      <c r="RB302" s="13"/>
      <c r="RC302" s="13"/>
      <c r="RD302" s="13"/>
      <c r="RE302" s="13"/>
      <c r="RF302" s="13"/>
      <c r="RG302" s="13"/>
      <c r="RH302" s="13"/>
      <c r="RI302" s="13"/>
      <c r="RJ302" s="13"/>
      <c r="RK302" s="13"/>
      <c r="RL302" s="13"/>
      <c r="RM302" s="13"/>
      <c r="RN302" s="13"/>
      <c r="RO302" s="13"/>
      <c r="RP302" s="13"/>
      <c r="RQ302" s="13"/>
      <c r="RR302" s="13"/>
      <c r="RS302" s="13"/>
      <c r="RT302" s="13"/>
      <c r="RU302" s="13"/>
      <c r="RV302" s="13"/>
      <c r="RW302" s="13"/>
      <c r="RX302" s="13"/>
      <c r="RY302" s="13"/>
      <c r="RZ302" s="13"/>
      <c r="SA302" s="13"/>
      <c r="SB302" s="13"/>
      <c r="SC302" s="13"/>
      <c r="SD302" s="13"/>
      <c r="SE302" s="13"/>
      <c r="SF302" s="13"/>
      <c r="SG302" s="13"/>
      <c r="SH302" s="13"/>
      <c r="SI302" s="13"/>
      <c r="SJ302" s="13"/>
      <c r="SK302" s="13"/>
      <c r="SL302" s="13"/>
      <c r="SM302" s="13"/>
      <c r="SN302" s="13"/>
      <c r="SO302" s="13"/>
      <c r="SP302" s="13"/>
      <c r="SQ302" s="13"/>
      <c r="SR302" s="13"/>
      <c r="SS302" s="13"/>
      <c r="ST302" s="13"/>
      <c r="SU302" s="13"/>
      <c r="SV302" s="13"/>
      <c r="SW302" s="13"/>
      <c r="SX302" s="13"/>
      <c r="SY302" s="13"/>
      <c r="SZ302" s="13"/>
      <c r="TA302" s="13"/>
      <c r="TB302" s="13"/>
      <c r="TC302" s="13"/>
      <c r="TD302" s="13"/>
      <c r="TE302" s="13"/>
      <c r="TF302" s="13"/>
      <c r="TG302" s="13"/>
      <c r="TH302" s="13"/>
      <c r="TI302" s="13"/>
      <c r="TJ302" s="13"/>
      <c r="TK302" s="13"/>
      <c r="TL302" s="13"/>
      <c r="TM302" s="13"/>
      <c r="TN302" s="13"/>
      <c r="TO302" s="13"/>
      <c r="TP302" s="13"/>
      <c r="TQ302" s="13"/>
      <c r="TR302" s="13"/>
      <c r="TS302" s="13"/>
      <c r="TT302" s="13"/>
      <c r="TU302" s="13"/>
      <c r="TV302" s="13"/>
      <c r="TW302" s="13"/>
      <c r="TX302" s="13"/>
      <c r="TY302" s="13"/>
      <c r="TZ302" s="13"/>
      <c r="UA302" s="13"/>
      <c r="UB302" s="13"/>
      <c r="UC302" s="13"/>
      <c r="UD302" s="13"/>
      <c r="UE302" s="13"/>
      <c r="UF302" s="13"/>
      <c r="UG302" s="13"/>
      <c r="UH302" s="13"/>
      <c r="UI302" s="13"/>
      <c r="UJ302" s="13"/>
      <c r="UK302" s="13"/>
      <c r="UL302" s="13"/>
      <c r="UM302" s="13"/>
      <c r="UN302" s="13"/>
      <c r="UO302" s="13"/>
      <c r="UP302" s="13"/>
      <c r="UQ302" s="13"/>
      <c r="UR302" s="13"/>
      <c r="US302" s="13"/>
      <c r="UT302" s="13"/>
      <c r="UU302" s="13"/>
      <c r="UV302" s="13"/>
      <c r="UW302" s="13"/>
      <c r="UX302" s="13"/>
      <c r="UY302" s="13"/>
      <c r="UZ302" s="13"/>
      <c r="VA302" s="13"/>
      <c r="VB302" s="13"/>
      <c r="VC302" s="13"/>
      <c r="VD302" s="13"/>
      <c r="VE302" s="13"/>
      <c r="VF302" s="13"/>
      <c r="VG302" s="13"/>
      <c r="VH302" s="13"/>
      <c r="VI302" s="13"/>
      <c r="VJ302" s="13"/>
      <c r="VK302" s="13"/>
      <c r="VL302" s="13"/>
      <c r="VM302" s="13"/>
      <c r="VN302" s="13"/>
      <c r="VO302" s="13"/>
      <c r="VP302" s="13"/>
      <c r="VQ302" s="13"/>
      <c r="VR302" s="13"/>
      <c r="VS302" s="13"/>
      <c r="VT302" s="13"/>
      <c r="VU302" s="13"/>
      <c r="VV302" s="13"/>
      <c r="VW302" s="13"/>
      <c r="VX302" s="13"/>
      <c r="VY302" s="13"/>
      <c r="VZ302" s="13"/>
      <c r="WA302" s="13"/>
      <c r="WB302" s="13"/>
      <c r="WC302" s="13"/>
      <c r="WD302" s="13"/>
      <c r="WE302" s="13"/>
      <c r="WF302" s="13"/>
      <c r="WG302" s="13"/>
      <c r="WH302" s="13"/>
      <c r="WI302" s="13"/>
      <c r="WJ302" s="13"/>
      <c r="WK302" s="13"/>
      <c r="WL302" s="13"/>
      <c r="WM302" s="13"/>
      <c r="WN302" s="13"/>
      <c r="WO302" s="13"/>
      <c r="WP302" s="13"/>
      <c r="WQ302" s="13"/>
      <c r="WR302" s="13"/>
      <c r="WS302" s="13"/>
      <c r="WT302" s="13"/>
      <c r="WU302" s="13"/>
      <c r="WV302" s="13"/>
      <c r="WW302" s="13"/>
      <c r="WX302" s="13"/>
      <c r="WY302" s="13"/>
      <c r="WZ302" s="13"/>
      <c r="XA302" s="13"/>
      <c r="XB302" s="13"/>
      <c r="XC302" s="13"/>
      <c r="XD302" s="13"/>
      <c r="XE302" s="13"/>
      <c r="XF302" s="13"/>
      <c r="XG302" s="13"/>
      <c r="XH302" s="13"/>
      <c r="XI302" s="13"/>
      <c r="XJ302" s="13"/>
      <c r="XK302" s="13"/>
      <c r="XL302" s="13"/>
      <c r="XM302" s="13"/>
      <c r="XN302" s="13"/>
      <c r="XO302" s="13"/>
      <c r="XP302" s="13"/>
      <c r="XQ302" s="13"/>
      <c r="XR302" s="13"/>
      <c r="XS302" s="13"/>
      <c r="XT302" s="13"/>
      <c r="XU302" s="13"/>
      <c r="XV302" s="13"/>
      <c r="XW302" s="13"/>
      <c r="XX302" s="13"/>
      <c r="XY302" s="13"/>
      <c r="XZ302" s="13"/>
      <c r="YA302" s="13"/>
      <c r="YB302" s="13"/>
      <c r="YC302" s="13"/>
      <c r="YD302" s="13"/>
      <c r="YE302" s="13"/>
      <c r="YF302" s="13"/>
      <c r="YG302" s="13"/>
      <c r="YH302" s="13"/>
      <c r="YI302" s="13"/>
      <c r="YJ302" s="13"/>
      <c r="YK302" s="13"/>
      <c r="YL302" s="13"/>
      <c r="YM302" s="13"/>
      <c r="YN302" s="13"/>
      <c r="YO302" s="13"/>
      <c r="YP302" s="13"/>
      <c r="YQ302" s="13"/>
      <c r="YR302" s="13"/>
      <c r="YS302" s="13"/>
      <c r="YT302" s="13"/>
      <c r="YU302" s="13"/>
      <c r="YV302" s="13"/>
      <c r="YW302" s="13"/>
      <c r="YX302" s="13"/>
      <c r="YY302" s="13"/>
      <c r="YZ302" s="13"/>
      <c r="ZA302" s="13"/>
      <c r="ZB302" s="13"/>
      <c r="ZC302" s="13"/>
      <c r="ZD302" s="13"/>
      <c r="ZE302" s="13"/>
      <c r="ZF302" s="13"/>
      <c r="ZG302" s="13"/>
      <c r="ZH302" s="13"/>
      <c r="ZI302" s="13"/>
      <c r="ZJ302" s="13"/>
      <c r="ZK302" s="13"/>
      <c r="ZL302" s="13"/>
      <c r="ZM302" s="13"/>
      <c r="ZN302" s="13"/>
      <c r="ZO302" s="13"/>
      <c r="ZP302" s="13"/>
      <c r="ZQ302" s="13"/>
      <c r="ZR302" s="13"/>
      <c r="ZS302" s="13"/>
      <c r="ZT302" s="13"/>
      <c r="ZU302" s="13"/>
      <c r="ZV302" s="13"/>
      <c r="ZW302" s="13"/>
      <c r="ZX302" s="13"/>
      <c r="ZY302" s="13"/>
      <c r="ZZ302" s="13"/>
      <c r="AAA302" s="13"/>
      <c r="AAB302" s="13"/>
      <c r="AAC302" s="13"/>
      <c r="AAD302" s="13"/>
      <c r="AAE302" s="13"/>
      <c r="AAF302" s="13"/>
      <c r="AAG302" s="13"/>
      <c r="AAH302" s="13"/>
      <c r="AAI302" s="13"/>
      <c r="AAJ302" s="13"/>
      <c r="AAK302" s="13"/>
      <c r="AAL302" s="13"/>
      <c r="AAM302" s="13"/>
      <c r="AAN302" s="13"/>
      <c r="AAO302" s="13"/>
      <c r="AAP302" s="13"/>
      <c r="AAQ302" s="13"/>
      <c r="AAR302" s="13"/>
      <c r="AAS302" s="13"/>
      <c r="AAT302" s="13"/>
      <c r="AAU302" s="13"/>
      <c r="AAV302" s="13"/>
      <c r="AAW302" s="13"/>
      <c r="AAX302" s="13"/>
      <c r="AAY302" s="13"/>
      <c r="AAZ302" s="13"/>
      <c r="ABA302" s="13"/>
      <c r="ABB302" s="13"/>
      <c r="ABC302" s="13"/>
      <c r="ABD302" s="13"/>
      <c r="ABE302" s="13"/>
      <c r="ABF302" s="13"/>
      <c r="ABG302" s="13"/>
      <c r="ABH302" s="13"/>
      <c r="ABI302" s="13"/>
      <c r="ABJ302" s="13"/>
      <c r="ABK302" s="13"/>
      <c r="ABL302" s="13"/>
      <c r="ABM302" s="13"/>
      <c r="ABN302" s="13"/>
      <c r="ABO302" s="13"/>
      <c r="ABP302" s="13"/>
      <c r="ABQ302" s="13"/>
      <c r="ABR302" s="13"/>
      <c r="ABS302" s="13"/>
      <c r="ABT302" s="13"/>
      <c r="ABU302" s="13"/>
      <c r="ABV302" s="13"/>
      <c r="ABW302" s="13"/>
      <c r="ABX302" s="13"/>
      <c r="ABY302" s="13"/>
      <c r="ABZ302" s="13"/>
      <c r="ACA302" s="13"/>
      <c r="ACB302" s="13"/>
      <c r="ACC302" s="13"/>
      <c r="ACD302" s="13"/>
      <c r="ACE302" s="13"/>
      <c r="ACF302" s="13"/>
      <c r="ACG302" s="13"/>
      <c r="ACH302" s="13"/>
      <c r="ACI302" s="13"/>
      <c r="ACJ302" s="13"/>
      <c r="ACK302" s="13"/>
      <c r="ACL302" s="13"/>
      <c r="ACM302" s="13"/>
      <c r="ACN302" s="13"/>
      <c r="ACO302" s="13"/>
      <c r="ACP302" s="13"/>
      <c r="ACQ302" s="13"/>
      <c r="ACR302" s="13"/>
      <c r="ACS302" s="13"/>
      <c r="ACT302" s="13"/>
      <c r="ACU302" s="13"/>
      <c r="ACV302" s="13"/>
      <c r="ACW302" s="13"/>
      <c r="ACX302" s="13"/>
      <c r="ACY302" s="13"/>
      <c r="ACZ302" s="13"/>
      <c r="ADA302" s="13"/>
      <c r="ADB302" s="13"/>
      <c r="ADC302" s="13"/>
      <c r="ADD302" s="13"/>
      <c r="ADE302" s="13"/>
      <c r="ADF302" s="13"/>
      <c r="ADG302" s="13"/>
      <c r="ADH302" s="13"/>
      <c r="ADI302" s="13"/>
      <c r="ADJ302" s="13"/>
      <c r="ADK302" s="13"/>
      <c r="ADL302" s="13"/>
      <c r="ADM302" s="13"/>
      <c r="ADN302" s="13"/>
      <c r="ADO302" s="13"/>
      <c r="ADP302" s="13"/>
      <c r="ADQ302" s="13"/>
      <c r="ADR302" s="13"/>
      <c r="ADS302" s="13"/>
      <c r="ADT302" s="13"/>
      <c r="ADU302" s="13"/>
      <c r="ADV302" s="13"/>
      <c r="ADW302" s="13"/>
      <c r="ADX302" s="13"/>
      <c r="ADY302" s="13"/>
      <c r="ADZ302" s="13"/>
      <c r="AEA302" s="13"/>
      <c r="AEB302" s="13"/>
      <c r="AEC302" s="13"/>
      <c r="AED302" s="13"/>
      <c r="AEE302" s="13"/>
      <c r="AEF302" s="13"/>
      <c r="AEG302" s="13"/>
      <c r="AEH302" s="13"/>
      <c r="AEI302" s="13"/>
      <c r="AEJ302" s="13"/>
      <c r="AEK302" s="13"/>
      <c r="AEL302" s="13"/>
      <c r="AEM302" s="13"/>
      <c r="AEN302" s="13"/>
      <c r="AEO302" s="13"/>
      <c r="AEP302" s="13"/>
      <c r="AEQ302" s="13"/>
      <c r="AER302" s="13"/>
      <c r="AES302" s="13"/>
      <c r="AET302" s="13"/>
      <c r="AEU302" s="13"/>
      <c r="AEV302" s="13"/>
      <c r="AEW302" s="13"/>
      <c r="AEX302" s="13"/>
      <c r="AEY302" s="13"/>
      <c r="AEZ302" s="13"/>
      <c r="AFA302" s="13"/>
      <c r="AFB302" s="13"/>
      <c r="AFC302" s="13"/>
      <c r="AFD302" s="13"/>
      <c r="AFE302" s="13"/>
      <c r="AFF302" s="13"/>
      <c r="AFG302" s="13"/>
      <c r="AFH302" s="13"/>
      <c r="AFI302" s="13"/>
      <c r="AFJ302" s="13"/>
      <c r="AFK302" s="13"/>
      <c r="AFL302" s="13"/>
      <c r="AFM302" s="13"/>
      <c r="AFN302" s="13"/>
      <c r="AFO302" s="13"/>
      <c r="AFP302" s="13"/>
      <c r="AFQ302" s="13"/>
      <c r="AFR302" s="13"/>
      <c r="AFS302" s="13"/>
      <c r="AFT302" s="13"/>
      <c r="AFU302" s="13"/>
      <c r="AFV302" s="13"/>
      <c r="AFW302" s="13"/>
      <c r="AFX302" s="13"/>
      <c r="AFY302" s="13"/>
      <c r="AFZ302" s="13"/>
      <c r="AGA302" s="13"/>
      <c r="AGB302" s="13"/>
      <c r="AGC302" s="13"/>
      <c r="AGD302" s="13"/>
      <c r="AGE302" s="13"/>
      <c r="AGF302" s="13"/>
      <c r="AGG302" s="13"/>
      <c r="AGH302" s="13"/>
      <c r="AGI302" s="13"/>
      <c r="AGJ302" s="13"/>
      <c r="AGK302" s="13"/>
      <c r="AGL302" s="13"/>
      <c r="AGM302" s="13"/>
      <c r="AGN302" s="13"/>
      <c r="AGO302" s="13"/>
      <c r="AGP302" s="13"/>
      <c r="AGQ302" s="13"/>
      <c r="AGR302" s="13"/>
      <c r="AGS302" s="13"/>
      <c r="AGT302" s="13"/>
      <c r="AGU302" s="13"/>
      <c r="AGV302" s="13"/>
      <c r="AGW302" s="13"/>
      <c r="AGX302" s="13"/>
      <c r="AGY302" s="13"/>
      <c r="AGZ302" s="13"/>
      <c r="AHA302" s="13"/>
      <c r="AHB302" s="13"/>
      <c r="AHC302" s="13"/>
      <c r="AHD302" s="13"/>
      <c r="AHE302" s="13"/>
      <c r="AHF302" s="13"/>
      <c r="AHG302" s="13"/>
      <c r="AHH302" s="13"/>
      <c r="AHI302" s="13"/>
      <c r="AHJ302" s="13"/>
      <c r="AHK302" s="13"/>
      <c r="AHL302" s="13"/>
      <c r="AHM302" s="13"/>
      <c r="AHN302" s="13"/>
      <c r="AHO302" s="13"/>
      <c r="AHP302" s="13"/>
      <c r="AHQ302" s="13"/>
      <c r="AHR302" s="13"/>
      <c r="AHS302" s="13"/>
      <c r="AHT302" s="13"/>
      <c r="AHU302" s="13"/>
      <c r="AHV302" s="13"/>
      <c r="AHW302" s="13"/>
      <c r="AHX302" s="13"/>
      <c r="AHY302" s="13"/>
      <c r="AHZ302" s="13"/>
      <c r="AIA302" s="13"/>
      <c r="AIB302" s="13"/>
      <c r="AIC302" s="13"/>
      <c r="AID302" s="13"/>
      <c r="AIE302" s="13"/>
      <c r="AIF302" s="13"/>
      <c r="AIG302" s="13"/>
      <c r="AIH302" s="13"/>
      <c r="AII302" s="13"/>
      <c r="AIJ302" s="13"/>
      <c r="AIK302" s="13"/>
      <c r="AIL302" s="13"/>
      <c r="AIM302" s="13"/>
      <c r="AIN302" s="13"/>
      <c r="AIO302" s="13"/>
      <c r="AIP302" s="13"/>
      <c r="AIQ302" s="13"/>
      <c r="AIR302" s="13"/>
      <c r="AIS302" s="13"/>
      <c r="AIT302" s="13"/>
      <c r="AIU302" s="13"/>
      <c r="AIV302" s="13"/>
      <c r="AIW302" s="13"/>
      <c r="AIX302" s="13"/>
      <c r="AIY302" s="13"/>
      <c r="AIZ302" s="13"/>
      <c r="AJA302" s="13"/>
      <c r="AJB302" s="13"/>
      <c r="AJC302" s="13"/>
      <c r="AJD302" s="13"/>
      <c r="AJE302" s="13"/>
      <c r="AJF302" s="13"/>
      <c r="AJG302" s="13"/>
      <c r="AJH302" s="13"/>
      <c r="AJI302" s="13"/>
      <c r="AJJ302" s="13"/>
      <c r="AJK302" s="13"/>
      <c r="AJL302" s="13"/>
      <c r="AJM302" s="13"/>
      <c r="AJN302" s="13"/>
      <c r="AJO302" s="13"/>
      <c r="AJP302" s="13"/>
      <c r="AJQ302" s="13"/>
      <c r="AJR302" s="13"/>
      <c r="AJS302" s="13"/>
      <c r="AJT302" s="13"/>
      <c r="AJU302" s="13"/>
      <c r="AJV302" s="13"/>
      <c r="AJW302" s="13"/>
      <c r="AJX302" s="13"/>
      <c r="AJY302" s="13"/>
      <c r="AJZ302" s="13"/>
      <c r="AKA302" s="13"/>
      <c r="AKB302" s="13"/>
      <c r="AKC302" s="13"/>
      <c r="AKD302" s="13"/>
      <c r="AKE302" s="13"/>
      <c r="AKF302" s="13"/>
      <c r="AKG302" s="13"/>
      <c r="AKH302" s="13"/>
      <c r="AKI302" s="13"/>
      <c r="AKJ302" s="13"/>
      <c r="AKK302" s="13"/>
      <c r="AKL302" s="13"/>
      <c r="AKM302" s="13"/>
      <c r="AKN302" s="13"/>
      <c r="AKO302" s="13"/>
      <c r="AKP302" s="13"/>
      <c r="AKQ302" s="13"/>
      <c r="AKR302" s="13"/>
      <c r="AKS302" s="13"/>
      <c r="AKT302" s="13"/>
      <c r="AKU302" s="13"/>
      <c r="AKV302" s="13"/>
      <c r="AKW302" s="13"/>
      <c r="AKX302" s="13"/>
      <c r="AKY302" s="13"/>
      <c r="AKZ302" s="13"/>
      <c r="ALA302" s="13"/>
      <c r="ALB302" s="13"/>
      <c r="ALC302" s="13"/>
      <c r="ALD302" s="13"/>
      <c r="ALE302" s="13"/>
      <c r="ALF302" s="13"/>
      <c r="ALG302" s="13"/>
      <c r="ALH302" s="13"/>
      <c r="ALI302" s="13"/>
      <c r="ALJ302" s="13"/>
      <c r="ALK302" s="13"/>
      <c r="ALL302" s="13"/>
      <c r="ALM302" s="13"/>
      <c r="ALN302" s="13"/>
    </row>
    <row r="303" spans="1:1002" ht="14.5" hidden="1" customHeight="1" x14ac:dyDescent="0.35">
      <c r="A303" s="6"/>
      <c r="B303" s="21"/>
      <c r="C303" s="30"/>
      <c r="D303" s="21"/>
      <c r="E303" s="21"/>
      <c r="F303" s="11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U303" s="13"/>
      <c r="EV303" s="13"/>
      <c r="EW303" s="13"/>
      <c r="EX303" s="13"/>
      <c r="EY303" s="13"/>
      <c r="EZ303" s="13"/>
      <c r="FA303" s="13"/>
      <c r="FB303" s="13"/>
      <c r="FC303" s="13"/>
      <c r="FD303" s="13"/>
      <c r="FE303" s="13"/>
      <c r="FF303" s="13"/>
      <c r="FG303" s="13"/>
      <c r="FH303" s="13"/>
      <c r="FI303" s="13"/>
      <c r="FJ303" s="13"/>
      <c r="FK303" s="13"/>
      <c r="FL303" s="13"/>
      <c r="FM303" s="13"/>
      <c r="FN303" s="13"/>
      <c r="FO303" s="13"/>
      <c r="FP303" s="13"/>
      <c r="FQ303" s="13"/>
      <c r="FR303" s="13"/>
      <c r="FS303" s="13"/>
      <c r="FT303" s="13"/>
      <c r="FU303" s="13"/>
      <c r="FV303" s="13"/>
      <c r="FW303" s="13"/>
      <c r="FX303" s="13"/>
      <c r="FY303" s="13"/>
      <c r="FZ303" s="13"/>
      <c r="GA303" s="13"/>
      <c r="GB303" s="13"/>
      <c r="GC303" s="13"/>
      <c r="GD303" s="13"/>
      <c r="GE303" s="13"/>
      <c r="GF303" s="13"/>
      <c r="GG303" s="13"/>
      <c r="GH303" s="13"/>
      <c r="GI303" s="13"/>
      <c r="GJ303" s="13"/>
      <c r="GK303" s="13"/>
      <c r="GL303" s="13"/>
      <c r="GM303" s="13"/>
      <c r="GN303" s="13"/>
      <c r="GO303" s="13"/>
      <c r="GP303" s="13"/>
      <c r="GQ303" s="13"/>
      <c r="GR303" s="13"/>
      <c r="GS303" s="13"/>
      <c r="GT303" s="13"/>
      <c r="GU303" s="13"/>
      <c r="GV303" s="13"/>
      <c r="GW303" s="13"/>
      <c r="GX303" s="13"/>
      <c r="GY303" s="13"/>
      <c r="GZ303" s="13"/>
      <c r="HA303" s="13"/>
      <c r="HB303" s="13"/>
      <c r="HC303" s="13"/>
      <c r="HD303" s="13"/>
      <c r="HE303" s="13"/>
      <c r="HF303" s="13"/>
      <c r="HG303" s="13"/>
      <c r="HH303" s="13"/>
      <c r="HI303" s="13"/>
      <c r="HJ303" s="13"/>
      <c r="HK303" s="13"/>
      <c r="HL303" s="13"/>
      <c r="HM303" s="13"/>
      <c r="HN303" s="13"/>
      <c r="HO303" s="13"/>
      <c r="HP303" s="13"/>
      <c r="HQ303" s="13"/>
      <c r="HR303" s="13"/>
      <c r="HS303" s="13"/>
      <c r="HT303" s="13"/>
      <c r="HU303" s="13"/>
      <c r="HV303" s="13"/>
      <c r="HW303" s="13"/>
      <c r="HX303" s="13"/>
      <c r="HY303" s="13"/>
      <c r="HZ303" s="13"/>
      <c r="IA303" s="13"/>
      <c r="IB303" s="13"/>
      <c r="IC303" s="13"/>
      <c r="ID303" s="13"/>
      <c r="IE303" s="13"/>
      <c r="IF303" s="13"/>
      <c r="IG303" s="13"/>
      <c r="IH303" s="13"/>
      <c r="II303" s="13"/>
      <c r="IJ303" s="13"/>
      <c r="IK303" s="13"/>
      <c r="IL303" s="13"/>
      <c r="IM303" s="13"/>
      <c r="IN303" s="13"/>
      <c r="IO303" s="13"/>
      <c r="IP303" s="13"/>
      <c r="IQ303" s="13"/>
      <c r="IR303" s="13"/>
      <c r="IS303" s="13"/>
      <c r="IT303" s="13"/>
      <c r="IU303" s="13"/>
      <c r="IV303" s="13"/>
      <c r="IW303" s="13"/>
      <c r="IX303" s="13"/>
      <c r="IY303" s="13"/>
      <c r="IZ303" s="13"/>
      <c r="JA303" s="13"/>
      <c r="JB303" s="13"/>
      <c r="JC303" s="13"/>
      <c r="JD303" s="13"/>
      <c r="JE303" s="13"/>
      <c r="JF303" s="13"/>
      <c r="JG303" s="13"/>
      <c r="JH303" s="13"/>
      <c r="JI303" s="13"/>
      <c r="JJ303" s="13"/>
      <c r="JK303" s="13"/>
      <c r="JL303" s="13"/>
      <c r="JM303" s="13"/>
      <c r="JN303" s="13"/>
      <c r="JO303" s="13"/>
      <c r="JP303" s="13"/>
      <c r="JQ303" s="13"/>
      <c r="JR303" s="13"/>
      <c r="JS303" s="13"/>
      <c r="JT303" s="13"/>
      <c r="JU303" s="13"/>
      <c r="JV303" s="13"/>
      <c r="JW303" s="13"/>
      <c r="JX303" s="13"/>
      <c r="JY303" s="13"/>
      <c r="JZ303" s="13"/>
      <c r="KA303" s="13"/>
      <c r="KB303" s="13"/>
      <c r="KC303" s="13"/>
      <c r="KD303" s="13"/>
      <c r="KE303" s="13"/>
      <c r="KF303" s="13"/>
      <c r="KG303" s="13"/>
      <c r="KH303" s="13"/>
      <c r="KI303" s="13"/>
      <c r="KJ303" s="13"/>
      <c r="KK303" s="13"/>
      <c r="KL303" s="13"/>
      <c r="KM303" s="13"/>
      <c r="KN303" s="13"/>
      <c r="KO303" s="13"/>
      <c r="KP303" s="13"/>
      <c r="KQ303" s="13"/>
      <c r="KR303" s="13"/>
      <c r="KS303" s="13"/>
      <c r="KT303" s="13"/>
      <c r="KU303" s="13"/>
      <c r="KV303" s="13"/>
      <c r="KW303" s="13"/>
      <c r="KX303" s="13"/>
      <c r="KY303" s="13"/>
      <c r="KZ303" s="13"/>
      <c r="LA303" s="13"/>
      <c r="LB303" s="13"/>
      <c r="LC303" s="13"/>
      <c r="LD303" s="13"/>
      <c r="LE303" s="13"/>
      <c r="LF303" s="13"/>
      <c r="LG303" s="13"/>
      <c r="LH303" s="13"/>
      <c r="LI303" s="13"/>
      <c r="LJ303" s="13"/>
      <c r="LK303" s="13"/>
      <c r="LL303" s="13"/>
      <c r="LM303" s="13"/>
      <c r="LN303" s="13"/>
      <c r="LO303" s="13"/>
      <c r="LP303" s="13"/>
      <c r="LQ303" s="13"/>
      <c r="LR303" s="13"/>
      <c r="LS303" s="13"/>
      <c r="LT303" s="13"/>
      <c r="LU303" s="13"/>
      <c r="LV303" s="13"/>
      <c r="LW303" s="13"/>
      <c r="LX303" s="13"/>
      <c r="LY303" s="13"/>
      <c r="LZ303" s="13"/>
      <c r="MA303" s="13"/>
      <c r="MB303" s="13"/>
      <c r="MC303" s="13"/>
      <c r="MD303" s="13"/>
      <c r="ME303" s="13"/>
      <c r="MF303" s="13"/>
      <c r="MG303" s="13"/>
      <c r="MH303" s="13"/>
      <c r="MI303" s="13"/>
      <c r="MJ303" s="13"/>
      <c r="MK303" s="13"/>
      <c r="ML303" s="13"/>
      <c r="MM303" s="13"/>
      <c r="MN303" s="13"/>
      <c r="MO303" s="13"/>
      <c r="MP303" s="13"/>
      <c r="MQ303" s="13"/>
      <c r="MR303" s="13"/>
      <c r="MS303" s="13"/>
      <c r="MT303" s="13"/>
      <c r="MU303" s="13"/>
      <c r="MV303" s="13"/>
      <c r="MW303" s="13"/>
      <c r="MX303" s="13"/>
      <c r="MY303" s="13"/>
      <c r="MZ303" s="13"/>
      <c r="NA303" s="13"/>
      <c r="NB303" s="13"/>
      <c r="NC303" s="13"/>
      <c r="ND303" s="13"/>
      <c r="NE303" s="13"/>
      <c r="NF303" s="13"/>
      <c r="NG303" s="13"/>
      <c r="NH303" s="13"/>
      <c r="NI303" s="13"/>
      <c r="NJ303" s="13"/>
      <c r="NK303" s="13"/>
      <c r="NL303" s="13"/>
      <c r="NM303" s="13"/>
      <c r="NN303" s="13"/>
      <c r="NO303" s="13"/>
      <c r="NP303" s="13"/>
      <c r="NQ303" s="13"/>
      <c r="NR303" s="13"/>
      <c r="NS303" s="13"/>
      <c r="NT303" s="13"/>
      <c r="NU303" s="13"/>
      <c r="NV303" s="13"/>
      <c r="NW303" s="13"/>
      <c r="NX303" s="13"/>
      <c r="NY303" s="13"/>
      <c r="NZ303" s="13"/>
      <c r="OA303" s="13"/>
      <c r="OB303" s="13"/>
      <c r="OC303" s="13"/>
      <c r="OD303" s="13"/>
      <c r="OE303" s="13"/>
      <c r="OF303" s="13"/>
      <c r="OG303" s="13"/>
      <c r="OH303" s="13"/>
      <c r="OI303" s="13"/>
      <c r="OJ303" s="13"/>
      <c r="OK303" s="13"/>
      <c r="OL303" s="13"/>
      <c r="OM303" s="13"/>
      <c r="ON303" s="13"/>
      <c r="OO303" s="13"/>
      <c r="OP303" s="13"/>
      <c r="OQ303" s="13"/>
      <c r="OR303" s="13"/>
      <c r="OS303" s="13"/>
      <c r="OT303" s="13"/>
      <c r="OU303" s="13"/>
      <c r="OV303" s="13"/>
      <c r="OW303" s="13"/>
      <c r="OX303" s="13"/>
      <c r="OY303" s="13"/>
      <c r="OZ303" s="13"/>
      <c r="PA303" s="13"/>
      <c r="PB303" s="13"/>
      <c r="PC303" s="13"/>
      <c r="PD303" s="13"/>
      <c r="PE303" s="13"/>
      <c r="PF303" s="13"/>
      <c r="PG303" s="13"/>
      <c r="PH303" s="13"/>
      <c r="PI303" s="13"/>
      <c r="PJ303" s="13"/>
      <c r="PK303" s="13"/>
      <c r="PL303" s="13"/>
      <c r="PM303" s="13"/>
      <c r="PN303" s="13"/>
      <c r="PO303" s="13"/>
      <c r="PP303" s="13"/>
      <c r="PQ303" s="13"/>
      <c r="PR303" s="13"/>
      <c r="PS303" s="13"/>
      <c r="PT303" s="13"/>
      <c r="PU303" s="13"/>
      <c r="PV303" s="13"/>
      <c r="PW303" s="13"/>
      <c r="PX303" s="13"/>
      <c r="PY303" s="13"/>
      <c r="PZ303" s="13"/>
      <c r="QA303" s="13"/>
      <c r="QB303" s="13"/>
      <c r="QC303" s="13"/>
      <c r="QD303" s="13"/>
      <c r="QE303" s="13"/>
      <c r="QF303" s="13"/>
      <c r="QG303" s="13"/>
      <c r="QH303" s="13"/>
      <c r="QI303" s="13"/>
      <c r="QJ303" s="13"/>
      <c r="QK303" s="13"/>
      <c r="QL303" s="13"/>
      <c r="QM303" s="13"/>
      <c r="QN303" s="13"/>
      <c r="QO303" s="13"/>
      <c r="QP303" s="13"/>
      <c r="QQ303" s="13"/>
      <c r="QR303" s="13"/>
      <c r="QS303" s="13"/>
      <c r="QT303" s="13"/>
      <c r="QU303" s="13"/>
      <c r="QV303" s="13"/>
      <c r="QW303" s="13"/>
      <c r="QX303" s="13"/>
      <c r="QY303" s="13"/>
      <c r="QZ303" s="13"/>
      <c r="RA303" s="13"/>
      <c r="RB303" s="13"/>
      <c r="RC303" s="13"/>
      <c r="RD303" s="13"/>
      <c r="RE303" s="13"/>
      <c r="RF303" s="13"/>
      <c r="RG303" s="13"/>
      <c r="RH303" s="13"/>
      <c r="RI303" s="13"/>
      <c r="RJ303" s="13"/>
      <c r="RK303" s="13"/>
      <c r="RL303" s="13"/>
      <c r="RM303" s="13"/>
      <c r="RN303" s="13"/>
      <c r="RO303" s="13"/>
      <c r="RP303" s="13"/>
      <c r="RQ303" s="13"/>
      <c r="RR303" s="13"/>
      <c r="RS303" s="13"/>
      <c r="RT303" s="13"/>
      <c r="RU303" s="13"/>
      <c r="RV303" s="13"/>
      <c r="RW303" s="13"/>
      <c r="RX303" s="13"/>
      <c r="RY303" s="13"/>
      <c r="RZ303" s="13"/>
      <c r="SA303" s="13"/>
      <c r="SB303" s="13"/>
      <c r="SC303" s="13"/>
      <c r="SD303" s="13"/>
      <c r="SE303" s="13"/>
      <c r="SF303" s="13"/>
      <c r="SG303" s="13"/>
      <c r="SH303" s="13"/>
      <c r="SI303" s="13"/>
      <c r="SJ303" s="13"/>
      <c r="SK303" s="13"/>
      <c r="SL303" s="13"/>
      <c r="SM303" s="13"/>
      <c r="SN303" s="13"/>
      <c r="SO303" s="13"/>
      <c r="SP303" s="13"/>
      <c r="SQ303" s="13"/>
      <c r="SR303" s="13"/>
      <c r="SS303" s="13"/>
      <c r="ST303" s="13"/>
      <c r="SU303" s="13"/>
      <c r="SV303" s="13"/>
      <c r="SW303" s="13"/>
      <c r="SX303" s="13"/>
      <c r="SY303" s="13"/>
      <c r="SZ303" s="13"/>
      <c r="TA303" s="13"/>
      <c r="TB303" s="13"/>
      <c r="TC303" s="13"/>
      <c r="TD303" s="13"/>
      <c r="TE303" s="13"/>
      <c r="TF303" s="13"/>
      <c r="TG303" s="13"/>
      <c r="TH303" s="13"/>
      <c r="TI303" s="13"/>
      <c r="TJ303" s="13"/>
      <c r="TK303" s="13"/>
      <c r="TL303" s="13"/>
      <c r="TM303" s="13"/>
      <c r="TN303" s="13"/>
      <c r="TO303" s="13"/>
      <c r="TP303" s="13"/>
      <c r="TQ303" s="13"/>
      <c r="TR303" s="13"/>
      <c r="TS303" s="13"/>
      <c r="TT303" s="13"/>
      <c r="TU303" s="13"/>
      <c r="TV303" s="13"/>
      <c r="TW303" s="13"/>
      <c r="TX303" s="13"/>
      <c r="TY303" s="13"/>
      <c r="TZ303" s="13"/>
      <c r="UA303" s="13"/>
      <c r="UB303" s="13"/>
      <c r="UC303" s="13"/>
      <c r="UD303" s="13"/>
      <c r="UE303" s="13"/>
      <c r="UF303" s="13"/>
      <c r="UG303" s="13"/>
      <c r="UH303" s="13"/>
      <c r="UI303" s="13"/>
      <c r="UJ303" s="13"/>
      <c r="UK303" s="13"/>
      <c r="UL303" s="13"/>
      <c r="UM303" s="13"/>
      <c r="UN303" s="13"/>
      <c r="UO303" s="13"/>
      <c r="UP303" s="13"/>
      <c r="UQ303" s="13"/>
      <c r="UR303" s="13"/>
      <c r="US303" s="13"/>
      <c r="UT303" s="13"/>
      <c r="UU303" s="13"/>
      <c r="UV303" s="13"/>
      <c r="UW303" s="13"/>
      <c r="UX303" s="13"/>
      <c r="UY303" s="13"/>
      <c r="UZ303" s="13"/>
      <c r="VA303" s="13"/>
      <c r="VB303" s="13"/>
      <c r="VC303" s="13"/>
      <c r="VD303" s="13"/>
      <c r="VE303" s="13"/>
      <c r="VF303" s="13"/>
      <c r="VG303" s="13"/>
      <c r="VH303" s="13"/>
      <c r="VI303" s="13"/>
      <c r="VJ303" s="13"/>
      <c r="VK303" s="13"/>
      <c r="VL303" s="13"/>
      <c r="VM303" s="13"/>
      <c r="VN303" s="13"/>
      <c r="VO303" s="13"/>
      <c r="VP303" s="13"/>
      <c r="VQ303" s="13"/>
      <c r="VR303" s="13"/>
      <c r="VS303" s="13"/>
      <c r="VT303" s="13"/>
      <c r="VU303" s="13"/>
      <c r="VV303" s="13"/>
      <c r="VW303" s="13"/>
      <c r="VX303" s="13"/>
      <c r="VY303" s="13"/>
      <c r="VZ303" s="13"/>
      <c r="WA303" s="13"/>
      <c r="WB303" s="13"/>
      <c r="WC303" s="13"/>
      <c r="WD303" s="13"/>
      <c r="WE303" s="13"/>
      <c r="WF303" s="13"/>
      <c r="WG303" s="13"/>
      <c r="WH303" s="13"/>
      <c r="WI303" s="13"/>
      <c r="WJ303" s="13"/>
      <c r="WK303" s="13"/>
      <c r="WL303" s="13"/>
      <c r="WM303" s="13"/>
      <c r="WN303" s="13"/>
      <c r="WO303" s="13"/>
      <c r="WP303" s="13"/>
      <c r="WQ303" s="13"/>
      <c r="WR303" s="13"/>
      <c r="WS303" s="13"/>
      <c r="WT303" s="13"/>
      <c r="WU303" s="13"/>
      <c r="WV303" s="13"/>
      <c r="WW303" s="13"/>
      <c r="WX303" s="13"/>
      <c r="WY303" s="13"/>
      <c r="WZ303" s="13"/>
      <c r="XA303" s="13"/>
      <c r="XB303" s="13"/>
      <c r="XC303" s="13"/>
      <c r="XD303" s="13"/>
      <c r="XE303" s="13"/>
      <c r="XF303" s="13"/>
      <c r="XG303" s="13"/>
      <c r="XH303" s="13"/>
      <c r="XI303" s="13"/>
      <c r="XJ303" s="13"/>
      <c r="XK303" s="13"/>
      <c r="XL303" s="13"/>
      <c r="XM303" s="13"/>
      <c r="XN303" s="13"/>
      <c r="XO303" s="13"/>
      <c r="XP303" s="13"/>
      <c r="XQ303" s="13"/>
      <c r="XR303" s="13"/>
      <c r="XS303" s="13"/>
      <c r="XT303" s="13"/>
      <c r="XU303" s="13"/>
      <c r="XV303" s="13"/>
      <c r="XW303" s="13"/>
      <c r="XX303" s="13"/>
      <c r="XY303" s="13"/>
      <c r="XZ303" s="13"/>
      <c r="YA303" s="13"/>
      <c r="YB303" s="13"/>
      <c r="YC303" s="13"/>
      <c r="YD303" s="13"/>
      <c r="YE303" s="13"/>
      <c r="YF303" s="13"/>
      <c r="YG303" s="13"/>
      <c r="YH303" s="13"/>
      <c r="YI303" s="13"/>
      <c r="YJ303" s="13"/>
      <c r="YK303" s="13"/>
      <c r="YL303" s="13"/>
      <c r="YM303" s="13"/>
      <c r="YN303" s="13"/>
      <c r="YO303" s="13"/>
      <c r="YP303" s="13"/>
      <c r="YQ303" s="13"/>
      <c r="YR303" s="13"/>
      <c r="YS303" s="13"/>
      <c r="YT303" s="13"/>
      <c r="YU303" s="13"/>
      <c r="YV303" s="13"/>
      <c r="YW303" s="13"/>
      <c r="YX303" s="13"/>
      <c r="YY303" s="13"/>
      <c r="YZ303" s="13"/>
      <c r="ZA303" s="13"/>
      <c r="ZB303" s="13"/>
      <c r="ZC303" s="13"/>
      <c r="ZD303" s="13"/>
      <c r="ZE303" s="13"/>
      <c r="ZF303" s="13"/>
      <c r="ZG303" s="13"/>
      <c r="ZH303" s="13"/>
      <c r="ZI303" s="13"/>
      <c r="ZJ303" s="13"/>
      <c r="ZK303" s="13"/>
      <c r="ZL303" s="13"/>
      <c r="ZM303" s="13"/>
      <c r="ZN303" s="13"/>
      <c r="ZO303" s="13"/>
      <c r="ZP303" s="13"/>
      <c r="ZQ303" s="13"/>
      <c r="ZR303" s="13"/>
      <c r="ZS303" s="13"/>
      <c r="ZT303" s="13"/>
      <c r="ZU303" s="13"/>
      <c r="ZV303" s="13"/>
      <c r="ZW303" s="13"/>
      <c r="ZX303" s="13"/>
      <c r="ZY303" s="13"/>
      <c r="ZZ303" s="13"/>
      <c r="AAA303" s="13"/>
      <c r="AAB303" s="13"/>
      <c r="AAC303" s="13"/>
      <c r="AAD303" s="13"/>
      <c r="AAE303" s="13"/>
      <c r="AAF303" s="13"/>
      <c r="AAG303" s="13"/>
      <c r="AAH303" s="13"/>
      <c r="AAI303" s="13"/>
      <c r="AAJ303" s="13"/>
      <c r="AAK303" s="13"/>
      <c r="AAL303" s="13"/>
      <c r="AAM303" s="13"/>
      <c r="AAN303" s="13"/>
      <c r="AAO303" s="13"/>
      <c r="AAP303" s="13"/>
      <c r="AAQ303" s="13"/>
      <c r="AAR303" s="13"/>
      <c r="AAS303" s="13"/>
      <c r="AAT303" s="13"/>
      <c r="AAU303" s="13"/>
      <c r="AAV303" s="13"/>
      <c r="AAW303" s="13"/>
      <c r="AAX303" s="13"/>
      <c r="AAY303" s="13"/>
      <c r="AAZ303" s="13"/>
      <c r="ABA303" s="13"/>
      <c r="ABB303" s="13"/>
      <c r="ABC303" s="13"/>
      <c r="ABD303" s="13"/>
      <c r="ABE303" s="13"/>
      <c r="ABF303" s="13"/>
      <c r="ABG303" s="13"/>
      <c r="ABH303" s="13"/>
      <c r="ABI303" s="13"/>
      <c r="ABJ303" s="13"/>
      <c r="ABK303" s="13"/>
      <c r="ABL303" s="13"/>
      <c r="ABM303" s="13"/>
      <c r="ABN303" s="13"/>
      <c r="ABO303" s="13"/>
      <c r="ABP303" s="13"/>
      <c r="ABQ303" s="13"/>
      <c r="ABR303" s="13"/>
      <c r="ABS303" s="13"/>
      <c r="ABT303" s="13"/>
      <c r="ABU303" s="13"/>
      <c r="ABV303" s="13"/>
      <c r="ABW303" s="13"/>
      <c r="ABX303" s="13"/>
      <c r="ABY303" s="13"/>
      <c r="ABZ303" s="13"/>
      <c r="ACA303" s="13"/>
      <c r="ACB303" s="13"/>
      <c r="ACC303" s="13"/>
      <c r="ACD303" s="13"/>
      <c r="ACE303" s="13"/>
      <c r="ACF303" s="13"/>
      <c r="ACG303" s="13"/>
      <c r="ACH303" s="13"/>
      <c r="ACI303" s="13"/>
      <c r="ACJ303" s="13"/>
      <c r="ACK303" s="13"/>
      <c r="ACL303" s="13"/>
      <c r="ACM303" s="13"/>
      <c r="ACN303" s="13"/>
      <c r="ACO303" s="13"/>
      <c r="ACP303" s="13"/>
      <c r="ACQ303" s="13"/>
      <c r="ACR303" s="13"/>
      <c r="ACS303" s="13"/>
      <c r="ACT303" s="13"/>
      <c r="ACU303" s="13"/>
      <c r="ACV303" s="13"/>
      <c r="ACW303" s="13"/>
      <c r="ACX303" s="13"/>
      <c r="ACY303" s="13"/>
      <c r="ACZ303" s="13"/>
      <c r="ADA303" s="13"/>
      <c r="ADB303" s="13"/>
      <c r="ADC303" s="13"/>
      <c r="ADD303" s="13"/>
      <c r="ADE303" s="13"/>
      <c r="ADF303" s="13"/>
      <c r="ADG303" s="13"/>
      <c r="ADH303" s="13"/>
      <c r="ADI303" s="13"/>
      <c r="ADJ303" s="13"/>
      <c r="ADK303" s="13"/>
      <c r="ADL303" s="13"/>
      <c r="ADM303" s="13"/>
      <c r="ADN303" s="13"/>
      <c r="ADO303" s="13"/>
      <c r="ADP303" s="13"/>
      <c r="ADQ303" s="13"/>
      <c r="ADR303" s="13"/>
      <c r="ADS303" s="13"/>
      <c r="ADT303" s="13"/>
      <c r="ADU303" s="13"/>
      <c r="ADV303" s="13"/>
      <c r="ADW303" s="13"/>
      <c r="ADX303" s="13"/>
      <c r="ADY303" s="13"/>
      <c r="ADZ303" s="13"/>
      <c r="AEA303" s="13"/>
      <c r="AEB303" s="13"/>
      <c r="AEC303" s="13"/>
      <c r="AED303" s="13"/>
      <c r="AEE303" s="13"/>
      <c r="AEF303" s="13"/>
      <c r="AEG303" s="13"/>
      <c r="AEH303" s="13"/>
      <c r="AEI303" s="13"/>
      <c r="AEJ303" s="13"/>
      <c r="AEK303" s="13"/>
      <c r="AEL303" s="13"/>
      <c r="AEM303" s="13"/>
      <c r="AEN303" s="13"/>
      <c r="AEO303" s="13"/>
      <c r="AEP303" s="13"/>
      <c r="AEQ303" s="13"/>
      <c r="AER303" s="13"/>
      <c r="AES303" s="13"/>
      <c r="AET303" s="13"/>
      <c r="AEU303" s="13"/>
      <c r="AEV303" s="13"/>
      <c r="AEW303" s="13"/>
      <c r="AEX303" s="13"/>
      <c r="AEY303" s="13"/>
      <c r="AEZ303" s="13"/>
      <c r="AFA303" s="13"/>
      <c r="AFB303" s="13"/>
      <c r="AFC303" s="13"/>
      <c r="AFD303" s="13"/>
      <c r="AFE303" s="13"/>
      <c r="AFF303" s="13"/>
      <c r="AFG303" s="13"/>
      <c r="AFH303" s="13"/>
      <c r="AFI303" s="13"/>
      <c r="AFJ303" s="13"/>
      <c r="AFK303" s="13"/>
      <c r="AFL303" s="13"/>
      <c r="AFM303" s="13"/>
      <c r="AFN303" s="13"/>
      <c r="AFO303" s="13"/>
      <c r="AFP303" s="13"/>
      <c r="AFQ303" s="13"/>
      <c r="AFR303" s="13"/>
      <c r="AFS303" s="13"/>
      <c r="AFT303" s="13"/>
      <c r="AFU303" s="13"/>
      <c r="AFV303" s="13"/>
      <c r="AFW303" s="13"/>
      <c r="AFX303" s="13"/>
      <c r="AFY303" s="13"/>
      <c r="AFZ303" s="13"/>
      <c r="AGA303" s="13"/>
      <c r="AGB303" s="13"/>
      <c r="AGC303" s="13"/>
      <c r="AGD303" s="13"/>
      <c r="AGE303" s="13"/>
      <c r="AGF303" s="13"/>
      <c r="AGG303" s="13"/>
      <c r="AGH303" s="13"/>
      <c r="AGI303" s="13"/>
      <c r="AGJ303" s="13"/>
      <c r="AGK303" s="13"/>
      <c r="AGL303" s="13"/>
      <c r="AGM303" s="13"/>
      <c r="AGN303" s="13"/>
      <c r="AGO303" s="13"/>
      <c r="AGP303" s="13"/>
      <c r="AGQ303" s="13"/>
      <c r="AGR303" s="13"/>
      <c r="AGS303" s="13"/>
      <c r="AGT303" s="13"/>
      <c r="AGU303" s="13"/>
      <c r="AGV303" s="13"/>
      <c r="AGW303" s="13"/>
      <c r="AGX303" s="13"/>
      <c r="AGY303" s="13"/>
      <c r="AGZ303" s="13"/>
      <c r="AHA303" s="13"/>
      <c r="AHB303" s="13"/>
      <c r="AHC303" s="13"/>
      <c r="AHD303" s="13"/>
      <c r="AHE303" s="13"/>
      <c r="AHF303" s="13"/>
      <c r="AHG303" s="13"/>
      <c r="AHH303" s="13"/>
      <c r="AHI303" s="13"/>
      <c r="AHJ303" s="13"/>
      <c r="AHK303" s="13"/>
      <c r="AHL303" s="13"/>
      <c r="AHM303" s="13"/>
      <c r="AHN303" s="13"/>
      <c r="AHO303" s="13"/>
      <c r="AHP303" s="13"/>
      <c r="AHQ303" s="13"/>
      <c r="AHR303" s="13"/>
      <c r="AHS303" s="13"/>
      <c r="AHT303" s="13"/>
      <c r="AHU303" s="13"/>
      <c r="AHV303" s="13"/>
      <c r="AHW303" s="13"/>
      <c r="AHX303" s="13"/>
      <c r="AHY303" s="13"/>
      <c r="AHZ303" s="13"/>
      <c r="AIA303" s="13"/>
      <c r="AIB303" s="13"/>
      <c r="AIC303" s="13"/>
      <c r="AID303" s="13"/>
      <c r="AIE303" s="13"/>
      <c r="AIF303" s="13"/>
      <c r="AIG303" s="13"/>
      <c r="AIH303" s="13"/>
      <c r="AII303" s="13"/>
      <c r="AIJ303" s="13"/>
      <c r="AIK303" s="13"/>
      <c r="AIL303" s="13"/>
      <c r="AIM303" s="13"/>
      <c r="AIN303" s="13"/>
      <c r="AIO303" s="13"/>
      <c r="AIP303" s="13"/>
      <c r="AIQ303" s="13"/>
      <c r="AIR303" s="13"/>
      <c r="AIS303" s="13"/>
      <c r="AIT303" s="13"/>
      <c r="AIU303" s="13"/>
      <c r="AIV303" s="13"/>
      <c r="AIW303" s="13"/>
      <c r="AIX303" s="13"/>
      <c r="AIY303" s="13"/>
      <c r="AIZ303" s="13"/>
      <c r="AJA303" s="13"/>
      <c r="AJB303" s="13"/>
      <c r="AJC303" s="13"/>
      <c r="AJD303" s="13"/>
      <c r="AJE303" s="13"/>
      <c r="AJF303" s="13"/>
      <c r="AJG303" s="13"/>
      <c r="AJH303" s="13"/>
      <c r="AJI303" s="13"/>
      <c r="AJJ303" s="13"/>
      <c r="AJK303" s="13"/>
      <c r="AJL303" s="13"/>
      <c r="AJM303" s="13"/>
      <c r="AJN303" s="13"/>
      <c r="AJO303" s="13"/>
      <c r="AJP303" s="13"/>
      <c r="AJQ303" s="13"/>
      <c r="AJR303" s="13"/>
      <c r="AJS303" s="13"/>
      <c r="AJT303" s="13"/>
      <c r="AJU303" s="13"/>
      <c r="AJV303" s="13"/>
      <c r="AJW303" s="13"/>
      <c r="AJX303" s="13"/>
      <c r="AJY303" s="13"/>
      <c r="AJZ303" s="13"/>
      <c r="AKA303" s="13"/>
      <c r="AKB303" s="13"/>
      <c r="AKC303" s="13"/>
      <c r="AKD303" s="13"/>
      <c r="AKE303" s="13"/>
      <c r="AKF303" s="13"/>
      <c r="AKG303" s="13"/>
      <c r="AKH303" s="13"/>
      <c r="AKI303" s="13"/>
      <c r="AKJ303" s="13"/>
      <c r="AKK303" s="13"/>
      <c r="AKL303" s="13"/>
      <c r="AKM303" s="13"/>
      <c r="AKN303" s="13"/>
      <c r="AKO303" s="13"/>
      <c r="AKP303" s="13"/>
      <c r="AKQ303" s="13"/>
      <c r="AKR303" s="13"/>
      <c r="AKS303" s="13"/>
      <c r="AKT303" s="13"/>
      <c r="AKU303" s="13"/>
      <c r="AKV303" s="13"/>
      <c r="AKW303" s="13"/>
      <c r="AKX303" s="13"/>
      <c r="AKY303" s="13"/>
      <c r="AKZ303" s="13"/>
      <c r="ALA303" s="13"/>
      <c r="ALB303" s="13"/>
      <c r="ALC303" s="13"/>
      <c r="ALD303" s="13"/>
      <c r="ALE303" s="13"/>
      <c r="ALF303" s="13"/>
      <c r="ALG303" s="13"/>
      <c r="ALH303" s="13"/>
      <c r="ALI303" s="13"/>
      <c r="ALJ303" s="13"/>
      <c r="ALK303" s="13"/>
      <c r="ALL303" s="13"/>
      <c r="ALM303" s="13"/>
      <c r="ALN303" s="13"/>
    </row>
    <row r="304" spans="1:1002" ht="14.5" hidden="1" customHeight="1" x14ac:dyDescent="0.35">
      <c r="A304" s="6"/>
      <c r="B304" s="21"/>
      <c r="C304" s="30"/>
      <c r="D304" s="21"/>
      <c r="E304" s="21"/>
      <c r="F304" s="11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U304" s="13"/>
      <c r="EV304" s="13"/>
      <c r="EW304" s="13"/>
      <c r="EX304" s="13"/>
      <c r="EY304" s="13"/>
      <c r="EZ304" s="13"/>
      <c r="FA304" s="13"/>
      <c r="FB304" s="13"/>
      <c r="FC304" s="13"/>
      <c r="FD304" s="13"/>
      <c r="FE304" s="13"/>
      <c r="FF304" s="13"/>
      <c r="FG304" s="13"/>
      <c r="FH304" s="13"/>
      <c r="FI304" s="13"/>
      <c r="FJ304" s="13"/>
      <c r="FK304" s="13"/>
      <c r="FL304" s="13"/>
      <c r="FM304" s="13"/>
      <c r="FN304" s="13"/>
      <c r="FO304" s="13"/>
      <c r="FP304" s="13"/>
      <c r="FQ304" s="13"/>
      <c r="FR304" s="13"/>
      <c r="FS304" s="13"/>
      <c r="FT304" s="13"/>
      <c r="FU304" s="13"/>
      <c r="FV304" s="13"/>
      <c r="FW304" s="13"/>
      <c r="FX304" s="13"/>
      <c r="FY304" s="13"/>
      <c r="FZ304" s="13"/>
      <c r="GA304" s="13"/>
      <c r="GB304" s="13"/>
      <c r="GC304" s="13"/>
      <c r="GD304" s="13"/>
      <c r="GE304" s="13"/>
      <c r="GF304" s="13"/>
      <c r="GG304" s="13"/>
      <c r="GH304" s="13"/>
      <c r="GI304" s="13"/>
      <c r="GJ304" s="13"/>
      <c r="GK304" s="13"/>
      <c r="GL304" s="13"/>
      <c r="GM304" s="13"/>
      <c r="GN304" s="13"/>
      <c r="GO304" s="13"/>
      <c r="GP304" s="13"/>
      <c r="GQ304" s="13"/>
      <c r="GR304" s="13"/>
      <c r="GS304" s="13"/>
      <c r="GT304" s="13"/>
      <c r="GU304" s="13"/>
      <c r="GV304" s="13"/>
      <c r="GW304" s="13"/>
      <c r="GX304" s="13"/>
      <c r="GY304" s="13"/>
      <c r="GZ304" s="13"/>
      <c r="HA304" s="13"/>
      <c r="HB304" s="13"/>
      <c r="HC304" s="13"/>
      <c r="HD304" s="13"/>
      <c r="HE304" s="13"/>
      <c r="HF304" s="13"/>
      <c r="HG304" s="13"/>
      <c r="HH304" s="13"/>
      <c r="HI304" s="13"/>
      <c r="HJ304" s="13"/>
      <c r="HK304" s="13"/>
      <c r="HL304" s="13"/>
      <c r="HM304" s="13"/>
      <c r="HN304" s="13"/>
      <c r="HO304" s="13"/>
      <c r="HP304" s="13"/>
      <c r="HQ304" s="13"/>
      <c r="HR304" s="13"/>
      <c r="HS304" s="13"/>
      <c r="HT304" s="13"/>
      <c r="HU304" s="13"/>
      <c r="HV304" s="13"/>
      <c r="HW304" s="13"/>
      <c r="HX304" s="13"/>
      <c r="HY304" s="13"/>
      <c r="HZ304" s="13"/>
      <c r="IA304" s="13"/>
      <c r="IB304" s="13"/>
      <c r="IC304" s="13"/>
      <c r="ID304" s="13"/>
      <c r="IE304" s="13"/>
      <c r="IF304" s="13"/>
      <c r="IG304" s="13"/>
      <c r="IH304" s="13"/>
      <c r="II304" s="13"/>
      <c r="IJ304" s="13"/>
      <c r="IK304" s="13"/>
      <c r="IL304" s="13"/>
      <c r="IM304" s="13"/>
      <c r="IN304" s="13"/>
      <c r="IO304" s="13"/>
      <c r="IP304" s="13"/>
      <c r="IQ304" s="13"/>
      <c r="IR304" s="13"/>
      <c r="IS304" s="13"/>
      <c r="IT304" s="13"/>
      <c r="IU304" s="13"/>
      <c r="IV304" s="13"/>
      <c r="IW304" s="13"/>
      <c r="IX304" s="13"/>
      <c r="IY304" s="13"/>
      <c r="IZ304" s="13"/>
      <c r="JA304" s="13"/>
      <c r="JB304" s="13"/>
      <c r="JC304" s="13"/>
      <c r="JD304" s="13"/>
      <c r="JE304" s="13"/>
      <c r="JF304" s="13"/>
      <c r="JG304" s="13"/>
      <c r="JH304" s="13"/>
      <c r="JI304" s="13"/>
      <c r="JJ304" s="13"/>
      <c r="JK304" s="13"/>
      <c r="JL304" s="13"/>
      <c r="JM304" s="13"/>
      <c r="JN304" s="13"/>
      <c r="JO304" s="13"/>
      <c r="JP304" s="13"/>
      <c r="JQ304" s="13"/>
      <c r="JR304" s="13"/>
      <c r="JS304" s="13"/>
      <c r="JT304" s="13"/>
      <c r="JU304" s="13"/>
      <c r="JV304" s="13"/>
      <c r="JW304" s="13"/>
      <c r="JX304" s="13"/>
      <c r="JY304" s="13"/>
      <c r="JZ304" s="13"/>
      <c r="KA304" s="13"/>
      <c r="KB304" s="13"/>
      <c r="KC304" s="13"/>
      <c r="KD304" s="13"/>
      <c r="KE304" s="13"/>
      <c r="KF304" s="13"/>
      <c r="KG304" s="13"/>
      <c r="KH304" s="13"/>
      <c r="KI304" s="13"/>
      <c r="KJ304" s="13"/>
      <c r="KK304" s="13"/>
      <c r="KL304" s="13"/>
      <c r="KM304" s="13"/>
      <c r="KN304" s="13"/>
      <c r="KO304" s="13"/>
      <c r="KP304" s="13"/>
      <c r="KQ304" s="13"/>
      <c r="KR304" s="13"/>
      <c r="KS304" s="13"/>
      <c r="KT304" s="13"/>
      <c r="KU304" s="13"/>
      <c r="KV304" s="13"/>
      <c r="KW304" s="13"/>
      <c r="KX304" s="13"/>
      <c r="KY304" s="13"/>
      <c r="KZ304" s="13"/>
      <c r="LA304" s="13"/>
      <c r="LB304" s="13"/>
      <c r="LC304" s="13"/>
      <c r="LD304" s="13"/>
      <c r="LE304" s="13"/>
      <c r="LF304" s="13"/>
      <c r="LG304" s="13"/>
      <c r="LH304" s="13"/>
      <c r="LI304" s="13"/>
      <c r="LJ304" s="13"/>
      <c r="LK304" s="13"/>
      <c r="LL304" s="13"/>
      <c r="LM304" s="13"/>
      <c r="LN304" s="13"/>
      <c r="LO304" s="13"/>
      <c r="LP304" s="13"/>
      <c r="LQ304" s="13"/>
      <c r="LR304" s="13"/>
      <c r="LS304" s="13"/>
      <c r="LT304" s="13"/>
      <c r="LU304" s="13"/>
      <c r="LV304" s="13"/>
      <c r="LW304" s="13"/>
      <c r="LX304" s="13"/>
      <c r="LY304" s="13"/>
      <c r="LZ304" s="13"/>
      <c r="MA304" s="13"/>
      <c r="MB304" s="13"/>
      <c r="MC304" s="13"/>
      <c r="MD304" s="13"/>
      <c r="ME304" s="13"/>
      <c r="MF304" s="13"/>
      <c r="MG304" s="13"/>
      <c r="MH304" s="13"/>
      <c r="MI304" s="13"/>
      <c r="MJ304" s="13"/>
      <c r="MK304" s="13"/>
      <c r="ML304" s="13"/>
      <c r="MM304" s="13"/>
      <c r="MN304" s="13"/>
      <c r="MO304" s="13"/>
      <c r="MP304" s="13"/>
      <c r="MQ304" s="13"/>
      <c r="MR304" s="13"/>
      <c r="MS304" s="13"/>
      <c r="MT304" s="13"/>
      <c r="MU304" s="13"/>
      <c r="MV304" s="13"/>
      <c r="MW304" s="13"/>
      <c r="MX304" s="13"/>
      <c r="MY304" s="13"/>
      <c r="MZ304" s="13"/>
      <c r="NA304" s="13"/>
      <c r="NB304" s="13"/>
      <c r="NC304" s="13"/>
      <c r="ND304" s="13"/>
      <c r="NE304" s="13"/>
      <c r="NF304" s="13"/>
      <c r="NG304" s="13"/>
      <c r="NH304" s="13"/>
      <c r="NI304" s="13"/>
      <c r="NJ304" s="13"/>
      <c r="NK304" s="13"/>
      <c r="NL304" s="13"/>
      <c r="NM304" s="13"/>
      <c r="NN304" s="13"/>
      <c r="NO304" s="13"/>
      <c r="NP304" s="13"/>
      <c r="NQ304" s="13"/>
      <c r="NR304" s="13"/>
      <c r="NS304" s="13"/>
      <c r="NT304" s="13"/>
      <c r="NU304" s="13"/>
      <c r="NV304" s="13"/>
      <c r="NW304" s="13"/>
      <c r="NX304" s="13"/>
      <c r="NY304" s="13"/>
      <c r="NZ304" s="13"/>
      <c r="OA304" s="13"/>
      <c r="OB304" s="13"/>
      <c r="OC304" s="13"/>
      <c r="OD304" s="13"/>
      <c r="OE304" s="13"/>
      <c r="OF304" s="13"/>
      <c r="OG304" s="13"/>
      <c r="OH304" s="13"/>
      <c r="OI304" s="13"/>
      <c r="OJ304" s="13"/>
      <c r="OK304" s="13"/>
      <c r="OL304" s="13"/>
      <c r="OM304" s="13"/>
      <c r="ON304" s="13"/>
      <c r="OO304" s="13"/>
      <c r="OP304" s="13"/>
      <c r="OQ304" s="13"/>
      <c r="OR304" s="13"/>
      <c r="OS304" s="13"/>
      <c r="OT304" s="13"/>
      <c r="OU304" s="13"/>
      <c r="OV304" s="13"/>
      <c r="OW304" s="13"/>
      <c r="OX304" s="13"/>
      <c r="OY304" s="13"/>
      <c r="OZ304" s="13"/>
      <c r="PA304" s="13"/>
      <c r="PB304" s="13"/>
      <c r="PC304" s="13"/>
      <c r="PD304" s="13"/>
      <c r="PE304" s="13"/>
      <c r="PF304" s="13"/>
      <c r="PG304" s="13"/>
      <c r="PH304" s="13"/>
      <c r="PI304" s="13"/>
      <c r="PJ304" s="13"/>
      <c r="PK304" s="13"/>
      <c r="PL304" s="13"/>
      <c r="PM304" s="13"/>
      <c r="PN304" s="13"/>
      <c r="PO304" s="13"/>
      <c r="PP304" s="13"/>
      <c r="PQ304" s="13"/>
      <c r="PR304" s="13"/>
      <c r="PS304" s="13"/>
      <c r="PT304" s="13"/>
      <c r="PU304" s="13"/>
      <c r="PV304" s="13"/>
      <c r="PW304" s="13"/>
      <c r="PX304" s="13"/>
      <c r="PY304" s="13"/>
      <c r="PZ304" s="13"/>
      <c r="QA304" s="13"/>
      <c r="QB304" s="13"/>
      <c r="QC304" s="13"/>
      <c r="QD304" s="13"/>
      <c r="QE304" s="13"/>
      <c r="QF304" s="13"/>
      <c r="QG304" s="13"/>
      <c r="QH304" s="13"/>
      <c r="QI304" s="13"/>
      <c r="QJ304" s="13"/>
      <c r="QK304" s="13"/>
      <c r="QL304" s="13"/>
      <c r="QM304" s="13"/>
      <c r="QN304" s="13"/>
      <c r="QO304" s="13"/>
      <c r="QP304" s="13"/>
      <c r="QQ304" s="13"/>
      <c r="QR304" s="13"/>
      <c r="QS304" s="13"/>
      <c r="QT304" s="13"/>
      <c r="QU304" s="13"/>
      <c r="QV304" s="13"/>
      <c r="QW304" s="13"/>
      <c r="QX304" s="13"/>
      <c r="QY304" s="13"/>
      <c r="QZ304" s="13"/>
      <c r="RA304" s="13"/>
      <c r="RB304" s="13"/>
      <c r="RC304" s="13"/>
      <c r="RD304" s="13"/>
      <c r="RE304" s="13"/>
      <c r="RF304" s="13"/>
      <c r="RG304" s="13"/>
      <c r="RH304" s="13"/>
      <c r="RI304" s="13"/>
      <c r="RJ304" s="13"/>
      <c r="RK304" s="13"/>
      <c r="RL304" s="13"/>
      <c r="RM304" s="13"/>
      <c r="RN304" s="13"/>
      <c r="RO304" s="13"/>
      <c r="RP304" s="13"/>
      <c r="RQ304" s="13"/>
      <c r="RR304" s="13"/>
      <c r="RS304" s="13"/>
      <c r="RT304" s="13"/>
      <c r="RU304" s="13"/>
      <c r="RV304" s="13"/>
      <c r="RW304" s="13"/>
      <c r="RX304" s="13"/>
      <c r="RY304" s="13"/>
      <c r="RZ304" s="13"/>
      <c r="SA304" s="13"/>
      <c r="SB304" s="13"/>
      <c r="SC304" s="13"/>
      <c r="SD304" s="13"/>
      <c r="SE304" s="13"/>
      <c r="SF304" s="13"/>
      <c r="SG304" s="13"/>
      <c r="SH304" s="13"/>
      <c r="SI304" s="13"/>
      <c r="SJ304" s="13"/>
      <c r="SK304" s="13"/>
      <c r="SL304" s="13"/>
      <c r="SM304" s="13"/>
      <c r="SN304" s="13"/>
      <c r="SO304" s="13"/>
      <c r="SP304" s="13"/>
      <c r="SQ304" s="13"/>
      <c r="SR304" s="13"/>
      <c r="SS304" s="13"/>
      <c r="ST304" s="13"/>
      <c r="SU304" s="13"/>
      <c r="SV304" s="13"/>
      <c r="SW304" s="13"/>
      <c r="SX304" s="13"/>
      <c r="SY304" s="13"/>
      <c r="SZ304" s="13"/>
      <c r="TA304" s="13"/>
      <c r="TB304" s="13"/>
      <c r="TC304" s="13"/>
      <c r="TD304" s="13"/>
      <c r="TE304" s="13"/>
      <c r="TF304" s="13"/>
      <c r="TG304" s="13"/>
      <c r="TH304" s="13"/>
      <c r="TI304" s="13"/>
      <c r="TJ304" s="13"/>
      <c r="TK304" s="13"/>
      <c r="TL304" s="13"/>
      <c r="TM304" s="13"/>
      <c r="TN304" s="13"/>
      <c r="TO304" s="13"/>
      <c r="TP304" s="13"/>
      <c r="TQ304" s="13"/>
      <c r="TR304" s="13"/>
      <c r="TS304" s="13"/>
      <c r="TT304" s="13"/>
      <c r="TU304" s="13"/>
      <c r="TV304" s="13"/>
      <c r="TW304" s="13"/>
      <c r="TX304" s="13"/>
      <c r="TY304" s="13"/>
      <c r="TZ304" s="13"/>
      <c r="UA304" s="13"/>
      <c r="UB304" s="13"/>
      <c r="UC304" s="13"/>
      <c r="UD304" s="13"/>
      <c r="UE304" s="13"/>
      <c r="UF304" s="13"/>
      <c r="UG304" s="13"/>
      <c r="UH304" s="13"/>
      <c r="UI304" s="13"/>
      <c r="UJ304" s="13"/>
      <c r="UK304" s="13"/>
      <c r="UL304" s="13"/>
      <c r="UM304" s="13"/>
      <c r="UN304" s="13"/>
      <c r="UO304" s="13"/>
      <c r="UP304" s="13"/>
      <c r="UQ304" s="13"/>
      <c r="UR304" s="13"/>
      <c r="US304" s="13"/>
      <c r="UT304" s="13"/>
      <c r="UU304" s="13"/>
      <c r="UV304" s="13"/>
      <c r="UW304" s="13"/>
      <c r="UX304" s="13"/>
      <c r="UY304" s="13"/>
      <c r="UZ304" s="13"/>
      <c r="VA304" s="13"/>
      <c r="VB304" s="13"/>
      <c r="VC304" s="13"/>
      <c r="VD304" s="13"/>
      <c r="VE304" s="13"/>
      <c r="VF304" s="13"/>
      <c r="VG304" s="13"/>
      <c r="VH304" s="13"/>
      <c r="VI304" s="13"/>
      <c r="VJ304" s="13"/>
      <c r="VK304" s="13"/>
      <c r="VL304" s="13"/>
      <c r="VM304" s="13"/>
      <c r="VN304" s="13"/>
      <c r="VO304" s="13"/>
      <c r="VP304" s="13"/>
      <c r="VQ304" s="13"/>
      <c r="VR304" s="13"/>
      <c r="VS304" s="13"/>
      <c r="VT304" s="13"/>
      <c r="VU304" s="13"/>
      <c r="VV304" s="13"/>
      <c r="VW304" s="13"/>
      <c r="VX304" s="13"/>
      <c r="VY304" s="13"/>
      <c r="VZ304" s="13"/>
      <c r="WA304" s="13"/>
      <c r="WB304" s="13"/>
      <c r="WC304" s="13"/>
      <c r="WD304" s="13"/>
      <c r="WE304" s="13"/>
      <c r="WF304" s="13"/>
      <c r="WG304" s="13"/>
      <c r="WH304" s="13"/>
      <c r="WI304" s="13"/>
      <c r="WJ304" s="13"/>
      <c r="WK304" s="13"/>
      <c r="WL304" s="13"/>
      <c r="WM304" s="13"/>
      <c r="WN304" s="13"/>
      <c r="WO304" s="13"/>
      <c r="WP304" s="13"/>
      <c r="WQ304" s="13"/>
      <c r="WR304" s="13"/>
      <c r="WS304" s="13"/>
      <c r="WT304" s="13"/>
      <c r="WU304" s="13"/>
      <c r="WV304" s="13"/>
      <c r="WW304" s="13"/>
      <c r="WX304" s="13"/>
      <c r="WY304" s="13"/>
      <c r="WZ304" s="13"/>
      <c r="XA304" s="13"/>
      <c r="XB304" s="13"/>
      <c r="XC304" s="13"/>
      <c r="XD304" s="13"/>
      <c r="XE304" s="13"/>
      <c r="XF304" s="13"/>
      <c r="XG304" s="13"/>
      <c r="XH304" s="13"/>
      <c r="XI304" s="13"/>
      <c r="XJ304" s="13"/>
      <c r="XK304" s="13"/>
      <c r="XL304" s="13"/>
      <c r="XM304" s="13"/>
      <c r="XN304" s="13"/>
      <c r="XO304" s="13"/>
      <c r="XP304" s="13"/>
      <c r="XQ304" s="13"/>
      <c r="XR304" s="13"/>
      <c r="XS304" s="13"/>
      <c r="XT304" s="13"/>
      <c r="XU304" s="13"/>
      <c r="XV304" s="13"/>
      <c r="XW304" s="13"/>
      <c r="XX304" s="13"/>
      <c r="XY304" s="13"/>
      <c r="XZ304" s="13"/>
      <c r="YA304" s="13"/>
      <c r="YB304" s="13"/>
      <c r="YC304" s="13"/>
      <c r="YD304" s="13"/>
      <c r="YE304" s="13"/>
      <c r="YF304" s="13"/>
      <c r="YG304" s="13"/>
      <c r="YH304" s="13"/>
      <c r="YI304" s="13"/>
      <c r="YJ304" s="13"/>
      <c r="YK304" s="13"/>
      <c r="YL304" s="13"/>
      <c r="YM304" s="13"/>
      <c r="YN304" s="13"/>
      <c r="YO304" s="13"/>
      <c r="YP304" s="13"/>
      <c r="YQ304" s="13"/>
      <c r="YR304" s="13"/>
      <c r="YS304" s="13"/>
      <c r="YT304" s="13"/>
      <c r="YU304" s="13"/>
      <c r="YV304" s="13"/>
      <c r="YW304" s="13"/>
      <c r="YX304" s="13"/>
      <c r="YY304" s="13"/>
      <c r="YZ304" s="13"/>
      <c r="ZA304" s="13"/>
      <c r="ZB304" s="13"/>
      <c r="ZC304" s="13"/>
      <c r="ZD304" s="13"/>
      <c r="ZE304" s="13"/>
      <c r="ZF304" s="13"/>
      <c r="ZG304" s="13"/>
      <c r="ZH304" s="13"/>
      <c r="ZI304" s="13"/>
      <c r="ZJ304" s="13"/>
      <c r="ZK304" s="13"/>
      <c r="ZL304" s="13"/>
      <c r="ZM304" s="13"/>
      <c r="ZN304" s="13"/>
      <c r="ZO304" s="13"/>
      <c r="ZP304" s="13"/>
      <c r="ZQ304" s="13"/>
      <c r="ZR304" s="13"/>
      <c r="ZS304" s="13"/>
      <c r="ZT304" s="13"/>
      <c r="ZU304" s="13"/>
      <c r="ZV304" s="13"/>
      <c r="ZW304" s="13"/>
      <c r="ZX304" s="13"/>
      <c r="ZY304" s="13"/>
      <c r="ZZ304" s="13"/>
      <c r="AAA304" s="13"/>
      <c r="AAB304" s="13"/>
      <c r="AAC304" s="13"/>
      <c r="AAD304" s="13"/>
      <c r="AAE304" s="13"/>
      <c r="AAF304" s="13"/>
      <c r="AAG304" s="13"/>
      <c r="AAH304" s="13"/>
      <c r="AAI304" s="13"/>
      <c r="AAJ304" s="13"/>
      <c r="AAK304" s="13"/>
      <c r="AAL304" s="13"/>
      <c r="AAM304" s="13"/>
      <c r="AAN304" s="13"/>
      <c r="AAO304" s="13"/>
      <c r="AAP304" s="13"/>
      <c r="AAQ304" s="13"/>
      <c r="AAR304" s="13"/>
      <c r="AAS304" s="13"/>
      <c r="AAT304" s="13"/>
      <c r="AAU304" s="13"/>
      <c r="AAV304" s="13"/>
      <c r="AAW304" s="13"/>
      <c r="AAX304" s="13"/>
      <c r="AAY304" s="13"/>
      <c r="AAZ304" s="13"/>
      <c r="ABA304" s="13"/>
      <c r="ABB304" s="13"/>
      <c r="ABC304" s="13"/>
      <c r="ABD304" s="13"/>
      <c r="ABE304" s="13"/>
      <c r="ABF304" s="13"/>
      <c r="ABG304" s="13"/>
      <c r="ABH304" s="13"/>
      <c r="ABI304" s="13"/>
      <c r="ABJ304" s="13"/>
      <c r="ABK304" s="13"/>
      <c r="ABL304" s="13"/>
      <c r="ABM304" s="13"/>
      <c r="ABN304" s="13"/>
      <c r="ABO304" s="13"/>
      <c r="ABP304" s="13"/>
      <c r="ABQ304" s="13"/>
      <c r="ABR304" s="13"/>
      <c r="ABS304" s="13"/>
      <c r="ABT304" s="13"/>
      <c r="ABU304" s="13"/>
      <c r="ABV304" s="13"/>
      <c r="ABW304" s="13"/>
      <c r="ABX304" s="13"/>
      <c r="ABY304" s="13"/>
      <c r="ABZ304" s="13"/>
      <c r="ACA304" s="13"/>
      <c r="ACB304" s="13"/>
      <c r="ACC304" s="13"/>
      <c r="ACD304" s="13"/>
      <c r="ACE304" s="13"/>
      <c r="ACF304" s="13"/>
      <c r="ACG304" s="13"/>
      <c r="ACH304" s="13"/>
      <c r="ACI304" s="13"/>
      <c r="ACJ304" s="13"/>
      <c r="ACK304" s="13"/>
      <c r="ACL304" s="13"/>
      <c r="ACM304" s="13"/>
      <c r="ACN304" s="13"/>
      <c r="ACO304" s="13"/>
      <c r="ACP304" s="13"/>
      <c r="ACQ304" s="13"/>
      <c r="ACR304" s="13"/>
      <c r="ACS304" s="13"/>
      <c r="ACT304" s="13"/>
      <c r="ACU304" s="13"/>
      <c r="ACV304" s="13"/>
      <c r="ACW304" s="13"/>
      <c r="ACX304" s="13"/>
      <c r="ACY304" s="13"/>
      <c r="ACZ304" s="13"/>
      <c r="ADA304" s="13"/>
      <c r="ADB304" s="13"/>
      <c r="ADC304" s="13"/>
      <c r="ADD304" s="13"/>
      <c r="ADE304" s="13"/>
      <c r="ADF304" s="13"/>
      <c r="ADG304" s="13"/>
      <c r="ADH304" s="13"/>
      <c r="ADI304" s="13"/>
      <c r="ADJ304" s="13"/>
      <c r="ADK304" s="13"/>
      <c r="ADL304" s="13"/>
      <c r="ADM304" s="13"/>
      <c r="ADN304" s="13"/>
      <c r="ADO304" s="13"/>
      <c r="ADP304" s="13"/>
      <c r="ADQ304" s="13"/>
      <c r="ADR304" s="13"/>
      <c r="ADS304" s="13"/>
      <c r="ADT304" s="13"/>
      <c r="ADU304" s="13"/>
      <c r="ADV304" s="13"/>
      <c r="ADW304" s="13"/>
      <c r="ADX304" s="13"/>
      <c r="ADY304" s="13"/>
      <c r="ADZ304" s="13"/>
      <c r="AEA304" s="13"/>
      <c r="AEB304" s="13"/>
      <c r="AEC304" s="13"/>
      <c r="AED304" s="13"/>
      <c r="AEE304" s="13"/>
      <c r="AEF304" s="13"/>
      <c r="AEG304" s="13"/>
      <c r="AEH304" s="13"/>
      <c r="AEI304" s="13"/>
      <c r="AEJ304" s="13"/>
      <c r="AEK304" s="13"/>
      <c r="AEL304" s="13"/>
      <c r="AEM304" s="13"/>
      <c r="AEN304" s="13"/>
      <c r="AEO304" s="13"/>
      <c r="AEP304" s="13"/>
      <c r="AEQ304" s="13"/>
      <c r="AER304" s="13"/>
      <c r="AES304" s="13"/>
      <c r="AET304" s="13"/>
      <c r="AEU304" s="13"/>
      <c r="AEV304" s="13"/>
      <c r="AEW304" s="13"/>
      <c r="AEX304" s="13"/>
      <c r="AEY304" s="13"/>
      <c r="AEZ304" s="13"/>
      <c r="AFA304" s="13"/>
      <c r="AFB304" s="13"/>
      <c r="AFC304" s="13"/>
      <c r="AFD304" s="13"/>
      <c r="AFE304" s="13"/>
      <c r="AFF304" s="13"/>
      <c r="AFG304" s="13"/>
      <c r="AFH304" s="13"/>
      <c r="AFI304" s="13"/>
      <c r="AFJ304" s="13"/>
      <c r="AFK304" s="13"/>
      <c r="AFL304" s="13"/>
      <c r="AFM304" s="13"/>
      <c r="AFN304" s="13"/>
      <c r="AFO304" s="13"/>
      <c r="AFP304" s="13"/>
      <c r="AFQ304" s="13"/>
      <c r="AFR304" s="13"/>
      <c r="AFS304" s="13"/>
      <c r="AFT304" s="13"/>
      <c r="AFU304" s="13"/>
      <c r="AFV304" s="13"/>
      <c r="AFW304" s="13"/>
      <c r="AFX304" s="13"/>
      <c r="AFY304" s="13"/>
      <c r="AFZ304" s="13"/>
      <c r="AGA304" s="13"/>
      <c r="AGB304" s="13"/>
      <c r="AGC304" s="13"/>
      <c r="AGD304" s="13"/>
      <c r="AGE304" s="13"/>
      <c r="AGF304" s="13"/>
      <c r="AGG304" s="13"/>
      <c r="AGH304" s="13"/>
      <c r="AGI304" s="13"/>
      <c r="AGJ304" s="13"/>
      <c r="AGK304" s="13"/>
      <c r="AGL304" s="13"/>
      <c r="AGM304" s="13"/>
      <c r="AGN304" s="13"/>
      <c r="AGO304" s="13"/>
      <c r="AGP304" s="13"/>
      <c r="AGQ304" s="13"/>
      <c r="AGR304" s="13"/>
      <c r="AGS304" s="13"/>
      <c r="AGT304" s="13"/>
      <c r="AGU304" s="13"/>
      <c r="AGV304" s="13"/>
      <c r="AGW304" s="13"/>
      <c r="AGX304" s="13"/>
      <c r="AGY304" s="13"/>
      <c r="AGZ304" s="13"/>
      <c r="AHA304" s="13"/>
      <c r="AHB304" s="13"/>
      <c r="AHC304" s="13"/>
      <c r="AHD304" s="13"/>
      <c r="AHE304" s="13"/>
      <c r="AHF304" s="13"/>
      <c r="AHG304" s="13"/>
      <c r="AHH304" s="13"/>
      <c r="AHI304" s="13"/>
      <c r="AHJ304" s="13"/>
      <c r="AHK304" s="13"/>
      <c r="AHL304" s="13"/>
      <c r="AHM304" s="13"/>
      <c r="AHN304" s="13"/>
      <c r="AHO304" s="13"/>
      <c r="AHP304" s="13"/>
      <c r="AHQ304" s="13"/>
      <c r="AHR304" s="13"/>
      <c r="AHS304" s="13"/>
      <c r="AHT304" s="13"/>
      <c r="AHU304" s="13"/>
      <c r="AHV304" s="13"/>
      <c r="AHW304" s="13"/>
      <c r="AHX304" s="13"/>
      <c r="AHY304" s="13"/>
      <c r="AHZ304" s="13"/>
      <c r="AIA304" s="13"/>
      <c r="AIB304" s="13"/>
      <c r="AIC304" s="13"/>
      <c r="AID304" s="13"/>
      <c r="AIE304" s="13"/>
      <c r="AIF304" s="13"/>
      <c r="AIG304" s="13"/>
      <c r="AIH304" s="13"/>
      <c r="AII304" s="13"/>
      <c r="AIJ304" s="13"/>
      <c r="AIK304" s="13"/>
      <c r="AIL304" s="13"/>
      <c r="AIM304" s="13"/>
      <c r="AIN304" s="13"/>
      <c r="AIO304" s="13"/>
      <c r="AIP304" s="13"/>
      <c r="AIQ304" s="13"/>
      <c r="AIR304" s="13"/>
      <c r="AIS304" s="13"/>
      <c r="AIT304" s="13"/>
      <c r="AIU304" s="13"/>
      <c r="AIV304" s="13"/>
      <c r="AIW304" s="13"/>
      <c r="AIX304" s="13"/>
      <c r="AIY304" s="13"/>
      <c r="AIZ304" s="13"/>
      <c r="AJA304" s="13"/>
      <c r="AJB304" s="13"/>
      <c r="AJC304" s="13"/>
      <c r="AJD304" s="13"/>
      <c r="AJE304" s="13"/>
      <c r="AJF304" s="13"/>
      <c r="AJG304" s="13"/>
      <c r="AJH304" s="13"/>
      <c r="AJI304" s="13"/>
      <c r="AJJ304" s="13"/>
      <c r="AJK304" s="13"/>
      <c r="AJL304" s="13"/>
      <c r="AJM304" s="13"/>
      <c r="AJN304" s="13"/>
      <c r="AJO304" s="13"/>
      <c r="AJP304" s="13"/>
      <c r="AJQ304" s="13"/>
      <c r="AJR304" s="13"/>
      <c r="AJS304" s="13"/>
      <c r="AJT304" s="13"/>
      <c r="AJU304" s="13"/>
      <c r="AJV304" s="13"/>
      <c r="AJW304" s="13"/>
      <c r="AJX304" s="13"/>
      <c r="AJY304" s="13"/>
      <c r="AJZ304" s="13"/>
      <c r="AKA304" s="13"/>
      <c r="AKB304" s="13"/>
      <c r="AKC304" s="13"/>
      <c r="AKD304" s="13"/>
      <c r="AKE304" s="13"/>
      <c r="AKF304" s="13"/>
      <c r="AKG304" s="13"/>
      <c r="AKH304" s="13"/>
      <c r="AKI304" s="13"/>
      <c r="AKJ304" s="13"/>
      <c r="AKK304" s="13"/>
      <c r="AKL304" s="13"/>
      <c r="AKM304" s="13"/>
      <c r="AKN304" s="13"/>
      <c r="AKO304" s="13"/>
      <c r="AKP304" s="13"/>
      <c r="AKQ304" s="13"/>
      <c r="AKR304" s="13"/>
      <c r="AKS304" s="13"/>
      <c r="AKT304" s="13"/>
      <c r="AKU304" s="13"/>
      <c r="AKV304" s="13"/>
      <c r="AKW304" s="13"/>
      <c r="AKX304" s="13"/>
      <c r="AKY304" s="13"/>
      <c r="AKZ304" s="13"/>
      <c r="ALA304" s="13"/>
      <c r="ALB304" s="13"/>
      <c r="ALC304" s="13"/>
      <c r="ALD304" s="13"/>
      <c r="ALE304" s="13"/>
      <c r="ALF304" s="13"/>
      <c r="ALG304" s="13"/>
      <c r="ALH304" s="13"/>
      <c r="ALI304" s="13"/>
      <c r="ALJ304" s="13"/>
      <c r="ALK304" s="13"/>
      <c r="ALL304" s="13"/>
      <c r="ALM304" s="13"/>
      <c r="ALN304" s="13"/>
    </row>
    <row r="305" spans="1:1002" ht="14.5" hidden="1" customHeight="1" x14ac:dyDescent="0.35">
      <c r="A305" s="6"/>
      <c r="B305" s="21"/>
      <c r="C305" s="30"/>
      <c r="D305" s="21"/>
      <c r="E305" s="21"/>
      <c r="F305" s="11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c r="EU305" s="13"/>
      <c r="EV305" s="13"/>
      <c r="EW305" s="13"/>
      <c r="EX305" s="13"/>
      <c r="EY305" s="13"/>
      <c r="EZ305" s="13"/>
      <c r="FA305" s="13"/>
      <c r="FB305" s="13"/>
      <c r="FC305" s="13"/>
      <c r="FD305" s="13"/>
      <c r="FE305" s="13"/>
      <c r="FF305" s="13"/>
      <c r="FG305" s="13"/>
      <c r="FH305" s="13"/>
      <c r="FI305" s="13"/>
      <c r="FJ305" s="13"/>
      <c r="FK305" s="13"/>
      <c r="FL305" s="13"/>
      <c r="FM305" s="13"/>
      <c r="FN305" s="13"/>
      <c r="FO305" s="13"/>
      <c r="FP305" s="13"/>
      <c r="FQ305" s="13"/>
      <c r="FR305" s="13"/>
      <c r="FS305" s="13"/>
      <c r="FT305" s="13"/>
      <c r="FU305" s="13"/>
      <c r="FV305" s="13"/>
      <c r="FW305" s="13"/>
      <c r="FX305" s="13"/>
      <c r="FY305" s="13"/>
      <c r="FZ305" s="13"/>
      <c r="GA305" s="13"/>
      <c r="GB305" s="13"/>
      <c r="GC305" s="13"/>
      <c r="GD305" s="13"/>
      <c r="GE305" s="13"/>
      <c r="GF305" s="13"/>
      <c r="GG305" s="13"/>
      <c r="GH305" s="13"/>
      <c r="GI305" s="13"/>
      <c r="GJ305" s="13"/>
      <c r="GK305" s="13"/>
      <c r="GL305" s="13"/>
      <c r="GM305" s="13"/>
      <c r="GN305" s="13"/>
      <c r="GO305" s="13"/>
      <c r="GP305" s="13"/>
      <c r="GQ305" s="13"/>
      <c r="GR305" s="13"/>
      <c r="GS305" s="13"/>
      <c r="GT305" s="13"/>
      <c r="GU305" s="13"/>
      <c r="GV305" s="13"/>
      <c r="GW305" s="13"/>
      <c r="GX305" s="13"/>
      <c r="GY305" s="13"/>
      <c r="GZ305" s="13"/>
      <c r="HA305" s="13"/>
      <c r="HB305" s="13"/>
      <c r="HC305" s="13"/>
      <c r="HD305" s="13"/>
      <c r="HE305" s="13"/>
      <c r="HF305" s="13"/>
      <c r="HG305" s="13"/>
      <c r="HH305" s="13"/>
      <c r="HI305" s="13"/>
      <c r="HJ305" s="13"/>
      <c r="HK305" s="13"/>
      <c r="HL305" s="13"/>
      <c r="HM305" s="13"/>
      <c r="HN305" s="13"/>
      <c r="HO305" s="13"/>
      <c r="HP305" s="13"/>
      <c r="HQ305" s="13"/>
      <c r="HR305" s="13"/>
      <c r="HS305" s="13"/>
      <c r="HT305" s="13"/>
      <c r="HU305" s="13"/>
      <c r="HV305" s="13"/>
      <c r="HW305" s="13"/>
      <c r="HX305" s="13"/>
      <c r="HY305" s="13"/>
      <c r="HZ305" s="13"/>
      <c r="IA305" s="13"/>
      <c r="IB305" s="13"/>
      <c r="IC305" s="13"/>
      <c r="ID305" s="13"/>
      <c r="IE305" s="13"/>
      <c r="IF305" s="13"/>
      <c r="IG305" s="13"/>
      <c r="IH305" s="13"/>
      <c r="II305" s="13"/>
      <c r="IJ305" s="13"/>
      <c r="IK305" s="13"/>
      <c r="IL305" s="13"/>
      <c r="IM305" s="13"/>
      <c r="IN305" s="13"/>
      <c r="IO305" s="13"/>
      <c r="IP305" s="13"/>
      <c r="IQ305" s="13"/>
      <c r="IR305" s="13"/>
      <c r="IS305" s="13"/>
      <c r="IT305" s="13"/>
      <c r="IU305" s="13"/>
      <c r="IV305" s="13"/>
      <c r="IW305" s="13"/>
      <c r="IX305" s="13"/>
      <c r="IY305" s="13"/>
      <c r="IZ305" s="13"/>
      <c r="JA305" s="13"/>
      <c r="JB305" s="13"/>
      <c r="JC305" s="13"/>
      <c r="JD305" s="13"/>
      <c r="JE305" s="13"/>
      <c r="JF305" s="13"/>
      <c r="JG305" s="13"/>
      <c r="JH305" s="13"/>
      <c r="JI305" s="13"/>
      <c r="JJ305" s="13"/>
      <c r="JK305" s="13"/>
      <c r="JL305" s="13"/>
      <c r="JM305" s="13"/>
      <c r="JN305" s="13"/>
      <c r="JO305" s="13"/>
      <c r="JP305" s="13"/>
      <c r="JQ305" s="13"/>
      <c r="JR305" s="13"/>
      <c r="JS305" s="13"/>
      <c r="JT305" s="13"/>
      <c r="JU305" s="13"/>
      <c r="JV305" s="13"/>
      <c r="JW305" s="13"/>
      <c r="JX305" s="13"/>
      <c r="JY305" s="13"/>
      <c r="JZ305" s="13"/>
      <c r="KA305" s="13"/>
      <c r="KB305" s="13"/>
      <c r="KC305" s="13"/>
      <c r="KD305" s="13"/>
      <c r="KE305" s="13"/>
      <c r="KF305" s="13"/>
      <c r="KG305" s="13"/>
      <c r="KH305" s="13"/>
      <c r="KI305" s="13"/>
      <c r="KJ305" s="13"/>
      <c r="KK305" s="13"/>
      <c r="KL305" s="13"/>
      <c r="KM305" s="13"/>
      <c r="KN305" s="13"/>
      <c r="KO305" s="13"/>
      <c r="KP305" s="13"/>
      <c r="KQ305" s="13"/>
      <c r="KR305" s="13"/>
      <c r="KS305" s="13"/>
      <c r="KT305" s="13"/>
      <c r="KU305" s="13"/>
      <c r="KV305" s="13"/>
      <c r="KW305" s="13"/>
      <c r="KX305" s="13"/>
      <c r="KY305" s="13"/>
      <c r="KZ305" s="13"/>
      <c r="LA305" s="13"/>
      <c r="LB305" s="13"/>
      <c r="LC305" s="13"/>
      <c r="LD305" s="13"/>
      <c r="LE305" s="13"/>
      <c r="LF305" s="13"/>
      <c r="LG305" s="13"/>
      <c r="LH305" s="13"/>
      <c r="LI305" s="13"/>
      <c r="LJ305" s="13"/>
      <c r="LK305" s="13"/>
      <c r="LL305" s="13"/>
      <c r="LM305" s="13"/>
      <c r="LN305" s="13"/>
      <c r="LO305" s="13"/>
      <c r="LP305" s="13"/>
      <c r="LQ305" s="13"/>
      <c r="LR305" s="13"/>
      <c r="LS305" s="13"/>
      <c r="LT305" s="13"/>
      <c r="LU305" s="13"/>
      <c r="LV305" s="13"/>
      <c r="LW305" s="13"/>
      <c r="LX305" s="13"/>
      <c r="LY305" s="13"/>
      <c r="LZ305" s="13"/>
      <c r="MA305" s="13"/>
      <c r="MB305" s="13"/>
      <c r="MC305" s="13"/>
      <c r="MD305" s="13"/>
      <c r="ME305" s="13"/>
      <c r="MF305" s="13"/>
      <c r="MG305" s="13"/>
      <c r="MH305" s="13"/>
      <c r="MI305" s="13"/>
      <c r="MJ305" s="13"/>
      <c r="MK305" s="13"/>
      <c r="ML305" s="13"/>
      <c r="MM305" s="13"/>
      <c r="MN305" s="13"/>
      <c r="MO305" s="13"/>
      <c r="MP305" s="13"/>
      <c r="MQ305" s="13"/>
      <c r="MR305" s="13"/>
      <c r="MS305" s="13"/>
      <c r="MT305" s="13"/>
      <c r="MU305" s="13"/>
      <c r="MV305" s="13"/>
      <c r="MW305" s="13"/>
      <c r="MX305" s="13"/>
      <c r="MY305" s="13"/>
      <c r="MZ305" s="13"/>
      <c r="NA305" s="13"/>
      <c r="NB305" s="13"/>
      <c r="NC305" s="13"/>
      <c r="ND305" s="13"/>
      <c r="NE305" s="13"/>
      <c r="NF305" s="13"/>
      <c r="NG305" s="13"/>
      <c r="NH305" s="13"/>
      <c r="NI305" s="13"/>
      <c r="NJ305" s="13"/>
      <c r="NK305" s="13"/>
      <c r="NL305" s="13"/>
      <c r="NM305" s="13"/>
      <c r="NN305" s="13"/>
      <c r="NO305" s="13"/>
      <c r="NP305" s="13"/>
      <c r="NQ305" s="13"/>
      <c r="NR305" s="13"/>
      <c r="NS305" s="13"/>
      <c r="NT305" s="13"/>
      <c r="NU305" s="13"/>
      <c r="NV305" s="13"/>
      <c r="NW305" s="13"/>
      <c r="NX305" s="13"/>
      <c r="NY305" s="13"/>
      <c r="NZ305" s="13"/>
      <c r="OA305" s="13"/>
      <c r="OB305" s="13"/>
      <c r="OC305" s="13"/>
      <c r="OD305" s="13"/>
      <c r="OE305" s="13"/>
      <c r="OF305" s="13"/>
      <c r="OG305" s="13"/>
      <c r="OH305" s="13"/>
      <c r="OI305" s="13"/>
      <c r="OJ305" s="13"/>
      <c r="OK305" s="13"/>
      <c r="OL305" s="13"/>
      <c r="OM305" s="13"/>
      <c r="ON305" s="13"/>
      <c r="OO305" s="13"/>
      <c r="OP305" s="13"/>
      <c r="OQ305" s="13"/>
      <c r="OR305" s="13"/>
      <c r="OS305" s="13"/>
      <c r="OT305" s="13"/>
      <c r="OU305" s="13"/>
      <c r="OV305" s="13"/>
      <c r="OW305" s="13"/>
      <c r="OX305" s="13"/>
      <c r="OY305" s="13"/>
      <c r="OZ305" s="13"/>
      <c r="PA305" s="13"/>
      <c r="PB305" s="13"/>
      <c r="PC305" s="13"/>
      <c r="PD305" s="13"/>
      <c r="PE305" s="13"/>
      <c r="PF305" s="13"/>
      <c r="PG305" s="13"/>
      <c r="PH305" s="13"/>
      <c r="PI305" s="13"/>
      <c r="PJ305" s="13"/>
      <c r="PK305" s="13"/>
      <c r="PL305" s="13"/>
      <c r="PM305" s="13"/>
      <c r="PN305" s="13"/>
      <c r="PO305" s="13"/>
      <c r="PP305" s="13"/>
      <c r="PQ305" s="13"/>
      <c r="PR305" s="13"/>
      <c r="PS305" s="13"/>
      <c r="PT305" s="13"/>
      <c r="PU305" s="13"/>
      <c r="PV305" s="13"/>
      <c r="PW305" s="13"/>
      <c r="PX305" s="13"/>
      <c r="PY305" s="13"/>
      <c r="PZ305" s="13"/>
      <c r="QA305" s="13"/>
      <c r="QB305" s="13"/>
      <c r="QC305" s="13"/>
      <c r="QD305" s="13"/>
      <c r="QE305" s="13"/>
      <c r="QF305" s="13"/>
      <c r="QG305" s="13"/>
      <c r="QH305" s="13"/>
      <c r="QI305" s="13"/>
      <c r="QJ305" s="13"/>
      <c r="QK305" s="13"/>
      <c r="QL305" s="13"/>
      <c r="QM305" s="13"/>
      <c r="QN305" s="13"/>
      <c r="QO305" s="13"/>
      <c r="QP305" s="13"/>
      <c r="QQ305" s="13"/>
      <c r="QR305" s="13"/>
      <c r="QS305" s="13"/>
      <c r="QT305" s="13"/>
      <c r="QU305" s="13"/>
      <c r="QV305" s="13"/>
      <c r="QW305" s="13"/>
      <c r="QX305" s="13"/>
      <c r="QY305" s="13"/>
      <c r="QZ305" s="13"/>
      <c r="RA305" s="13"/>
      <c r="RB305" s="13"/>
      <c r="RC305" s="13"/>
      <c r="RD305" s="13"/>
      <c r="RE305" s="13"/>
      <c r="RF305" s="13"/>
      <c r="RG305" s="13"/>
      <c r="RH305" s="13"/>
      <c r="RI305" s="13"/>
      <c r="RJ305" s="13"/>
      <c r="RK305" s="13"/>
      <c r="RL305" s="13"/>
      <c r="RM305" s="13"/>
      <c r="RN305" s="13"/>
      <c r="RO305" s="13"/>
      <c r="RP305" s="13"/>
      <c r="RQ305" s="13"/>
      <c r="RR305" s="13"/>
      <c r="RS305" s="13"/>
      <c r="RT305" s="13"/>
      <c r="RU305" s="13"/>
      <c r="RV305" s="13"/>
      <c r="RW305" s="13"/>
      <c r="RX305" s="13"/>
      <c r="RY305" s="13"/>
      <c r="RZ305" s="13"/>
      <c r="SA305" s="13"/>
      <c r="SB305" s="13"/>
      <c r="SC305" s="13"/>
      <c r="SD305" s="13"/>
      <c r="SE305" s="13"/>
      <c r="SF305" s="13"/>
      <c r="SG305" s="13"/>
      <c r="SH305" s="13"/>
      <c r="SI305" s="13"/>
      <c r="SJ305" s="13"/>
      <c r="SK305" s="13"/>
      <c r="SL305" s="13"/>
      <c r="SM305" s="13"/>
      <c r="SN305" s="13"/>
      <c r="SO305" s="13"/>
      <c r="SP305" s="13"/>
      <c r="SQ305" s="13"/>
      <c r="SR305" s="13"/>
      <c r="SS305" s="13"/>
      <c r="ST305" s="13"/>
      <c r="SU305" s="13"/>
      <c r="SV305" s="13"/>
      <c r="SW305" s="13"/>
      <c r="SX305" s="13"/>
      <c r="SY305" s="13"/>
      <c r="SZ305" s="13"/>
      <c r="TA305" s="13"/>
      <c r="TB305" s="13"/>
      <c r="TC305" s="13"/>
      <c r="TD305" s="13"/>
      <c r="TE305" s="13"/>
      <c r="TF305" s="13"/>
      <c r="TG305" s="13"/>
      <c r="TH305" s="13"/>
      <c r="TI305" s="13"/>
      <c r="TJ305" s="13"/>
      <c r="TK305" s="13"/>
      <c r="TL305" s="13"/>
      <c r="TM305" s="13"/>
      <c r="TN305" s="13"/>
      <c r="TO305" s="13"/>
      <c r="TP305" s="13"/>
      <c r="TQ305" s="13"/>
      <c r="TR305" s="13"/>
      <c r="TS305" s="13"/>
      <c r="TT305" s="13"/>
      <c r="TU305" s="13"/>
      <c r="TV305" s="13"/>
      <c r="TW305" s="13"/>
      <c r="TX305" s="13"/>
      <c r="TY305" s="13"/>
      <c r="TZ305" s="13"/>
      <c r="UA305" s="13"/>
      <c r="UB305" s="13"/>
      <c r="UC305" s="13"/>
      <c r="UD305" s="13"/>
      <c r="UE305" s="13"/>
      <c r="UF305" s="13"/>
      <c r="UG305" s="13"/>
      <c r="UH305" s="13"/>
      <c r="UI305" s="13"/>
      <c r="UJ305" s="13"/>
      <c r="UK305" s="13"/>
      <c r="UL305" s="13"/>
      <c r="UM305" s="13"/>
      <c r="UN305" s="13"/>
      <c r="UO305" s="13"/>
      <c r="UP305" s="13"/>
      <c r="UQ305" s="13"/>
      <c r="UR305" s="13"/>
      <c r="US305" s="13"/>
      <c r="UT305" s="13"/>
      <c r="UU305" s="13"/>
      <c r="UV305" s="13"/>
      <c r="UW305" s="13"/>
      <c r="UX305" s="13"/>
      <c r="UY305" s="13"/>
      <c r="UZ305" s="13"/>
      <c r="VA305" s="13"/>
      <c r="VB305" s="13"/>
      <c r="VC305" s="13"/>
      <c r="VD305" s="13"/>
      <c r="VE305" s="13"/>
      <c r="VF305" s="13"/>
      <c r="VG305" s="13"/>
      <c r="VH305" s="13"/>
      <c r="VI305" s="13"/>
      <c r="VJ305" s="13"/>
      <c r="VK305" s="13"/>
      <c r="VL305" s="13"/>
      <c r="VM305" s="13"/>
      <c r="VN305" s="13"/>
      <c r="VO305" s="13"/>
      <c r="VP305" s="13"/>
      <c r="VQ305" s="13"/>
      <c r="VR305" s="13"/>
      <c r="VS305" s="13"/>
      <c r="VT305" s="13"/>
      <c r="VU305" s="13"/>
      <c r="VV305" s="13"/>
      <c r="VW305" s="13"/>
      <c r="VX305" s="13"/>
      <c r="VY305" s="13"/>
      <c r="VZ305" s="13"/>
      <c r="WA305" s="13"/>
      <c r="WB305" s="13"/>
      <c r="WC305" s="13"/>
      <c r="WD305" s="13"/>
      <c r="WE305" s="13"/>
      <c r="WF305" s="13"/>
      <c r="WG305" s="13"/>
      <c r="WH305" s="13"/>
      <c r="WI305" s="13"/>
      <c r="WJ305" s="13"/>
      <c r="WK305" s="13"/>
      <c r="WL305" s="13"/>
      <c r="WM305" s="13"/>
      <c r="WN305" s="13"/>
      <c r="WO305" s="13"/>
      <c r="WP305" s="13"/>
      <c r="WQ305" s="13"/>
      <c r="WR305" s="13"/>
      <c r="WS305" s="13"/>
      <c r="WT305" s="13"/>
      <c r="WU305" s="13"/>
      <c r="WV305" s="13"/>
      <c r="WW305" s="13"/>
      <c r="WX305" s="13"/>
      <c r="WY305" s="13"/>
      <c r="WZ305" s="13"/>
      <c r="XA305" s="13"/>
      <c r="XB305" s="13"/>
      <c r="XC305" s="13"/>
      <c r="XD305" s="13"/>
      <c r="XE305" s="13"/>
      <c r="XF305" s="13"/>
      <c r="XG305" s="13"/>
      <c r="XH305" s="13"/>
      <c r="XI305" s="13"/>
      <c r="XJ305" s="13"/>
      <c r="XK305" s="13"/>
      <c r="XL305" s="13"/>
      <c r="XM305" s="13"/>
      <c r="XN305" s="13"/>
      <c r="XO305" s="13"/>
      <c r="XP305" s="13"/>
      <c r="XQ305" s="13"/>
      <c r="XR305" s="13"/>
      <c r="XS305" s="13"/>
      <c r="XT305" s="13"/>
      <c r="XU305" s="13"/>
      <c r="XV305" s="13"/>
      <c r="XW305" s="13"/>
      <c r="XX305" s="13"/>
      <c r="XY305" s="13"/>
      <c r="XZ305" s="13"/>
      <c r="YA305" s="13"/>
      <c r="YB305" s="13"/>
      <c r="YC305" s="13"/>
      <c r="YD305" s="13"/>
      <c r="YE305" s="13"/>
      <c r="YF305" s="13"/>
      <c r="YG305" s="13"/>
      <c r="YH305" s="13"/>
      <c r="YI305" s="13"/>
      <c r="YJ305" s="13"/>
      <c r="YK305" s="13"/>
      <c r="YL305" s="13"/>
      <c r="YM305" s="13"/>
      <c r="YN305" s="13"/>
      <c r="YO305" s="13"/>
      <c r="YP305" s="13"/>
      <c r="YQ305" s="13"/>
      <c r="YR305" s="13"/>
      <c r="YS305" s="13"/>
      <c r="YT305" s="13"/>
      <c r="YU305" s="13"/>
      <c r="YV305" s="13"/>
      <c r="YW305" s="13"/>
      <c r="YX305" s="13"/>
      <c r="YY305" s="13"/>
      <c r="YZ305" s="13"/>
      <c r="ZA305" s="13"/>
      <c r="ZB305" s="13"/>
      <c r="ZC305" s="13"/>
      <c r="ZD305" s="13"/>
      <c r="ZE305" s="13"/>
      <c r="ZF305" s="13"/>
      <c r="ZG305" s="13"/>
      <c r="ZH305" s="13"/>
      <c r="ZI305" s="13"/>
      <c r="ZJ305" s="13"/>
      <c r="ZK305" s="13"/>
      <c r="ZL305" s="13"/>
      <c r="ZM305" s="13"/>
      <c r="ZN305" s="13"/>
      <c r="ZO305" s="13"/>
      <c r="ZP305" s="13"/>
      <c r="ZQ305" s="13"/>
      <c r="ZR305" s="13"/>
      <c r="ZS305" s="13"/>
      <c r="ZT305" s="13"/>
      <c r="ZU305" s="13"/>
      <c r="ZV305" s="13"/>
      <c r="ZW305" s="13"/>
      <c r="ZX305" s="13"/>
      <c r="ZY305" s="13"/>
      <c r="ZZ305" s="13"/>
      <c r="AAA305" s="13"/>
      <c r="AAB305" s="13"/>
      <c r="AAC305" s="13"/>
      <c r="AAD305" s="13"/>
      <c r="AAE305" s="13"/>
      <c r="AAF305" s="13"/>
      <c r="AAG305" s="13"/>
      <c r="AAH305" s="13"/>
      <c r="AAI305" s="13"/>
      <c r="AAJ305" s="13"/>
      <c r="AAK305" s="13"/>
      <c r="AAL305" s="13"/>
      <c r="AAM305" s="13"/>
      <c r="AAN305" s="13"/>
      <c r="AAO305" s="13"/>
      <c r="AAP305" s="13"/>
      <c r="AAQ305" s="13"/>
      <c r="AAR305" s="13"/>
      <c r="AAS305" s="13"/>
      <c r="AAT305" s="13"/>
      <c r="AAU305" s="13"/>
      <c r="AAV305" s="13"/>
      <c r="AAW305" s="13"/>
      <c r="AAX305" s="13"/>
      <c r="AAY305" s="13"/>
      <c r="AAZ305" s="13"/>
      <c r="ABA305" s="13"/>
      <c r="ABB305" s="13"/>
      <c r="ABC305" s="13"/>
      <c r="ABD305" s="13"/>
      <c r="ABE305" s="13"/>
      <c r="ABF305" s="13"/>
      <c r="ABG305" s="13"/>
      <c r="ABH305" s="13"/>
      <c r="ABI305" s="13"/>
      <c r="ABJ305" s="13"/>
      <c r="ABK305" s="13"/>
      <c r="ABL305" s="13"/>
      <c r="ABM305" s="13"/>
      <c r="ABN305" s="13"/>
      <c r="ABO305" s="13"/>
      <c r="ABP305" s="13"/>
      <c r="ABQ305" s="13"/>
      <c r="ABR305" s="13"/>
      <c r="ABS305" s="13"/>
      <c r="ABT305" s="13"/>
      <c r="ABU305" s="13"/>
      <c r="ABV305" s="13"/>
      <c r="ABW305" s="13"/>
      <c r="ABX305" s="13"/>
      <c r="ABY305" s="13"/>
      <c r="ABZ305" s="13"/>
      <c r="ACA305" s="13"/>
      <c r="ACB305" s="13"/>
      <c r="ACC305" s="13"/>
      <c r="ACD305" s="13"/>
      <c r="ACE305" s="13"/>
      <c r="ACF305" s="13"/>
      <c r="ACG305" s="13"/>
      <c r="ACH305" s="13"/>
      <c r="ACI305" s="13"/>
      <c r="ACJ305" s="13"/>
      <c r="ACK305" s="13"/>
      <c r="ACL305" s="13"/>
      <c r="ACM305" s="13"/>
      <c r="ACN305" s="13"/>
      <c r="ACO305" s="13"/>
      <c r="ACP305" s="13"/>
      <c r="ACQ305" s="13"/>
      <c r="ACR305" s="13"/>
      <c r="ACS305" s="13"/>
      <c r="ACT305" s="13"/>
      <c r="ACU305" s="13"/>
      <c r="ACV305" s="13"/>
      <c r="ACW305" s="13"/>
      <c r="ACX305" s="13"/>
      <c r="ACY305" s="13"/>
      <c r="ACZ305" s="13"/>
      <c r="ADA305" s="13"/>
      <c r="ADB305" s="13"/>
      <c r="ADC305" s="13"/>
      <c r="ADD305" s="13"/>
      <c r="ADE305" s="13"/>
      <c r="ADF305" s="13"/>
      <c r="ADG305" s="13"/>
      <c r="ADH305" s="13"/>
      <c r="ADI305" s="13"/>
      <c r="ADJ305" s="13"/>
      <c r="ADK305" s="13"/>
      <c r="ADL305" s="13"/>
      <c r="ADM305" s="13"/>
      <c r="ADN305" s="13"/>
      <c r="ADO305" s="13"/>
      <c r="ADP305" s="13"/>
      <c r="ADQ305" s="13"/>
      <c r="ADR305" s="13"/>
      <c r="ADS305" s="13"/>
      <c r="ADT305" s="13"/>
      <c r="ADU305" s="13"/>
      <c r="ADV305" s="13"/>
      <c r="ADW305" s="13"/>
      <c r="ADX305" s="13"/>
      <c r="ADY305" s="13"/>
      <c r="ADZ305" s="13"/>
      <c r="AEA305" s="13"/>
      <c r="AEB305" s="13"/>
      <c r="AEC305" s="13"/>
      <c r="AED305" s="13"/>
      <c r="AEE305" s="13"/>
      <c r="AEF305" s="13"/>
      <c r="AEG305" s="13"/>
      <c r="AEH305" s="13"/>
      <c r="AEI305" s="13"/>
      <c r="AEJ305" s="13"/>
      <c r="AEK305" s="13"/>
      <c r="AEL305" s="13"/>
      <c r="AEM305" s="13"/>
      <c r="AEN305" s="13"/>
      <c r="AEO305" s="13"/>
      <c r="AEP305" s="13"/>
      <c r="AEQ305" s="13"/>
      <c r="AER305" s="13"/>
      <c r="AES305" s="13"/>
      <c r="AET305" s="13"/>
      <c r="AEU305" s="13"/>
      <c r="AEV305" s="13"/>
      <c r="AEW305" s="13"/>
      <c r="AEX305" s="13"/>
      <c r="AEY305" s="13"/>
      <c r="AEZ305" s="13"/>
      <c r="AFA305" s="13"/>
      <c r="AFB305" s="13"/>
      <c r="AFC305" s="13"/>
      <c r="AFD305" s="13"/>
      <c r="AFE305" s="13"/>
      <c r="AFF305" s="13"/>
      <c r="AFG305" s="13"/>
      <c r="AFH305" s="13"/>
      <c r="AFI305" s="13"/>
      <c r="AFJ305" s="13"/>
      <c r="AFK305" s="13"/>
      <c r="AFL305" s="13"/>
      <c r="AFM305" s="13"/>
      <c r="AFN305" s="13"/>
      <c r="AFO305" s="13"/>
      <c r="AFP305" s="13"/>
      <c r="AFQ305" s="13"/>
      <c r="AFR305" s="13"/>
      <c r="AFS305" s="13"/>
      <c r="AFT305" s="13"/>
      <c r="AFU305" s="13"/>
      <c r="AFV305" s="13"/>
      <c r="AFW305" s="13"/>
      <c r="AFX305" s="13"/>
      <c r="AFY305" s="13"/>
      <c r="AFZ305" s="13"/>
      <c r="AGA305" s="13"/>
      <c r="AGB305" s="13"/>
      <c r="AGC305" s="13"/>
      <c r="AGD305" s="13"/>
      <c r="AGE305" s="13"/>
      <c r="AGF305" s="13"/>
      <c r="AGG305" s="13"/>
      <c r="AGH305" s="13"/>
      <c r="AGI305" s="13"/>
      <c r="AGJ305" s="13"/>
      <c r="AGK305" s="13"/>
      <c r="AGL305" s="13"/>
      <c r="AGM305" s="13"/>
      <c r="AGN305" s="13"/>
      <c r="AGO305" s="13"/>
      <c r="AGP305" s="13"/>
      <c r="AGQ305" s="13"/>
      <c r="AGR305" s="13"/>
      <c r="AGS305" s="13"/>
      <c r="AGT305" s="13"/>
      <c r="AGU305" s="13"/>
      <c r="AGV305" s="13"/>
      <c r="AGW305" s="13"/>
      <c r="AGX305" s="13"/>
      <c r="AGY305" s="13"/>
      <c r="AGZ305" s="13"/>
      <c r="AHA305" s="13"/>
      <c r="AHB305" s="13"/>
      <c r="AHC305" s="13"/>
      <c r="AHD305" s="13"/>
      <c r="AHE305" s="13"/>
      <c r="AHF305" s="13"/>
      <c r="AHG305" s="13"/>
      <c r="AHH305" s="13"/>
      <c r="AHI305" s="13"/>
      <c r="AHJ305" s="13"/>
      <c r="AHK305" s="13"/>
      <c r="AHL305" s="13"/>
      <c r="AHM305" s="13"/>
      <c r="AHN305" s="13"/>
      <c r="AHO305" s="13"/>
      <c r="AHP305" s="13"/>
      <c r="AHQ305" s="13"/>
      <c r="AHR305" s="13"/>
      <c r="AHS305" s="13"/>
      <c r="AHT305" s="13"/>
      <c r="AHU305" s="13"/>
      <c r="AHV305" s="13"/>
      <c r="AHW305" s="13"/>
      <c r="AHX305" s="13"/>
      <c r="AHY305" s="13"/>
      <c r="AHZ305" s="13"/>
      <c r="AIA305" s="13"/>
      <c r="AIB305" s="13"/>
      <c r="AIC305" s="13"/>
      <c r="AID305" s="13"/>
      <c r="AIE305" s="13"/>
      <c r="AIF305" s="13"/>
      <c r="AIG305" s="13"/>
      <c r="AIH305" s="13"/>
      <c r="AII305" s="13"/>
      <c r="AIJ305" s="13"/>
      <c r="AIK305" s="13"/>
      <c r="AIL305" s="13"/>
      <c r="AIM305" s="13"/>
      <c r="AIN305" s="13"/>
      <c r="AIO305" s="13"/>
      <c r="AIP305" s="13"/>
      <c r="AIQ305" s="13"/>
      <c r="AIR305" s="13"/>
      <c r="AIS305" s="13"/>
      <c r="AIT305" s="13"/>
      <c r="AIU305" s="13"/>
      <c r="AIV305" s="13"/>
      <c r="AIW305" s="13"/>
      <c r="AIX305" s="13"/>
      <c r="AIY305" s="13"/>
      <c r="AIZ305" s="13"/>
      <c r="AJA305" s="13"/>
      <c r="AJB305" s="13"/>
      <c r="AJC305" s="13"/>
      <c r="AJD305" s="13"/>
      <c r="AJE305" s="13"/>
      <c r="AJF305" s="13"/>
      <c r="AJG305" s="13"/>
      <c r="AJH305" s="13"/>
      <c r="AJI305" s="13"/>
      <c r="AJJ305" s="13"/>
      <c r="AJK305" s="13"/>
      <c r="AJL305" s="13"/>
      <c r="AJM305" s="13"/>
      <c r="AJN305" s="13"/>
      <c r="AJO305" s="13"/>
      <c r="AJP305" s="13"/>
      <c r="AJQ305" s="13"/>
      <c r="AJR305" s="13"/>
      <c r="AJS305" s="13"/>
      <c r="AJT305" s="13"/>
      <c r="AJU305" s="13"/>
      <c r="AJV305" s="13"/>
      <c r="AJW305" s="13"/>
      <c r="AJX305" s="13"/>
      <c r="AJY305" s="13"/>
      <c r="AJZ305" s="13"/>
      <c r="AKA305" s="13"/>
      <c r="AKB305" s="13"/>
      <c r="AKC305" s="13"/>
      <c r="AKD305" s="13"/>
      <c r="AKE305" s="13"/>
      <c r="AKF305" s="13"/>
      <c r="AKG305" s="13"/>
      <c r="AKH305" s="13"/>
      <c r="AKI305" s="13"/>
      <c r="AKJ305" s="13"/>
      <c r="AKK305" s="13"/>
      <c r="AKL305" s="13"/>
      <c r="AKM305" s="13"/>
      <c r="AKN305" s="13"/>
      <c r="AKO305" s="13"/>
      <c r="AKP305" s="13"/>
      <c r="AKQ305" s="13"/>
      <c r="AKR305" s="13"/>
      <c r="AKS305" s="13"/>
      <c r="AKT305" s="13"/>
      <c r="AKU305" s="13"/>
      <c r="AKV305" s="13"/>
      <c r="AKW305" s="13"/>
      <c r="AKX305" s="13"/>
      <c r="AKY305" s="13"/>
      <c r="AKZ305" s="13"/>
      <c r="ALA305" s="13"/>
      <c r="ALB305" s="13"/>
      <c r="ALC305" s="13"/>
      <c r="ALD305" s="13"/>
      <c r="ALE305" s="13"/>
      <c r="ALF305" s="13"/>
      <c r="ALG305" s="13"/>
      <c r="ALH305" s="13"/>
      <c r="ALI305" s="13"/>
      <c r="ALJ305" s="13"/>
      <c r="ALK305" s="13"/>
      <c r="ALL305" s="13"/>
      <c r="ALM305" s="13"/>
      <c r="ALN305" s="13"/>
    </row>
    <row r="306" spans="1:1002" ht="14.5" hidden="1" customHeight="1" x14ac:dyDescent="0.35">
      <c r="A306" s="6"/>
      <c r="B306" s="21"/>
      <c r="C306" s="30"/>
      <c r="D306" s="21"/>
      <c r="E306" s="21"/>
      <c r="F306" s="11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c r="ET306" s="13"/>
      <c r="EU306" s="13"/>
      <c r="EV306" s="13"/>
      <c r="EW306" s="13"/>
      <c r="EX306" s="13"/>
      <c r="EY306" s="13"/>
      <c r="EZ306" s="13"/>
      <c r="FA306" s="13"/>
      <c r="FB306" s="13"/>
      <c r="FC306" s="13"/>
      <c r="FD306" s="13"/>
      <c r="FE306" s="13"/>
      <c r="FF306" s="13"/>
      <c r="FG306" s="13"/>
      <c r="FH306" s="13"/>
      <c r="FI306" s="13"/>
      <c r="FJ306" s="13"/>
      <c r="FK306" s="13"/>
      <c r="FL306" s="13"/>
      <c r="FM306" s="13"/>
      <c r="FN306" s="13"/>
      <c r="FO306" s="13"/>
      <c r="FP306" s="13"/>
      <c r="FQ306" s="13"/>
      <c r="FR306" s="13"/>
      <c r="FS306" s="13"/>
      <c r="FT306" s="13"/>
      <c r="FU306" s="13"/>
      <c r="FV306" s="13"/>
      <c r="FW306" s="13"/>
      <c r="FX306" s="13"/>
      <c r="FY306" s="13"/>
      <c r="FZ306" s="13"/>
      <c r="GA306" s="13"/>
      <c r="GB306" s="13"/>
      <c r="GC306" s="13"/>
      <c r="GD306" s="13"/>
      <c r="GE306" s="13"/>
      <c r="GF306" s="13"/>
      <c r="GG306" s="13"/>
      <c r="GH306" s="13"/>
      <c r="GI306" s="13"/>
      <c r="GJ306" s="13"/>
      <c r="GK306" s="13"/>
      <c r="GL306" s="13"/>
      <c r="GM306" s="13"/>
      <c r="GN306" s="13"/>
      <c r="GO306" s="13"/>
      <c r="GP306" s="13"/>
      <c r="GQ306" s="13"/>
      <c r="GR306" s="13"/>
      <c r="GS306" s="13"/>
      <c r="GT306" s="13"/>
      <c r="GU306" s="13"/>
      <c r="GV306" s="13"/>
      <c r="GW306" s="13"/>
      <c r="GX306" s="13"/>
      <c r="GY306" s="13"/>
      <c r="GZ306" s="13"/>
      <c r="HA306" s="13"/>
      <c r="HB306" s="13"/>
      <c r="HC306" s="13"/>
      <c r="HD306" s="13"/>
      <c r="HE306" s="13"/>
      <c r="HF306" s="13"/>
      <c r="HG306" s="13"/>
      <c r="HH306" s="13"/>
      <c r="HI306" s="13"/>
      <c r="HJ306" s="13"/>
      <c r="HK306" s="13"/>
      <c r="HL306" s="13"/>
      <c r="HM306" s="13"/>
      <c r="HN306" s="13"/>
      <c r="HO306" s="13"/>
      <c r="HP306" s="13"/>
      <c r="HQ306" s="13"/>
      <c r="HR306" s="13"/>
      <c r="HS306" s="13"/>
      <c r="HT306" s="13"/>
      <c r="HU306" s="13"/>
      <c r="HV306" s="13"/>
      <c r="HW306" s="13"/>
      <c r="HX306" s="13"/>
      <c r="HY306" s="13"/>
      <c r="HZ306" s="13"/>
      <c r="IA306" s="13"/>
      <c r="IB306" s="13"/>
      <c r="IC306" s="13"/>
      <c r="ID306" s="13"/>
      <c r="IE306" s="13"/>
      <c r="IF306" s="13"/>
      <c r="IG306" s="13"/>
      <c r="IH306" s="13"/>
      <c r="II306" s="13"/>
      <c r="IJ306" s="13"/>
      <c r="IK306" s="13"/>
      <c r="IL306" s="13"/>
      <c r="IM306" s="13"/>
      <c r="IN306" s="13"/>
      <c r="IO306" s="13"/>
      <c r="IP306" s="13"/>
      <c r="IQ306" s="13"/>
      <c r="IR306" s="13"/>
      <c r="IS306" s="13"/>
      <c r="IT306" s="13"/>
      <c r="IU306" s="13"/>
      <c r="IV306" s="13"/>
      <c r="IW306" s="13"/>
      <c r="IX306" s="13"/>
      <c r="IY306" s="13"/>
      <c r="IZ306" s="13"/>
      <c r="JA306" s="13"/>
      <c r="JB306" s="13"/>
      <c r="JC306" s="13"/>
      <c r="JD306" s="13"/>
      <c r="JE306" s="13"/>
      <c r="JF306" s="13"/>
      <c r="JG306" s="13"/>
      <c r="JH306" s="13"/>
      <c r="JI306" s="13"/>
      <c r="JJ306" s="13"/>
      <c r="JK306" s="13"/>
      <c r="JL306" s="13"/>
      <c r="JM306" s="13"/>
      <c r="JN306" s="13"/>
      <c r="JO306" s="13"/>
      <c r="JP306" s="13"/>
      <c r="JQ306" s="13"/>
      <c r="JR306" s="13"/>
      <c r="JS306" s="13"/>
      <c r="JT306" s="13"/>
      <c r="JU306" s="13"/>
      <c r="JV306" s="13"/>
      <c r="JW306" s="13"/>
      <c r="JX306" s="13"/>
      <c r="JY306" s="13"/>
      <c r="JZ306" s="13"/>
      <c r="KA306" s="13"/>
      <c r="KB306" s="13"/>
      <c r="KC306" s="13"/>
      <c r="KD306" s="13"/>
      <c r="KE306" s="13"/>
      <c r="KF306" s="13"/>
      <c r="KG306" s="13"/>
      <c r="KH306" s="13"/>
      <c r="KI306" s="13"/>
      <c r="KJ306" s="13"/>
      <c r="KK306" s="13"/>
      <c r="KL306" s="13"/>
      <c r="KM306" s="13"/>
      <c r="KN306" s="13"/>
      <c r="KO306" s="13"/>
      <c r="KP306" s="13"/>
      <c r="KQ306" s="13"/>
      <c r="KR306" s="13"/>
      <c r="KS306" s="13"/>
      <c r="KT306" s="13"/>
      <c r="KU306" s="13"/>
      <c r="KV306" s="13"/>
      <c r="KW306" s="13"/>
      <c r="KX306" s="13"/>
      <c r="KY306" s="13"/>
      <c r="KZ306" s="13"/>
      <c r="LA306" s="13"/>
      <c r="LB306" s="13"/>
      <c r="LC306" s="13"/>
      <c r="LD306" s="13"/>
      <c r="LE306" s="13"/>
      <c r="LF306" s="13"/>
      <c r="LG306" s="13"/>
      <c r="LH306" s="13"/>
      <c r="LI306" s="13"/>
      <c r="LJ306" s="13"/>
      <c r="LK306" s="13"/>
      <c r="LL306" s="13"/>
      <c r="LM306" s="13"/>
      <c r="LN306" s="13"/>
      <c r="LO306" s="13"/>
      <c r="LP306" s="13"/>
      <c r="LQ306" s="13"/>
      <c r="LR306" s="13"/>
      <c r="LS306" s="13"/>
      <c r="LT306" s="13"/>
      <c r="LU306" s="13"/>
      <c r="LV306" s="13"/>
      <c r="LW306" s="13"/>
      <c r="LX306" s="13"/>
      <c r="LY306" s="13"/>
      <c r="LZ306" s="13"/>
      <c r="MA306" s="13"/>
      <c r="MB306" s="13"/>
      <c r="MC306" s="13"/>
      <c r="MD306" s="13"/>
      <c r="ME306" s="13"/>
      <c r="MF306" s="13"/>
      <c r="MG306" s="13"/>
      <c r="MH306" s="13"/>
      <c r="MI306" s="13"/>
      <c r="MJ306" s="13"/>
      <c r="MK306" s="13"/>
      <c r="ML306" s="13"/>
      <c r="MM306" s="13"/>
      <c r="MN306" s="13"/>
      <c r="MO306" s="13"/>
      <c r="MP306" s="13"/>
      <c r="MQ306" s="13"/>
      <c r="MR306" s="13"/>
      <c r="MS306" s="13"/>
      <c r="MT306" s="13"/>
      <c r="MU306" s="13"/>
      <c r="MV306" s="13"/>
      <c r="MW306" s="13"/>
      <c r="MX306" s="13"/>
      <c r="MY306" s="13"/>
      <c r="MZ306" s="13"/>
      <c r="NA306" s="13"/>
      <c r="NB306" s="13"/>
      <c r="NC306" s="13"/>
      <c r="ND306" s="13"/>
      <c r="NE306" s="13"/>
      <c r="NF306" s="13"/>
      <c r="NG306" s="13"/>
      <c r="NH306" s="13"/>
      <c r="NI306" s="13"/>
      <c r="NJ306" s="13"/>
      <c r="NK306" s="13"/>
      <c r="NL306" s="13"/>
      <c r="NM306" s="13"/>
      <c r="NN306" s="13"/>
      <c r="NO306" s="13"/>
      <c r="NP306" s="13"/>
      <c r="NQ306" s="13"/>
      <c r="NR306" s="13"/>
      <c r="NS306" s="13"/>
      <c r="NT306" s="13"/>
      <c r="NU306" s="13"/>
      <c r="NV306" s="13"/>
      <c r="NW306" s="13"/>
      <c r="NX306" s="13"/>
      <c r="NY306" s="13"/>
      <c r="NZ306" s="13"/>
      <c r="OA306" s="13"/>
      <c r="OB306" s="13"/>
      <c r="OC306" s="13"/>
      <c r="OD306" s="13"/>
      <c r="OE306" s="13"/>
      <c r="OF306" s="13"/>
      <c r="OG306" s="13"/>
      <c r="OH306" s="13"/>
      <c r="OI306" s="13"/>
      <c r="OJ306" s="13"/>
      <c r="OK306" s="13"/>
      <c r="OL306" s="13"/>
      <c r="OM306" s="13"/>
      <c r="ON306" s="13"/>
      <c r="OO306" s="13"/>
      <c r="OP306" s="13"/>
      <c r="OQ306" s="13"/>
      <c r="OR306" s="13"/>
      <c r="OS306" s="13"/>
      <c r="OT306" s="13"/>
      <c r="OU306" s="13"/>
      <c r="OV306" s="13"/>
      <c r="OW306" s="13"/>
      <c r="OX306" s="13"/>
      <c r="OY306" s="13"/>
      <c r="OZ306" s="13"/>
      <c r="PA306" s="13"/>
      <c r="PB306" s="13"/>
      <c r="PC306" s="13"/>
      <c r="PD306" s="13"/>
      <c r="PE306" s="13"/>
      <c r="PF306" s="13"/>
      <c r="PG306" s="13"/>
      <c r="PH306" s="13"/>
      <c r="PI306" s="13"/>
      <c r="PJ306" s="13"/>
      <c r="PK306" s="13"/>
      <c r="PL306" s="13"/>
      <c r="PM306" s="13"/>
      <c r="PN306" s="13"/>
      <c r="PO306" s="13"/>
      <c r="PP306" s="13"/>
      <c r="PQ306" s="13"/>
      <c r="PR306" s="13"/>
      <c r="PS306" s="13"/>
      <c r="PT306" s="13"/>
      <c r="PU306" s="13"/>
      <c r="PV306" s="13"/>
      <c r="PW306" s="13"/>
      <c r="PX306" s="13"/>
      <c r="PY306" s="13"/>
      <c r="PZ306" s="13"/>
      <c r="QA306" s="13"/>
      <c r="QB306" s="13"/>
      <c r="QC306" s="13"/>
      <c r="QD306" s="13"/>
      <c r="QE306" s="13"/>
      <c r="QF306" s="13"/>
      <c r="QG306" s="13"/>
      <c r="QH306" s="13"/>
      <c r="QI306" s="13"/>
      <c r="QJ306" s="13"/>
      <c r="QK306" s="13"/>
      <c r="QL306" s="13"/>
      <c r="QM306" s="13"/>
      <c r="QN306" s="13"/>
      <c r="QO306" s="13"/>
      <c r="QP306" s="13"/>
      <c r="QQ306" s="13"/>
      <c r="QR306" s="13"/>
      <c r="QS306" s="13"/>
      <c r="QT306" s="13"/>
      <c r="QU306" s="13"/>
      <c r="QV306" s="13"/>
      <c r="QW306" s="13"/>
      <c r="QX306" s="13"/>
      <c r="QY306" s="13"/>
      <c r="QZ306" s="13"/>
      <c r="RA306" s="13"/>
      <c r="RB306" s="13"/>
      <c r="RC306" s="13"/>
      <c r="RD306" s="13"/>
      <c r="RE306" s="13"/>
      <c r="RF306" s="13"/>
      <c r="RG306" s="13"/>
      <c r="RH306" s="13"/>
      <c r="RI306" s="13"/>
      <c r="RJ306" s="13"/>
      <c r="RK306" s="13"/>
      <c r="RL306" s="13"/>
      <c r="RM306" s="13"/>
      <c r="RN306" s="13"/>
      <c r="RO306" s="13"/>
      <c r="RP306" s="13"/>
      <c r="RQ306" s="13"/>
      <c r="RR306" s="13"/>
      <c r="RS306" s="13"/>
      <c r="RT306" s="13"/>
      <c r="RU306" s="13"/>
      <c r="RV306" s="13"/>
      <c r="RW306" s="13"/>
      <c r="RX306" s="13"/>
      <c r="RY306" s="13"/>
      <c r="RZ306" s="13"/>
      <c r="SA306" s="13"/>
      <c r="SB306" s="13"/>
      <c r="SC306" s="13"/>
      <c r="SD306" s="13"/>
      <c r="SE306" s="13"/>
      <c r="SF306" s="13"/>
      <c r="SG306" s="13"/>
      <c r="SH306" s="13"/>
      <c r="SI306" s="13"/>
      <c r="SJ306" s="13"/>
      <c r="SK306" s="13"/>
      <c r="SL306" s="13"/>
      <c r="SM306" s="13"/>
      <c r="SN306" s="13"/>
      <c r="SO306" s="13"/>
      <c r="SP306" s="13"/>
      <c r="SQ306" s="13"/>
      <c r="SR306" s="13"/>
      <c r="SS306" s="13"/>
      <c r="ST306" s="13"/>
      <c r="SU306" s="13"/>
      <c r="SV306" s="13"/>
      <c r="SW306" s="13"/>
      <c r="SX306" s="13"/>
      <c r="SY306" s="13"/>
      <c r="SZ306" s="13"/>
      <c r="TA306" s="13"/>
      <c r="TB306" s="13"/>
      <c r="TC306" s="13"/>
      <c r="TD306" s="13"/>
      <c r="TE306" s="13"/>
      <c r="TF306" s="13"/>
      <c r="TG306" s="13"/>
      <c r="TH306" s="13"/>
      <c r="TI306" s="13"/>
      <c r="TJ306" s="13"/>
      <c r="TK306" s="13"/>
      <c r="TL306" s="13"/>
      <c r="TM306" s="13"/>
      <c r="TN306" s="13"/>
      <c r="TO306" s="13"/>
      <c r="TP306" s="13"/>
      <c r="TQ306" s="13"/>
      <c r="TR306" s="13"/>
      <c r="TS306" s="13"/>
      <c r="TT306" s="13"/>
      <c r="TU306" s="13"/>
      <c r="TV306" s="13"/>
      <c r="TW306" s="13"/>
      <c r="TX306" s="13"/>
      <c r="TY306" s="13"/>
      <c r="TZ306" s="13"/>
      <c r="UA306" s="13"/>
      <c r="UB306" s="13"/>
      <c r="UC306" s="13"/>
      <c r="UD306" s="13"/>
      <c r="UE306" s="13"/>
      <c r="UF306" s="13"/>
      <c r="UG306" s="13"/>
      <c r="UH306" s="13"/>
      <c r="UI306" s="13"/>
      <c r="UJ306" s="13"/>
      <c r="UK306" s="13"/>
      <c r="UL306" s="13"/>
      <c r="UM306" s="13"/>
      <c r="UN306" s="13"/>
      <c r="UO306" s="13"/>
      <c r="UP306" s="13"/>
      <c r="UQ306" s="13"/>
      <c r="UR306" s="13"/>
      <c r="US306" s="13"/>
      <c r="UT306" s="13"/>
      <c r="UU306" s="13"/>
      <c r="UV306" s="13"/>
      <c r="UW306" s="13"/>
      <c r="UX306" s="13"/>
      <c r="UY306" s="13"/>
      <c r="UZ306" s="13"/>
      <c r="VA306" s="13"/>
      <c r="VB306" s="13"/>
      <c r="VC306" s="13"/>
      <c r="VD306" s="13"/>
      <c r="VE306" s="13"/>
      <c r="VF306" s="13"/>
      <c r="VG306" s="13"/>
      <c r="VH306" s="13"/>
      <c r="VI306" s="13"/>
      <c r="VJ306" s="13"/>
      <c r="VK306" s="13"/>
      <c r="VL306" s="13"/>
      <c r="VM306" s="13"/>
      <c r="VN306" s="13"/>
      <c r="VO306" s="13"/>
      <c r="VP306" s="13"/>
      <c r="VQ306" s="13"/>
      <c r="VR306" s="13"/>
      <c r="VS306" s="13"/>
      <c r="VT306" s="13"/>
      <c r="VU306" s="13"/>
      <c r="VV306" s="13"/>
      <c r="VW306" s="13"/>
      <c r="VX306" s="13"/>
      <c r="VY306" s="13"/>
      <c r="VZ306" s="13"/>
      <c r="WA306" s="13"/>
      <c r="WB306" s="13"/>
      <c r="WC306" s="13"/>
      <c r="WD306" s="13"/>
      <c r="WE306" s="13"/>
      <c r="WF306" s="13"/>
      <c r="WG306" s="13"/>
      <c r="WH306" s="13"/>
      <c r="WI306" s="13"/>
      <c r="WJ306" s="13"/>
      <c r="WK306" s="13"/>
      <c r="WL306" s="13"/>
      <c r="WM306" s="13"/>
      <c r="WN306" s="13"/>
      <c r="WO306" s="13"/>
      <c r="WP306" s="13"/>
      <c r="WQ306" s="13"/>
      <c r="WR306" s="13"/>
      <c r="WS306" s="13"/>
      <c r="WT306" s="13"/>
      <c r="WU306" s="13"/>
      <c r="WV306" s="13"/>
      <c r="WW306" s="13"/>
      <c r="WX306" s="13"/>
      <c r="WY306" s="13"/>
      <c r="WZ306" s="13"/>
      <c r="XA306" s="13"/>
      <c r="XB306" s="13"/>
      <c r="XC306" s="13"/>
      <c r="XD306" s="13"/>
      <c r="XE306" s="13"/>
      <c r="XF306" s="13"/>
      <c r="XG306" s="13"/>
      <c r="XH306" s="13"/>
      <c r="XI306" s="13"/>
      <c r="XJ306" s="13"/>
      <c r="XK306" s="13"/>
      <c r="XL306" s="13"/>
      <c r="XM306" s="13"/>
      <c r="XN306" s="13"/>
      <c r="XO306" s="13"/>
      <c r="XP306" s="13"/>
      <c r="XQ306" s="13"/>
      <c r="XR306" s="13"/>
      <c r="XS306" s="13"/>
      <c r="XT306" s="13"/>
      <c r="XU306" s="13"/>
      <c r="XV306" s="13"/>
      <c r="XW306" s="13"/>
      <c r="XX306" s="13"/>
      <c r="XY306" s="13"/>
      <c r="XZ306" s="13"/>
      <c r="YA306" s="13"/>
      <c r="YB306" s="13"/>
      <c r="YC306" s="13"/>
      <c r="YD306" s="13"/>
      <c r="YE306" s="13"/>
      <c r="YF306" s="13"/>
      <c r="YG306" s="13"/>
      <c r="YH306" s="13"/>
      <c r="YI306" s="13"/>
      <c r="YJ306" s="13"/>
      <c r="YK306" s="13"/>
      <c r="YL306" s="13"/>
      <c r="YM306" s="13"/>
      <c r="YN306" s="13"/>
      <c r="YO306" s="13"/>
      <c r="YP306" s="13"/>
      <c r="YQ306" s="13"/>
      <c r="YR306" s="13"/>
      <c r="YS306" s="13"/>
      <c r="YT306" s="13"/>
      <c r="YU306" s="13"/>
      <c r="YV306" s="13"/>
      <c r="YW306" s="13"/>
      <c r="YX306" s="13"/>
      <c r="YY306" s="13"/>
      <c r="YZ306" s="13"/>
      <c r="ZA306" s="13"/>
      <c r="ZB306" s="13"/>
      <c r="ZC306" s="13"/>
      <c r="ZD306" s="13"/>
      <c r="ZE306" s="13"/>
      <c r="ZF306" s="13"/>
      <c r="ZG306" s="13"/>
      <c r="ZH306" s="13"/>
      <c r="ZI306" s="13"/>
      <c r="ZJ306" s="13"/>
      <c r="ZK306" s="13"/>
      <c r="ZL306" s="13"/>
      <c r="ZM306" s="13"/>
      <c r="ZN306" s="13"/>
      <c r="ZO306" s="13"/>
      <c r="ZP306" s="13"/>
      <c r="ZQ306" s="13"/>
      <c r="ZR306" s="13"/>
      <c r="ZS306" s="13"/>
      <c r="ZT306" s="13"/>
      <c r="ZU306" s="13"/>
      <c r="ZV306" s="13"/>
      <c r="ZW306" s="13"/>
      <c r="ZX306" s="13"/>
      <c r="ZY306" s="13"/>
      <c r="ZZ306" s="13"/>
      <c r="AAA306" s="13"/>
      <c r="AAB306" s="13"/>
      <c r="AAC306" s="13"/>
      <c r="AAD306" s="13"/>
      <c r="AAE306" s="13"/>
      <c r="AAF306" s="13"/>
      <c r="AAG306" s="13"/>
      <c r="AAH306" s="13"/>
      <c r="AAI306" s="13"/>
      <c r="AAJ306" s="13"/>
      <c r="AAK306" s="13"/>
      <c r="AAL306" s="13"/>
      <c r="AAM306" s="13"/>
      <c r="AAN306" s="13"/>
      <c r="AAO306" s="13"/>
      <c r="AAP306" s="13"/>
      <c r="AAQ306" s="13"/>
      <c r="AAR306" s="13"/>
      <c r="AAS306" s="13"/>
      <c r="AAT306" s="13"/>
      <c r="AAU306" s="13"/>
      <c r="AAV306" s="13"/>
      <c r="AAW306" s="13"/>
      <c r="AAX306" s="13"/>
      <c r="AAY306" s="13"/>
      <c r="AAZ306" s="13"/>
      <c r="ABA306" s="13"/>
      <c r="ABB306" s="13"/>
      <c r="ABC306" s="13"/>
      <c r="ABD306" s="13"/>
      <c r="ABE306" s="13"/>
      <c r="ABF306" s="13"/>
      <c r="ABG306" s="13"/>
      <c r="ABH306" s="13"/>
      <c r="ABI306" s="13"/>
      <c r="ABJ306" s="13"/>
      <c r="ABK306" s="13"/>
      <c r="ABL306" s="13"/>
      <c r="ABM306" s="13"/>
      <c r="ABN306" s="13"/>
      <c r="ABO306" s="13"/>
      <c r="ABP306" s="13"/>
      <c r="ABQ306" s="13"/>
      <c r="ABR306" s="13"/>
      <c r="ABS306" s="13"/>
      <c r="ABT306" s="13"/>
      <c r="ABU306" s="13"/>
      <c r="ABV306" s="13"/>
      <c r="ABW306" s="13"/>
      <c r="ABX306" s="13"/>
      <c r="ABY306" s="13"/>
      <c r="ABZ306" s="13"/>
      <c r="ACA306" s="13"/>
      <c r="ACB306" s="13"/>
      <c r="ACC306" s="13"/>
      <c r="ACD306" s="13"/>
      <c r="ACE306" s="13"/>
      <c r="ACF306" s="13"/>
      <c r="ACG306" s="13"/>
      <c r="ACH306" s="13"/>
      <c r="ACI306" s="13"/>
      <c r="ACJ306" s="13"/>
      <c r="ACK306" s="13"/>
      <c r="ACL306" s="13"/>
      <c r="ACM306" s="13"/>
      <c r="ACN306" s="13"/>
      <c r="ACO306" s="13"/>
      <c r="ACP306" s="13"/>
      <c r="ACQ306" s="13"/>
      <c r="ACR306" s="13"/>
      <c r="ACS306" s="13"/>
      <c r="ACT306" s="13"/>
      <c r="ACU306" s="13"/>
      <c r="ACV306" s="13"/>
      <c r="ACW306" s="13"/>
      <c r="ACX306" s="13"/>
      <c r="ACY306" s="13"/>
      <c r="ACZ306" s="13"/>
      <c r="ADA306" s="13"/>
      <c r="ADB306" s="13"/>
      <c r="ADC306" s="13"/>
      <c r="ADD306" s="13"/>
      <c r="ADE306" s="13"/>
      <c r="ADF306" s="13"/>
      <c r="ADG306" s="13"/>
      <c r="ADH306" s="13"/>
      <c r="ADI306" s="13"/>
      <c r="ADJ306" s="13"/>
      <c r="ADK306" s="13"/>
      <c r="ADL306" s="13"/>
      <c r="ADM306" s="13"/>
      <c r="ADN306" s="13"/>
      <c r="ADO306" s="13"/>
      <c r="ADP306" s="13"/>
      <c r="ADQ306" s="13"/>
      <c r="ADR306" s="13"/>
      <c r="ADS306" s="13"/>
      <c r="ADT306" s="13"/>
      <c r="ADU306" s="13"/>
      <c r="ADV306" s="13"/>
      <c r="ADW306" s="13"/>
      <c r="ADX306" s="13"/>
      <c r="ADY306" s="13"/>
      <c r="ADZ306" s="13"/>
      <c r="AEA306" s="13"/>
      <c r="AEB306" s="13"/>
      <c r="AEC306" s="13"/>
      <c r="AED306" s="13"/>
      <c r="AEE306" s="13"/>
      <c r="AEF306" s="13"/>
      <c r="AEG306" s="13"/>
      <c r="AEH306" s="13"/>
      <c r="AEI306" s="13"/>
      <c r="AEJ306" s="13"/>
      <c r="AEK306" s="13"/>
      <c r="AEL306" s="13"/>
      <c r="AEM306" s="13"/>
      <c r="AEN306" s="13"/>
      <c r="AEO306" s="13"/>
      <c r="AEP306" s="13"/>
      <c r="AEQ306" s="13"/>
      <c r="AER306" s="13"/>
      <c r="AES306" s="13"/>
      <c r="AET306" s="13"/>
      <c r="AEU306" s="13"/>
      <c r="AEV306" s="13"/>
      <c r="AEW306" s="13"/>
      <c r="AEX306" s="13"/>
      <c r="AEY306" s="13"/>
      <c r="AEZ306" s="13"/>
      <c r="AFA306" s="13"/>
      <c r="AFB306" s="13"/>
      <c r="AFC306" s="13"/>
      <c r="AFD306" s="13"/>
      <c r="AFE306" s="13"/>
      <c r="AFF306" s="13"/>
      <c r="AFG306" s="13"/>
      <c r="AFH306" s="13"/>
      <c r="AFI306" s="13"/>
      <c r="AFJ306" s="13"/>
      <c r="AFK306" s="13"/>
      <c r="AFL306" s="13"/>
      <c r="AFM306" s="13"/>
      <c r="AFN306" s="13"/>
      <c r="AFO306" s="13"/>
      <c r="AFP306" s="13"/>
      <c r="AFQ306" s="13"/>
      <c r="AFR306" s="13"/>
      <c r="AFS306" s="13"/>
      <c r="AFT306" s="13"/>
      <c r="AFU306" s="13"/>
      <c r="AFV306" s="13"/>
      <c r="AFW306" s="13"/>
      <c r="AFX306" s="13"/>
      <c r="AFY306" s="13"/>
      <c r="AFZ306" s="13"/>
      <c r="AGA306" s="13"/>
      <c r="AGB306" s="13"/>
      <c r="AGC306" s="13"/>
      <c r="AGD306" s="13"/>
      <c r="AGE306" s="13"/>
      <c r="AGF306" s="13"/>
      <c r="AGG306" s="13"/>
      <c r="AGH306" s="13"/>
      <c r="AGI306" s="13"/>
      <c r="AGJ306" s="13"/>
      <c r="AGK306" s="13"/>
      <c r="AGL306" s="13"/>
      <c r="AGM306" s="13"/>
      <c r="AGN306" s="13"/>
      <c r="AGO306" s="13"/>
      <c r="AGP306" s="13"/>
      <c r="AGQ306" s="13"/>
      <c r="AGR306" s="13"/>
      <c r="AGS306" s="13"/>
      <c r="AGT306" s="13"/>
      <c r="AGU306" s="13"/>
      <c r="AGV306" s="13"/>
      <c r="AGW306" s="13"/>
      <c r="AGX306" s="13"/>
      <c r="AGY306" s="13"/>
      <c r="AGZ306" s="13"/>
      <c r="AHA306" s="13"/>
      <c r="AHB306" s="13"/>
      <c r="AHC306" s="13"/>
      <c r="AHD306" s="13"/>
      <c r="AHE306" s="13"/>
      <c r="AHF306" s="13"/>
      <c r="AHG306" s="13"/>
      <c r="AHH306" s="13"/>
      <c r="AHI306" s="13"/>
      <c r="AHJ306" s="13"/>
      <c r="AHK306" s="13"/>
      <c r="AHL306" s="13"/>
      <c r="AHM306" s="13"/>
      <c r="AHN306" s="13"/>
      <c r="AHO306" s="13"/>
      <c r="AHP306" s="13"/>
      <c r="AHQ306" s="13"/>
      <c r="AHR306" s="13"/>
      <c r="AHS306" s="13"/>
      <c r="AHT306" s="13"/>
      <c r="AHU306" s="13"/>
      <c r="AHV306" s="13"/>
      <c r="AHW306" s="13"/>
      <c r="AHX306" s="13"/>
      <c r="AHY306" s="13"/>
      <c r="AHZ306" s="13"/>
      <c r="AIA306" s="13"/>
      <c r="AIB306" s="13"/>
      <c r="AIC306" s="13"/>
      <c r="AID306" s="13"/>
      <c r="AIE306" s="13"/>
      <c r="AIF306" s="13"/>
      <c r="AIG306" s="13"/>
      <c r="AIH306" s="13"/>
      <c r="AII306" s="13"/>
      <c r="AIJ306" s="13"/>
      <c r="AIK306" s="13"/>
      <c r="AIL306" s="13"/>
      <c r="AIM306" s="13"/>
      <c r="AIN306" s="13"/>
      <c r="AIO306" s="13"/>
      <c r="AIP306" s="13"/>
      <c r="AIQ306" s="13"/>
      <c r="AIR306" s="13"/>
      <c r="AIS306" s="13"/>
      <c r="AIT306" s="13"/>
      <c r="AIU306" s="13"/>
      <c r="AIV306" s="13"/>
      <c r="AIW306" s="13"/>
      <c r="AIX306" s="13"/>
      <c r="AIY306" s="13"/>
      <c r="AIZ306" s="13"/>
      <c r="AJA306" s="13"/>
      <c r="AJB306" s="13"/>
      <c r="AJC306" s="13"/>
      <c r="AJD306" s="13"/>
      <c r="AJE306" s="13"/>
      <c r="AJF306" s="13"/>
      <c r="AJG306" s="13"/>
      <c r="AJH306" s="13"/>
      <c r="AJI306" s="13"/>
      <c r="AJJ306" s="13"/>
      <c r="AJK306" s="13"/>
      <c r="AJL306" s="13"/>
      <c r="AJM306" s="13"/>
      <c r="AJN306" s="13"/>
      <c r="AJO306" s="13"/>
      <c r="AJP306" s="13"/>
      <c r="AJQ306" s="13"/>
      <c r="AJR306" s="13"/>
      <c r="AJS306" s="13"/>
      <c r="AJT306" s="13"/>
      <c r="AJU306" s="13"/>
      <c r="AJV306" s="13"/>
      <c r="AJW306" s="13"/>
      <c r="AJX306" s="13"/>
      <c r="AJY306" s="13"/>
      <c r="AJZ306" s="13"/>
      <c r="AKA306" s="13"/>
      <c r="AKB306" s="13"/>
      <c r="AKC306" s="13"/>
      <c r="AKD306" s="13"/>
      <c r="AKE306" s="13"/>
      <c r="AKF306" s="13"/>
      <c r="AKG306" s="13"/>
      <c r="AKH306" s="13"/>
      <c r="AKI306" s="13"/>
      <c r="AKJ306" s="13"/>
      <c r="AKK306" s="13"/>
      <c r="AKL306" s="13"/>
      <c r="AKM306" s="13"/>
      <c r="AKN306" s="13"/>
      <c r="AKO306" s="13"/>
      <c r="AKP306" s="13"/>
      <c r="AKQ306" s="13"/>
      <c r="AKR306" s="13"/>
      <c r="AKS306" s="13"/>
      <c r="AKT306" s="13"/>
      <c r="AKU306" s="13"/>
      <c r="AKV306" s="13"/>
      <c r="AKW306" s="13"/>
      <c r="AKX306" s="13"/>
      <c r="AKY306" s="13"/>
      <c r="AKZ306" s="13"/>
      <c r="ALA306" s="13"/>
      <c r="ALB306" s="13"/>
      <c r="ALC306" s="13"/>
      <c r="ALD306" s="13"/>
      <c r="ALE306" s="13"/>
      <c r="ALF306" s="13"/>
      <c r="ALG306" s="13"/>
      <c r="ALH306" s="13"/>
      <c r="ALI306" s="13"/>
      <c r="ALJ306" s="13"/>
      <c r="ALK306" s="13"/>
      <c r="ALL306" s="13"/>
      <c r="ALM306" s="13"/>
      <c r="ALN306" s="13"/>
    </row>
    <row r="307" spans="1:1002" ht="14.5" hidden="1" customHeight="1" x14ac:dyDescent="0.35">
      <c r="A307" s="6"/>
      <c r="B307" s="21"/>
      <c r="C307" s="30"/>
      <c r="D307" s="21"/>
      <c r="E307" s="21"/>
      <c r="F307" s="11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13"/>
      <c r="EG307" s="13"/>
      <c r="EH307" s="13"/>
      <c r="EI307" s="13"/>
      <c r="EJ307" s="13"/>
      <c r="EK307" s="13"/>
      <c r="EL307" s="13"/>
      <c r="EM307" s="13"/>
      <c r="EN307" s="13"/>
      <c r="EO307" s="13"/>
      <c r="EP307" s="13"/>
      <c r="EQ307" s="13"/>
      <c r="ER307" s="13"/>
      <c r="ES307" s="13"/>
      <c r="ET307" s="13"/>
      <c r="EU307" s="13"/>
      <c r="EV307" s="13"/>
      <c r="EW307" s="13"/>
      <c r="EX307" s="13"/>
      <c r="EY307" s="13"/>
      <c r="EZ307" s="13"/>
      <c r="FA307" s="13"/>
      <c r="FB307" s="13"/>
      <c r="FC307" s="13"/>
      <c r="FD307" s="13"/>
      <c r="FE307" s="13"/>
      <c r="FF307" s="13"/>
      <c r="FG307" s="13"/>
      <c r="FH307" s="13"/>
      <c r="FI307" s="13"/>
      <c r="FJ307" s="13"/>
      <c r="FK307" s="13"/>
      <c r="FL307" s="13"/>
      <c r="FM307" s="13"/>
      <c r="FN307" s="13"/>
      <c r="FO307" s="13"/>
      <c r="FP307" s="13"/>
      <c r="FQ307" s="13"/>
      <c r="FR307" s="13"/>
      <c r="FS307" s="13"/>
      <c r="FT307" s="13"/>
      <c r="FU307" s="13"/>
      <c r="FV307" s="13"/>
      <c r="FW307" s="13"/>
      <c r="FX307" s="13"/>
      <c r="FY307" s="13"/>
      <c r="FZ307" s="13"/>
      <c r="GA307" s="13"/>
      <c r="GB307" s="13"/>
      <c r="GC307" s="13"/>
      <c r="GD307" s="13"/>
      <c r="GE307" s="13"/>
      <c r="GF307" s="13"/>
      <c r="GG307" s="13"/>
      <c r="GH307" s="13"/>
      <c r="GI307" s="13"/>
      <c r="GJ307" s="13"/>
      <c r="GK307" s="13"/>
      <c r="GL307" s="13"/>
      <c r="GM307" s="13"/>
      <c r="GN307" s="13"/>
      <c r="GO307" s="13"/>
      <c r="GP307" s="13"/>
      <c r="GQ307" s="13"/>
      <c r="GR307" s="13"/>
      <c r="GS307" s="13"/>
      <c r="GT307" s="13"/>
      <c r="GU307" s="13"/>
      <c r="GV307" s="13"/>
      <c r="GW307" s="13"/>
      <c r="GX307" s="13"/>
      <c r="GY307" s="13"/>
      <c r="GZ307" s="13"/>
      <c r="HA307" s="13"/>
      <c r="HB307" s="13"/>
      <c r="HC307" s="13"/>
      <c r="HD307" s="13"/>
      <c r="HE307" s="13"/>
      <c r="HF307" s="13"/>
      <c r="HG307" s="13"/>
      <c r="HH307" s="13"/>
      <c r="HI307" s="13"/>
      <c r="HJ307" s="13"/>
      <c r="HK307" s="13"/>
      <c r="HL307" s="13"/>
      <c r="HM307" s="13"/>
      <c r="HN307" s="13"/>
      <c r="HO307" s="13"/>
      <c r="HP307" s="13"/>
      <c r="HQ307" s="13"/>
      <c r="HR307" s="13"/>
      <c r="HS307" s="13"/>
      <c r="HT307" s="13"/>
      <c r="HU307" s="13"/>
      <c r="HV307" s="13"/>
      <c r="HW307" s="13"/>
      <c r="HX307" s="13"/>
      <c r="HY307" s="13"/>
      <c r="HZ307" s="13"/>
      <c r="IA307" s="13"/>
      <c r="IB307" s="13"/>
      <c r="IC307" s="13"/>
      <c r="ID307" s="13"/>
      <c r="IE307" s="13"/>
      <c r="IF307" s="13"/>
      <c r="IG307" s="13"/>
      <c r="IH307" s="13"/>
      <c r="II307" s="13"/>
      <c r="IJ307" s="13"/>
      <c r="IK307" s="13"/>
      <c r="IL307" s="13"/>
      <c r="IM307" s="13"/>
      <c r="IN307" s="13"/>
      <c r="IO307" s="13"/>
      <c r="IP307" s="13"/>
      <c r="IQ307" s="13"/>
      <c r="IR307" s="13"/>
      <c r="IS307" s="13"/>
      <c r="IT307" s="13"/>
      <c r="IU307" s="13"/>
      <c r="IV307" s="13"/>
      <c r="IW307" s="13"/>
      <c r="IX307" s="13"/>
      <c r="IY307" s="13"/>
      <c r="IZ307" s="13"/>
      <c r="JA307" s="13"/>
      <c r="JB307" s="13"/>
      <c r="JC307" s="13"/>
      <c r="JD307" s="13"/>
      <c r="JE307" s="13"/>
      <c r="JF307" s="13"/>
      <c r="JG307" s="13"/>
      <c r="JH307" s="13"/>
      <c r="JI307" s="13"/>
      <c r="JJ307" s="13"/>
      <c r="JK307" s="13"/>
      <c r="JL307" s="13"/>
      <c r="JM307" s="13"/>
      <c r="JN307" s="13"/>
      <c r="JO307" s="13"/>
      <c r="JP307" s="13"/>
      <c r="JQ307" s="13"/>
      <c r="JR307" s="13"/>
      <c r="JS307" s="13"/>
      <c r="JT307" s="13"/>
      <c r="JU307" s="13"/>
      <c r="JV307" s="13"/>
      <c r="JW307" s="13"/>
      <c r="JX307" s="13"/>
      <c r="JY307" s="13"/>
      <c r="JZ307" s="13"/>
      <c r="KA307" s="13"/>
      <c r="KB307" s="13"/>
      <c r="KC307" s="13"/>
      <c r="KD307" s="13"/>
      <c r="KE307" s="13"/>
      <c r="KF307" s="13"/>
      <c r="KG307" s="13"/>
      <c r="KH307" s="13"/>
      <c r="KI307" s="13"/>
      <c r="KJ307" s="13"/>
      <c r="KK307" s="13"/>
      <c r="KL307" s="13"/>
      <c r="KM307" s="13"/>
      <c r="KN307" s="13"/>
      <c r="KO307" s="13"/>
      <c r="KP307" s="13"/>
      <c r="KQ307" s="13"/>
      <c r="KR307" s="13"/>
      <c r="KS307" s="13"/>
      <c r="KT307" s="13"/>
      <c r="KU307" s="13"/>
      <c r="KV307" s="13"/>
      <c r="KW307" s="13"/>
      <c r="KX307" s="13"/>
      <c r="KY307" s="13"/>
      <c r="KZ307" s="13"/>
      <c r="LA307" s="13"/>
      <c r="LB307" s="13"/>
      <c r="LC307" s="13"/>
      <c r="LD307" s="13"/>
      <c r="LE307" s="13"/>
      <c r="LF307" s="13"/>
      <c r="LG307" s="13"/>
      <c r="LH307" s="13"/>
      <c r="LI307" s="13"/>
      <c r="LJ307" s="13"/>
      <c r="LK307" s="13"/>
      <c r="LL307" s="13"/>
      <c r="LM307" s="13"/>
      <c r="LN307" s="13"/>
      <c r="LO307" s="13"/>
      <c r="LP307" s="13"/>
      <c r="LQ307" s="13"/>
      <c r="LR307" s="13"/>
      <c r="LS307" s="13"/>
      <c r="LT307" s="13"/>
      <c r="LU307" s="13"/>
      <c r="LV307" s="13"/>
      <c r="LW307" s="13"/>
      <c r="LX307" s="13"/>
      <c r="LY307" s="13"/>
      <c r="LZ307" s="13"/>
      <c r="MA307" s="13"/>
      <c r="MB307" s="13"/>
      <c r="MC307" s="13"/>
      <c r="MD307" s="13"/>
      <c r="ME307" s="13"/>
      <c r="MF307" s="13"/>
      <c r="MG307" s="13"/>
      <c r="MH307" s="13"/>
      <c r="MI307" s="13"/>
      <c r="MJ307" s="13"/>
      <c r="MK307" s="13"/>
      <c r="ML307" s="13"/>
      <c r="MM307" s="13"/>
      <c r="MN307" s="13"/>
      <c r="MO307" s="13"/>
      <c r="MP307" s="13"/>
      <c r="MQ307" s="13"/>
      <c r="MR307" s="13"/>
      <c r="MS307" s="13"/>
      <c r="MT307" s="13"/>
      <c r="MU307" s="13"/>
      <c r="MV307" s="13"/>
      <c r="MW307" s="13"/>
      <c r="MX307" s="13"/>
      <c r="MY307" s="13"/>
      <c r="MZ307" s="13"/>
      <c r="NA307" s="13"/>
      <c r="NB307" s="13"/>
      <c r="NC307" s="13"/>
      <c r="ND307" s="13"/>
      <c r="NE307" s="13"/>
      <c r="NF307" s="13"/>
      <c r="NG307" s="13"/>
      <c r="NH307" s="13"/>
      <c r="NI307" s="13"/>
      <c r="NJ307" s="13"/>
      <c r="NK307" s="13"/>
      <c r="NL307" s="13"/>
      <c r="NM307" s="13"/>
      <c r="NN307" s="13"/>
      <c r="NO307" s="13"/>
      <c r="NP307" s="13"/>
      <c r="NQ307" s="13"/>
      <c r="NR307" s="13"/>
      <c r="NS307" s="13"/>
      <c r="NT307" s="13"/>
      <c r="NU307" s="13"/>
      <c r="NV307" s="13"/>
      <c r="NW307" s="13"/>
      <c r="NX307" s="13"/>
      <c r="NY307" s="13"/>
      <c r="NZ307" s="13"/>
      <c r="OA307" s="13"/>
      <c r="OB307" s="13"/>
      <c r="OC307" s="13"/>
      <c r="OD307" s="13"/>
      <c r="OE307" s="13"/>
      <c r="OF307" s="13"/>
      <c r="OG307" s="13"/>
      <c r="OH307" s="13"/>
      <c r="OI307" s="13"/>
      <c r="OJ307" s="13"/>
      <c r="OK307" s="13"/>
      <c r="OL307" s="13"/>
      <c r="OM307" s="13"/>
      <c r="ON307" s="13"/>
      <c r="OO307" s="13"/>
      <c r="OP307" s="13"/>
      <c r="OQ307" s="13"/>
      <c r="OR307" s="13"/>
      <c r="OS307" s="13"/>
      <c r="OT307" s="13"/>
      <c r="OU307" s="13"/>
      <c r="OV307" s="13"/>
      <c r="OW307" s="13"/>
      <c r="OX307" s="13"/>
      <c r="OY307" s="13"/>
      <c r="OZ307" s="13"/>
      <c r="PA307" s="13"/>
      <c r="PB307" s="13"/>
      <c r="PC307" s="13"/>
      <c r="PD307" s="13"/>
      <c r="PE307" s="13"/>
      <c r="PF307" s="13"/>
      <c r="PG307" s="13"/>
      <c r="PH307" s="13"/>
      <c r="PI307" s="13"/>
      <c r="PJ307" s="13"/>
      <c r="PK307" s="13"/>
      <c r="PL307" s="13"/>
      <c r="PM307" s="13"/>
      <c r="PN307" s="13"/>
      <c r="PO307" s="13"/>
      <c r="PP307" s="13"/>
      <c r="PQ307" s="13"/>
      <c r="PR307" s="13"/>
      <c r="PS307" s="13"/>
      <c r="PT307" s="13"/>
      <c r="PU307" s="13"/>
      <c r="PV307" s="13"/>
      <c r="PW307" s="13"/>
      <c r="PX307" s="13"/>
      <c r="PY307" s="13"/>
      <c r="PZ307" s="13"/>
      <c r="QA307" s="13"/>
      <c r="QB307" s="13"/>
      <c r="QC307" s="13"/>
      <c r="QD307" s="13"/>
      <c r="QE307" s="13"/>
      <c r="QF307" s="13"/>
      <c r="QG307" s="13"/>
      <c r="QH307" s="13"/>
      <c r="QI307" s="13"/>
      <c r="QJ307" s="13"/>
      <c r="QK307" s="13"/>
      <c r="QL307" s="13"/>
      <c r="QM307" s="13"/>
      <c r="QN307" s="13"/>
      <c r="QO307" s="13"/>
      <c r="QP307" s="13"/>
      <c r="QQ307" s="13"/>
      <c r="QR307" s="13"/>
      <c r="QS307" s="13"/>
      <c r="QT307" s="13"/>
      <c r="QU307" s="13"/>
      <c r="QV307" s="13"/>
      <c r="QW307" s="13"/>
      <c r="QX307" s="13"/>
      <c r="QY307" s="13"/>
      <c r="QZ307" s="13"/>
      <c r="RA307" s="13"/>
      <c r="RB307" s="13"/>
      <c r="RC307" s="13"/>
      <c r="RD307" s="13"/>
      <c r="RE307" s="13"/>
      <c r="RF307" s="13"/>
      <c r="RG307" s="13"/>
      <c r="RH307" s="13"/>
      <c r="RI307" s="13"/>
      <c r="RJ307" s="13"/>
      <c r="RK307" s="13"/>
      <c r="RL307" s="13"/>
      <c r="RM307" s="13"/>
      <c r="RN307" s="13"/>
      <c r="RO307" s="13"/>
      <c r="RP307" s="13"/>
      <c r="RQ307" s="13"/>
      <c r="RR307" s="13"/>
      <c r="RS307" s="13"/>
      <c r="RT307" s="13"/>
      <c r="RU307" s="13"/>
      <c r="RV307" s="13"/>
      <c r="RW307" s="13"/>
      <c r="RX307" s="13"/>
      <c r="RY307" s="13"/>
      <c r="RZ307" s="13"/>
      <c r="SA307" s="13"/>
      <c r="SB307" s="13"/>
      <c r="SC307" s="13"/>
      <c r="SD307" s="13"/>
      <c r="SE307" s="13"/>
      <c r="SF307" s="13"/>
      <c r="SG307" s="13"/>
      <c r="SH307" s="13"/>
      <c r="SI307" s="13"/>
      <c r="SJ307" s="13"/>
      <c r="SK307" s="13"/>
      <c r="SL307" s="13"/>
      <c r="SM307" s="13"/>
      <c r="SN307" s="13"/>
      <c r="SO307" s="13"/>
      <c r="SP307" s="13"/>
      <c r="SQ307" s="13"/>
      <c r="SR307" s="13"/>
      <c r="SS307" s="13"/>
      <c r="ST307" s="13"/>
      <c r="SU307" s="13"/>
      <c r="SV307" s="13"/>
      <c r="SW307" s="13"/>
      <c r="SX307" s="13"/>
      <c r="SY307" s="13"/>
      <c r="SZ307" s="13"/>
      <c r="TA307" s="13"/>
      <c r="TB307" s="13"/>
      <c r="TC307" s="13"/>
      <c r="TD307" s="13"/>
      <c r="TE307" s="13"/>
      <c r="TF307" s="13"/>
      <c r="TG307" s="13"/>
      <c r="TH307" s="13"/>
      <c r="TI307" s="13"/>
      <c r="TJ307" s="13"/>
      <c r="TK307" s="13"/>
      <c r="TL307" s="13"/>
      <c r="TM307" s="13"/>
      <c r="TN307" s="13"/>
      <c r="TO307" s="13"/>
      <c r="TP307" s="13"/>
      <c r="TQ307" s="13"/>
      <c r="TR307" s="13"/>
      <c r="TS307" s="13"/>
      <c r="TT307" s="13"/>
      <c r="TU307" s="13"/>
      <c r="TV307" s="13"/>
      <c r="TW307" s="13"/>
      <c r="TX307" s="13"/>
      <c r="TY307" s="13"/>
      <c r="TZ307" s="13"/>
      <c r="UA307" s="13"/>
      <c r="UB307" s="13"/>
      <c r="UC307" s="13"/>
      <c r="UD307" s="13"/>
      <c r="UE307" s="13"/>
      <c r="UF307" s="13"/>
      <c r="UG307" s="13"/>
      <c r="UH307" s="13"/>
      <c r="UI307" s="13"/>
      <c r="UJ307" s="13"/>
      <c r="UK307" s="13"/>
      <c r="UL307" s="13"/>
      <c r="UM307" s="13"/>
      <c r="UN307" s="13"/>
      <c r="UO307" s="13"/>
      <c r="UP307" s="13"/>
      <c r="UQ307" s="13"/>
      <c r="UR307" s="13"/>
      <c r="US307" s="13"/>
      <c r="UT307" s="13"/>
      <c r="UU307" s="13"/>
      <c r="UV307" s="13"/>
      <c r="UW307" s="13"/>
      <c r="UX307" s="13"/>
      <c r="UY307" s="13"/>
      <c r="UZ307" s="13"/>
      <c r="VA307" s="13"/>
      <c r="VB307" s="13"/>
      <c r="VC307" s="13"/>
      <c r="VD307" s="13"/>
      <c r="VE307" s="13"/>
      <c r="VF307" s="13"/>
      <c r="VG307" s="13"/>
      <c r="VH307" s="13"/>
      <c r="VI307" s="13"/>
      <c r="VJ307" s="13"/>
      <c r="VK307" s="13"/>
      <c r="VL307" s="13"/>
      <c r="VM307" s="13"/>
      <c r="VN307" s="13"/>
      <c r="VO307" s="13"/>
      <c r="VP307" s="13"/>
      <c r="VQ307" s="13"/>
      <c r="VR307" s="13"/>
      <c r="VS307" s="13"/>
      <c r="VT307" s="13"/>
      <c r="VU307" s="13"/>
      <c r="VV307" s="13"/>
      <c r="VW307" s="13"/>
      <c r="VX307" s="13"/>
      <c r="VY307" s="13"/>
      <c r="VZ307" s="13"/>
      <c r="WA307" s="13"/>
      <c r="WB307" s="13"/>
      <c r="WC307" s="13"/>
      <c r="WD307" s="13"/>
      <c r="WE307" s="13"/>
      <c r="WF307" s="13"/>
      <c r="WG307" s="13"/>
      <c r="WH307" s="13"/>
      <c r="WI307" s="13"/>
      <c r="WJ307" s="13"/>
      <c r="WK307" s="13"/>
      <c r="WL307" s="13"/>
      <c r="WM307" s="13"/>
      <c r="WN307" s="13"/>
      <c r="WO307" s="13"/>
      <c r="WP307" s="13"/>
      <c r="WQ307" s="13"/>
      <c r="WR307" s="13"/>
      <c r="WS307" s="13"/>
      <c r="WT307" s="13"/>
      <c r="WU307" s="13"/>
      <c r="WV307" s="13"/>
      <c r="WW307" s="13"/>
      <c r="WX307" s="13"/>
      <c r="WY307" s="13"/>
      <c r="WZ307" s="13"/>
      <c r="XA307" s="13"/>
      <c r="XB307" s="13"/>
      <c r="XC307" s="13"/>
      <c r="XD307" s="13"/>
      <c r="XE307" s="13"/>
      <c r="XF307" s="13"/>
      <c r="XG307" s="13"/>
      <c r="XH307" s="13"/>
      <c r="XI307" s="13"/>
      <c r="XJ307" s="13"/>
      <c r="XK307" s="13"/>
      <c r="XL307" s="13"/>
      <c r="XM307" s="13"/>
      <c r="XN307" s="13"/>
      <c r="XO307" s="13"/>
      <c r="XP307" s="13"/>
      <c r="XQ307" s="13"/>
      <c r="XR307" s="13"/>
      <c r="XS307" s="13"/>
      <c r="XT307" s="13"/>
      <c r="XU307" s="13"/>
      <c r="XV307" s="13"/>
      <c r="XW307" s="13"/>
      <c r="XX307" s="13"/>
      <c r="XY307" s="13"/>
      <c r="XZ307" s="13"/>
      <c r="YA307" s="13"/>
      <c r="YB307" s="13"/>
      <c r="YC307" s="13"/>
      <c r="YD307" s="13"/>
      <c r="YE307" s="13"/>
      <c r="YF307" s="13"/>
      <c r="YG307" s="13"/>
      <c r="YH307" s="13"/>
      <c r="YI307" s="13"/>
      <c r="YJ307" s="13"/>
      <c r="YK307" s="13"/>
      <c r="YL307" s="13"/>
      <c r="YM307" s="13"/>
      <c r="YN307" s="13"/>
      <c r="YO307" s="13"/>
      <c r="YP307" s="13"/>
      <c r="YQ307" s="13"/>
      <c r="YR307" s="13"/>
      <c r="YS307" s="13"/>
      <c r="YT307" s="13"/>
      <c r="YU307" s="13"/>
      <c r="YV307" s="13"/>
      <c r="YW307" s="13"/>
      <c r="YX307" s="13"/>
      <c r="YY307" s="13"/>
      <c r="YZ307" s="13"/>
      <c r="ZA307" s="13"/>
      <c r="ZB307" s="13"/>
      <c r="ZC307" s="13"/>
      <c r="ZD307" s="13"/>
      <c r="ZE307" s="13"/>
      <c r="ZF307" s="13"/>
      <c r="ZG307" s="13"/>
      <c r="ZH307" s="13"/>
      <c r="ZI307" s="13"/>
      <c r="ZJ307" s="13"/>
      <c r="ZK307" s="13"/>
      <c r="ZL307" s="13"/>
      <c r="ZM307" s="13"/>
      <c r="ZN307" s="13"/>
      <c r="ZO307" s="13"/>
      <c r="ZP307" s="13"/>
      <c r="ZQ307" s="13"/>
      <c r="ZR307" s="13"/>
      <c r="ZS307" s="13"/>
      <c r="ZT307" s="13"/>
      <c r="ZU307" s="13"/>
      <c r="ZV307" s="13"/>
      <c r="ZW307" s="13"/>
      <c r="ZX307" s="13"/>
      <c r="ZY307" s="13"/>
      <c r="ZZ307" s="13"/>
      <c r="AAA307" s="13"/>
      <c r="AAB307" s="13"/>
      <c r="AAC307" s="13"/>
      <c r="AAD307" s="13"/>
      <c r="AAE307" s="13"/>
      <c r="AAF307" s="13"/>
      <c r="AAG307" s="13"/>
      <c r="AAH307" s="13"/>
      <c r="AAI307" s="13"/>
      <c r="AAJ307" s="13"/>
      <c r="AAK307" s="13"/>
      <c r="AAL307" s="13"/>
      <c r="AAM307" s="13"/>
      <c r="AAN307" s="13"/>
      <c r="AAO307" s="13"/>
      <c r="AAP307" s="13"/>
      <c r="AAQ307" s="13"/>
      <c r="AAR307" s="13"/>
      <c r="AAS307" s="13"/>
      <c r="AAT307" s="13"/>
      <c r="AAU307" s="13"/>
      <c r="AAV307" s="13"/>
      <c r="AAW307" s="13"/>
      <c r="AAX307" s="13"/>
      <c r="AAY307" s="13"/>
      <c r="AAZ307" s="13"/>
      <c r="ABA307" s="13"/>
      <c r="ABB307" s="13"/>
      <c r="ABC307" s="13"/>
      <c r="ABD307" s="13"/>
      <c r="ABE307" s="13"/>
      <c r="ABF307" s="13"/>
      <c r="ABG307" s="13"/>
      <c r="ABH307" s="13"/>
      <c r="ABI307" s="13"/>
      <c r="ABJ307" s="13"/>
      <c r="ABK307" s="13"/>
      <c r="ABL307" s="13"/>
      <c r="ABM307" s="13"/>
      <c r="ABN307" s="13"/>
      <c r="ABO307" s="13"/>
      <c r="ABP307" s="13"/>
      <c r="ABQ307" s="13"/>
      <c r="ABR307" s="13"/>
      <c r="ABS307" s="13"/>
      <c r="ABT307" s="13"/>
      <c r="ABU307" s="13"/>
      <c r="ABV307" s="13"/>
      <c r="ABW307" s="13"/>
      <c r="ABX307" s="13"/>
      <c r="ABY307" s="13"/>
      <c r="ABZ307" s="13"/>
      <c r="ACA307" s="13"/>
      <c r="ACB307" s="13"/>
      <c r="ACC307" s="13"/>
      <c r="ACD307" s="13"/>
      <c r="ACE307" s="13"/>
      <c r="ACF307" s="13"/>
      <c r="ACG307" s="13"/>
      <c r="ACH307" s="13"/>
      <c r="ACI307" s="13"/>
      <c r="ACJ307" s="13"/>
      <c r="ACK307" s="13"/>
      <c r="ACL307" s="13"/>
      <c r="ACM307" s="13"/>
      <c r="ACN307" s="13"/>
      <c r="ACO307" s="13"/>
      <c r="ACP307" s="13"/>
      <c r="ACQ307" s="13"/>
      <c r="ACR307" s="13"/>
      <c r="ACS307" s="13"/>
      <c r="ACT307" s="13"/>
      <c r="ACU307" s="13"/>
      <c r="ACV307" s="13"/>
      <c r="ACW307" s="13"/>
      <c r="ACX307" s="13"/>
      <c r="ACY307" s="13"/>
      <c r="ACZ307" s="13"/>
      <c r="ADA307" s="13"/>
      <c r="ADB307" s="13"/>
      <c r="ADC307" s="13"/>
      <c r="ADD307" s="13"/>
      <c r="ADE307" s="13"/>
      <c r="ADF307" s="13"/>
      <c r="ADG307" s="13"/>
      <c r="ADH307" s="13"/>
      <c r="ADI307" s="13"/>
      <c r="ADJ307" s="13"/>
      <c r="ADK307" s="13"/>
      <c r="ADL307" s="13"/>
      <c r="ADM307" s="13"/>
      <c r="ADN307" s="13"/>
      <c r="ADO307" s="13"/>
      <c r="ADP307" s="13"/>
      <c r="ADQ307" s="13"/>
      <c r="ADR307" s="13"/>
      <c r="ADS307" s="13"/>
      <c r="ADT307" s="13"/>
      <c r="ADU307" s="13"/>
      <c r="ADV307" s="13"/>
      <c r="ADW307" s="13"/>
      <c r="ADX307" s="13"/>
      <c r="ADY307" s="13"/>
      <c r="ADZ307" s="13"/>
      <c r="AEA307" s="13"/>
      <c r="AEB307" s="13"/>
      <c r="AEC307" s="13"/>
      <c r="AED307" s="13"/>
      <c r="AEE307" s="13"/>
      <c r="AEF307" s="13"/>
      <c r="AEG307" s="13"/>
      <c r="AEH307" s="13"/>
      <c r="AEI307" s="13"/>
      <c r="AEJ307" s="13"/>
      <c r="AEK307" s="13"/>
      <c r="AEL307" s="13"/>
      <c r="AEM307" s="13"/>
      <c r="AEN307" s="13"/>
      <c r="AEO307" s="13"/>
      <c r="AEP307" s="13"/>
      <c r="AEQ307" s="13"/>
      <c r="AER307" s="13"/>
      <c r="AES307" s="13"/>
      <c r="AET307" s="13"/>
      <c r="AEU307" s="13"/>
      <c r="AEV307" s="13"/>
      <c r="AEW307" s="13"/>
      <c r="AEX307" s="13"/>
      <c r="AEY307" s="13"/>
      <c r="AEZ307" s="13"/>
      <c r="AFA307" s="13"/>
      <c r="AFB307" s="13"/>
      <c r="AFC307" s="13"/>
      <c r="AFD307" s="13"/>
      <c r="AFE307" s="13"/>
      <c r="AFF307" s="13"/>
      <c r="AFG307" s="13"/>
      <c r="AFH307" s="13"/>
      <c r="AFI307" s="13"/>
      <c r="AFJ307" s="13"/>
      <c r="AFK307" s="13"/>
      <c r="AFL307" s="13"/>
      <c r="AFM307" s="13"/>
      <c r="AFN307" s="13"/>
      <c r="AFO307" s="13"/>
      <c r="AFP307" s="13"/>
      <c r="AFQ307" s="13"/>
      <c r="AFR307" s="13"/>
      <c r="AFS307" s="13"/>
      <c r="AFT307" s="13"/>
      <c r="AFU307" s="13"/>
      <c r="AFV307" s="13"/>
      <c r="AFW307" s="13"/>
      <c r="AFX307" s="13"/>
      <c r="AFY307" s="13"/>
      <c r="AFZ307" s="13"/>
      <c r="AGA307" s="13"/>
      <c r="AGB307" s="13"/>
      <c r="AGC307" s="13"/>
      <c r="AGD307" s="13"/>
      <c r="AGE307" s="13"/>
      <c r="AGF307" s="13"/>
      <c r="AGG307" s="13"/>
      <c r="AGH307" s="13"/>
      <c r="AGI307" s="13"/>
      <c r="AGJ307" s="13"/>
      <c r="AGK307" s="13"/>
      <c r="AGL307" s="13"/>
      <c r="AGM307" s="13"/>
      <c r="AGN307" s="13"/>
      <c r="AGO307" s="13"/>
      <c r="AGP307" s="13"/>
      <c r="AGQ307" s="13"/>
      <c r="AGR307" s="13"/>
      <c r="AGS307" s="13"/>
      <c r="AGT307" s="13"/>
      <c r="AGU307" s="13"/>
      <c r="AGV307" s="13"/>
      <c r="AGW307" s="13"/>
      <c r="AGX307" s="13"/>
      <c r="AGY307" s="13"/>
      <c r="AGZ307" s="13"/>
      <c r="AHA307" s="13"/>
      <c r="AHB307" s="13"/>
      <c r="AHC307" s="13"/>
      <c r="AHD307" s="13"/>
      <c r="AHE307" s="13"/>
      <c r="AHF307" s="13"/>
      <c r="AHG307" s="13"/>
      <c r="AHH307" s="13"/>
      <c r="AHI307" s="13"/>
      <c r="AHJ307" s="13"/>
      <c r="AHK307" s="13"/>
      <c r="AHL307" s="13"/>
      <c r="AHM307" s="13"/>
      <c r="AHN307" s="13"/>
      <c r="AHO307" s="13"/>
      <c r="AHP307" s="13"/>
      <c r="AHQ307" s="13"/>
      <c r="AHR307" s="13"/>
      <c r="AHS307" s="13"/>
      <c r="AHT307" s="13"/>
      <c r="AHU307" s="13"/>
      <c r="AHV307" s="13"/>
      <c r="AHW307" s="13"/>
      <c r="AHX307" s="13"/>
      <c r="AHY307" s="13"/>
      <c r="AHZ307" s="13"/>
      <c r="AIA307" s="13"/>
      <c r="AIB307" s="13"/>
      <c r="AIC307" s="13"/>
      <c r="AID307" s="13"/>
      <c r="AIE307" s="13"/>
      <c r="AIF307" s="13"/>
      <c r="AIG307" s="13"/>
      <c r="AIH307" s="13"/>
      <c r="AII307" s="13"/>
      <c r="AIJ307" s="13"/>
      <c r="AIK307" s="13"/>
      <c r="AIL307" s="13"/>
      <c r="AIM307" s="13"/>
      <c r="AIN307" s="13"/>
      <c r="AIO307" s="13"/>
      <c r="AIP307" s="13"/>
      <c r="AIQ307" s="13"/>
      <c r="AIR307" s="13"/>
      <c r="AIS307" s="13"/>
      <c r="AIT307" s="13"/>
      <c r="AIU307" s="13"/>
      <c r="AIV307" s="13"/>
      <c r="AIW307" s="13"/>
      <c r="AIX307" s="13"/>
      <c r="AIY307" s="13"/>
      <c r="AIZ307" s="13"/>
      <c r="AJA307" s="13"/>
      <c r="AJB307" s="13"/>
      <c r="AJC307" s="13"/>
      <c r="AJD307" s="13"/>
      <c r="AJE307" s="13"/>
      <c r="AJF307" s="13"/>
      <c r="AJG307" s="13"/>
      <c r="AJH307" s="13"/>
      <c r="AJI307" s="13"/>
      <c r="AJJ307" s="13"/>
      <c r="AJK307" s="13"/>
      <c r="AJL307" s="13"/>
      <c r="AJM307" s="13"/>
      <c r="AJN307" s="13"/>
      <c r="AJO307" s="13"/>
      <c r="AJP307" s="13"/>
      <c r="AJQ307" s="13"/>
      <c r="AJR307" s="13"/>
      <c r="AJS307" s="13"/>
      <c r="AJT307" s="13"/>
      <c r="AJU307" s="13"/>
      <c r="AJV307" s="13"/>
      <c r="AJW307" s="13"/>
      <c r="AJX307" s="13"/>
      <c r="AJY307" s="13"/>
      <c r="AJZ307" s="13"/>
      <c r="AKA307" s="13"/>
      <c r="AKB307" s="13"/>
      <c r="AKC307" s="13"/>
      <c r="AKD307" s="13"/>
      <c r="AKE307" s="13"/>
      <c r="AKF307" s="13"/>
      <c r="AKG307" s="13"/>
      <c r="AKH307" s="13"/>
      <c r="AKI307" s="13"/>
      <c r="AKJ307" s="13"/>
      <c r="AKK307" s="13"/>
      <c r="AKL307" s="13"/>
      <c r="AKM307" s="13"/>
      <c r="AKN307" s="13"/>
      <c r="AKO307" s="13"/>
      <c r="AKP307" s="13"/>
      <c r="AKQ307" s="13"/>
      <c r="AKR307" s="13"/>
      <c r="AKS307" s="13"/>
      <c r="AKT307" s="13"/>
      <c r="AKU307" s="13"/>
      <c r="AKV307" s="13"/>
      <c r="AKW307" s="13"/>
      <c r="AKX307" s="13"/>
      <c r="AKY307" s="13"/>
      <c r="AKZ307" s="13"/>
      <c r="ALA307" s="13"/>
      <c r="ALB307" s="13"/>
      <c r="ALC307" s="13"/>
      <c r="ALD307" s="13"/>
      <c r="ALE307" s="13"/>
      <c r="ALF307" s="13"/>
      <c r="ALG307" s="13"/>
      <c r="ALH307" s="13"/>
      <c r="ALI307" s="13"/>
      <c r="ALJ307" s="13"/>
      <c r="ALK307" s="13"/>
      <c r="ALL307" s="13"/>
      <c r="ALM307" s="13"/>
      <c r="ALN307" s="13"/>
    </row>
    <row r="308" spans="1:1002" ht="14.5" hidden="1" customHeight="1" x14ac:dyDescent="0.35">
      <c r="A308" s="6"/>
      <c r="B308" s="21"/>
      <c r="C308" s="30"/>
      <c r="D308" s="21"/>
      <c r="E308" s="21"/>
      <c r="F308" s="11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c r="EO308" s="13"/>
      <c r="EP308" s="13"/>
      <c r="EQ308" s="13"/>
      <c r="ER308" s="13"/>
      <c r="ES308" s="13"/>
      <c r="ET308" s="13"/>
      <c r="EU308" s="13"/>
      <c r="EV308" s="13"/>
      <c r="EW308" s="13"/>
      <c r="EX308" s="13"/>
      <c r="EY308" s="13"/>
      <c r="EZ308" s="13"/>
      <c r="FA308" s="13"/>
      <c r="FB308" s="13"/>
      <c r="FC308" s="13"/>
      <c r="FD308" s="13"/>
      <c r="FE308" s="13"/>
      <c r="FF308" s="13"/>
      <c r="FG308" s="13"/>
      <c r="FH308" s="13"/>
      <c r="FI308" s="13"/>
      <c r="FJ308" s="13"/>
      <c r="FK308" s="13"/>
      <c r="FL308" s="13"/>
      <c r="FM308" s="13"/>
      <c r="FN308" s="13"/>
      <c r="FO308" s="13"/>
      <c r="FP308" s="13"/>
      <c r="FQ308" s="13"/>
      <c r="FR308" s="13"/>
      <c r="FS308" s="13"/>
      <c r="FT308" s="13"/>
      <c r="FU308" s="13"/>
      <c r="FV308" s="13"/>
      <c r="FW308" s="13"/>
      <c r="FX308" s="13"/>
      <c r="FY308" s="13"/>
      <c r="FZ308" s="13"/>
      <c r="GA308" s="13"/>
      <c r="GB308" s="13"/>
      <c r="GC308" s="13"/>
      <c r="GD308" s="13"/>
      <c r="GE308" s="13"/>
      <c r="GF308" s="13"/>
      <c r="GG308" s="13"/>
      <c r="GH308" s="13"/>
      <c r="GI308" s="13"/>
      <c r="GJ308" s="13"/>
      <c r="GK308" s="13"/>
      <c r="GL308" s="13"/>
      <c r="GM308" s="13"/>
      <c r="GN308" s="13"/>
      <c r="GO308" s="13"/>
      <c r="GP308" s="13"/>
      <c r="GQ308" s="13"/>
      <c r="GR308" s="13"/>
      <c r="GS308" s="13"/>
      <c r="GT308" s="13"/>
      <c r="GU308" s="13"/>
      <c r="GV308" s="13"/>
      <c r="GW308" s="13"/>
      <c r="GX308" s="13"/>
      <c r="GY308" s="13"/>
      <c r="GZ308" s="13"/>
      <c r="HA308" s="13"/>
      <c r="HB308" s="13"/>
      <c r="HC308" s="13"/>
      <c r="HD308" s="13"/>
      <c r="HE308" s="13"/>
      <c r="HF308" s="13"/>
      <c r="HG308" s="13"/>
      <c r="HH308" s="13"/>
      <c r="HI308" s="13"/>
      <c r="HJ308" s="13"/>
      <c r="HK308" s="13"/>
      <c r="HL308" s="13"/>
      <c r="HM308" s="13"/>
      <c r="HN308" s="13"/>
      <c r="HO308" s="13"/>
      <c r="HP308" s="13"/>
      <c r="HQ308" s="13"/>
      <c r="HR308" s="13"/>
      <c r="HS308" s="13"/>
      <c r="HT308" s="13"/>
      <c r="HU308" s="13"/>
      <c r="HV308" s="13"/>
      <c r="HW308" s="13"/>
      <c r="HX308" s="13"/>
      <c r="HY308" s="13"/>
      <c r="HZ308" s="13"/>
      <c r="IA308" s="13"/>
      <c r="IB308" s="13"/>
      <c r="IC308" s="13"/>
      <c r="ID308" s="13"/>
      <c r="IE308" s="13"/>
      <c r="IF308" s="13"/>
      <c r="IG308" s="13"/>
      <c r="IH308" s="13"/>
      <c r="II308" s="13"/>
      <c r="IJ308" s="13"/>
      <c r="IK308" s="13"/>
      <c r="IL308" s="13"/>
      <c r="IM308" s="13"/>
      <c r="IN308" s="13"/>
      <c r="IO308" s="13"/>
      <c r="IP308" s="13"/>
      <c r="IQ308" s="13"/>
      <c r="IR308" s="13"/>
      <c r="IS308" s="13"/>
      <c r="IT308" s="13"/>
      <c r="IU308" s="13"/>
      <c r="IV308" s="13"/>
      <c r="IW308" s="13"/>
      <c r="IX308" s="13"/>
      <c r="IY308" s="13"/>
      <c r="IZ308" s="13"/>
      <c r="JA308" s="13"/>
      <c r="JB308" s="13"/>
      <c r="JC308" s="13"/>
      <c r="JD308" s="13"/>
      <c r="JE308" s="13"/>
      <c r="JF308" s="13"/>
      <c r="JG308" s="13"/>
      <c r="JH308" s="13"/>
      <c r="JI308" s="13"/>
      <c r="JJ308" s="13"/>
      <c r="JK308" s="13"/>
      <c r="JL308" s="13"/>
      <c r="JM308" s="13"/>
      <c r="JN308" s="13"/>
      <c r="JO308" s="13"/>
      <c r="JP308" s="13"/>
      <c r="JQ308" s="13"/>
      <c r="JR308" s="13"/>
      <c r="JS308" s="13"/>
      <c r="JT308" s="13"/>
      <c r="JU308" s="13"/>
      <c r="JV308" s="13"/>
      <c r="JW308" s="13"/>
      <c r="JX308" s="13"/>
      <c r="JY308" s="13"/>
      <c r="JZ308" s="13"/>
      <c r="KA308" s="13"/>
      <c r="KB308" s="13"/>
      <c r="KC308" s="13"/>
      <c r="KD308" s="13"/>
      <c r="KE308" s="13"/>
      <c r="KF308" s="13"/>
      <c r="KG308" s="13"/>
      <c r="KH308" s="13"/>
      <c r="KI308" s="13"/>
      <c r="KJ308" s="13"/>
      <c r="KK308" s="13"/>
      <c r="KL308" s="13"/>
      <c r="KM308" s="13"/>
      <c r="KN308" s="13"/>
      <c r="KO308" s="13"/>
      <c r="KP308" s="13"/>
      <c r="KQ308" s="13"/>
      <c r="KR308" s="13"/>
      <c r="KS308" s="13"/>
      <c r="KT308" s="13"/>
      <c r="KU308" s="13"/>
      <c r="KV308" s="13"/>
      <c r="KW308" s="13"/>
      <c r="KX308" s="13"/>
      <c r="KY308" s="13"/>
      <c r="KZ308" s="13"/>
      <c r="LA308" s="13"/>
      <c r="LB308" s="13"/>
      <c r="LC308" s="13"/>
      <c r="LD308" s="13"/>
      <c r="LE308" s="13"/>
      <c r="LF308" s="13"/>
      <c r="LG308" s="13"/>
      <c r="LH308" s="13"/>
      <c r="LI308" s="13"/>
      <c r="LJ308" s="13"/>
      <c r="LK308" s="13"/>
      <c r="LL308" s="13"/>
      <c r="LM308" s="13"/>
      <c r="LN308" s="13"/>
      <c r="LO308" s="13"/>
      <c r="LP308" s="13"/>
      <c r="LQ308" s="13"/>
      <c r="LR308" s="13"/>
      <c r="LS308" s="13"/>
      <c r="LT308" s="13"/>
      <c r="LU308" s="13"/>
      <c r="LV308" s="13"/>
      <c r="LW308" s="13"/>
      <c r="LX308" s="13"/>
      <c r="LY308" s="13"/>
      <c r="LZ308" s="13"/>
      <c r="MA308" s="13"/>
      <c r="MB308" s="13"/>
      <c r="MC308" s="13"/>
      <c r="MD308" s="13"/>
      <c r="ME308" s="13"/>
      <c r="MF308" s="13"/>
      <c r="MG308" s="13"/>
      <c r="MH308" s="13"/>
      <c r="MI308" s="13"/>
      <c r="MJ308" s="13"/>
      <c r="MK308" s="13"/>
      <c r="ML308" s="13"/>
      <c r="MM308" s="13"/>
      <c r="MN308" s="13"/>
      <c r="MO308" s="13"/>
      <c r="MP308" s="13"/>
      <c r="MQ308" s="13"/>
      <c r="MR308" s="13"/>
      <c r="MS308" s="13"/>
      <c r="MT308" s="13"/>
      <c r="MU308" s="13"/>
      <c r="MV308" s="13"/>
      <c r="MW308" s="13"/>
      <c r="MX308" s="13"/>
      <c r="MY308" s="13"/>
      <c r="MZ308" s="13"/>
      <c r="NA308" s="13"/>
      <c r="NB308" s="13"/>
      <c r="NC308" s="13"/>
      <c r="ND308" s="13"/>
      <c r="NE308" s="13"/>
      <c r="NF308" s="13"/>
      <c r="NG308" s="13"/>
      <c r="NH308" s="13"/>
      <c r="NI308" s="13"/>
      <c r="NJ308" s="13"/>
      <c r="NK308" s="13"/>
      <c r="NL308" s="13"/>
      <c r="NM308" s="13"/>
      <c r="NN308" s="13"/>
      <c r="NO308" s="13"/>
      <c r="NP308" s="13"/>
      <c r="NQ308" s="13"/>
      <c r="NR308" s="13"/>
      <c r="NS308" s="13"/>
      <c r="NT308" s="13"/>
      <c r="NU308" s="13"/>
      <c r="NV308" s="13"/>
      <c r="NW308" s="13"/>
      <c r="NX308" s="13"/>
      <c r="NY308" s="13"/>
      <c r="NZ308" s="13"/>
      <c r="OA308" s="13"/>
      <c r="OB308" s="13"/>
      <c r="OC308" s="13"/>
      <c r="OD308" s="13"/>
      <c r="OE308" s="13"/>
      <c r="OF308" s="13"/>
      <c r="OG308" s="13"/>
      <c r="OH308" s="13"/>
      <c r="OI308" s="13"/>
      <c r="OJ308" s="13"/>
      <c r="OK308" s="13"/>
      <c r="OL308" s="13"/>
      <c r="OM308" s="13"/>
      <c r="ON308" s="13"/>
      <c r="OO308" s="13"/>
      <c r="OP308" s="13"/>
      <c r="OQ308" s="13"/>
      <c r="OR308" s="13"/>
      <c r="OS308" s="13"/>
      <c r="OT308" s="13"/>
      <c r="OU308" s="13"/>
      <c r="OV308" s="13"/>
      <c r="OW308" s="13"/>
      <c r="OX308" s="13"/>
      <c r="OY308" s="13"/>
      <c r="OZ308" s="13"/>
      <c r="PA308" s="13"/>
      <c r="PB308" s="13"/>
      <c r="PC308" s="13"/>
      <c r="PD308" s="13"/>
      <c r="PE308" s="13"/>
      <c r="PF308" s="13"/>
      <c r="PG308" s="13"/>
      <c r="PH308" s="13"/>
      <c r="PI308" s="13"/>
      <c r="PJ308" s="13"/>
      <c r="PK308" s="13"/>
      <c r="PL308" s="13"/>
      <c r="PM308" s="13"/>
      <c r="PN308" s="13"/>
      <c r="PO308" s="13"/>
      <c r="PP308" s="13"/>
      <c r="PQ308" s="13"/>
      <c r="PR308" s="13"/>
      <c r="PS308" s="13"/>
      <c r="PT308" s="13"/>
      <c r="PU308" s="13"/>
      <c r="PV308" s="13"/>
      <c r="PW308" s="13"/>
      <c r="PX308" s="13"/>
      <c r="PY308" s="13"/>
      <c r="PZ308" s="13"/>
      <c r="QA308" s="13"/>
      <c r="QB308" s="13"/>
      <c r="QC308" s="13"/>
      <c r="QD308" s="13"/>
      <c r="QE308" s="13"/>
      <c r="QF308" s="13"/>
      <c r="QG308" s="13"/>
      <c r="QH308" s="13"/>
      <c r="QI308" s="13"/>
      <c r="QJ308" s="13"/>
      <c r="QK308" s="13"/>
      <c r="QL308" s="13"/>
      <c r="QM308" s="13"/>
      <c r="QN308" s="13"/>
      <c r="QO308" s="13"/>
      <c r="QP308" s="13"/>
      <c r="QQ308" s="13"/>
      <c r="QR308" s="13"/>
      <c r="QS308" s="13"/>
      <c r="QT308" s="13"/>
      <c r="QU308" s="13"/>
      <c r="QV308" s="13"/>
      <c r="QW308" s="13"/>
      <c r="QX308" s="13"/>
      <c r="QY308" s="13"/>
      <c r="QZ308" s="13"/>
      <c r="RA308" s="13"/>
      <c r="RB308" s="13"/>
      <c r="RC308" s="13"/>
      <c r="RD308" s="13"/>
      <c r="RE308" s="13"/>
      <c r="RF308" s="13"/>
      <c r="RG308" s="13"/>
      <c r="RH308" s="13"/>
      <c r="RI308" s="13"/>
      <c r="RJ308" s="13"/>
      <c r="RK308" s="13"/>
      <c r="RL308" s="13"/>
      <c r="RM308" s="13"/>
      <c r="RN308" s="13"/>
      <c r="RO308" s="13"/>
      <c r="RP308" s="13"/>
      <c r="RQ308" s="13"/>
      <c r="RR308" s="13"/>
      <c r="RS308" s="13"/>
      <c r="RT308" s="13"/>
      <c r="RU308" s="13"/>
      <c r="RV308" s="13"/>
      <c r="RW308" s="13"/>
      <c r="RX308" s="13"/>
      <c r="RY308" s="13"/>
      <c r="RZ308" s="13"/>
      <c r="SA308" s="13"/>
      <c r="SB308" s="13"/>
      <c r="SC308" s="13"/>
      <c r="SD308" s="13"/>
      <c r="SE308" s="13"/>
      <c r="SF308" s="13"/>
      <c r="SG308" s="13"/>
      <c r="SH308" s="13"/>
      <c r="SI308" s="13"/>
      <c r="SJ308" s="13"/>
      <c r="SK308" s="13"/>
      <c r="SL308" s="13"/>
      <c r="SM308" s="13"/>
      <c r="SN308" s="13"/>
      <c r="SO308" s="13"/>
      <c r="SP308" s="13"/>
      <c r="SQ308" s="13"/>
      <c r="SR308" s="13"/>
      <c r="SS308" s="13"/>
      <c r="ST308" s="13"/>
      <c r="SU308" s="13"/>
      <c r="SV308" s="13"/>
      <c r="SW308" s="13"/>
      <c r="SX308" s="13"/>
      <c r="SY308" s="13"/>
      <c r="SZ308" s="13"/>
      <c r="TA308" s="13"/>
      <c r="TB308" s="13"/>
      <c r="TC308" s="13"/>
      <c r="TD308" s="13"/>
      <c r="TE308" s="13"/>
      <c r="TF308" s="13"/>
      <c r="TG308" s="13"/>
      <c r="TH308" s="13"/>
      <c r="TI308" s="13"/>
      <c r="TJ308" s="13"/>
      <c r="TK308" s="13"/>
      <c r="TL308" s="13"/>
      <c r="TM308" s="13"/>
      <c r="TN308" s="13"/>
      <c r="TO308" s="13"/>
      <c r="TP308" s="13"/>
      <c r="TQ308" s="13"/>
      <c r="TR308" s="13"/>
      <c r="TS308" s="13"/>
      <c r="TT308" s="13"/>
      <c r="TU308" s="13"/>
      <c r="TV308" s="13"/>
      <c r="TW308" s="13"/>
      <c r="TX308" s="13"/>
      <c r="TY308" s="13"/>
      <c r="TZ308" s="13"/>
      <c r="UA308" s="13"/>
      <c r="UB308" s="13"/>
      <c r="UC308" s="13"/>
      <c r="UD308" s="13"/>
      <c r="UE308" s="13"/>
      <c r="UF308" s="13"/>
      <c r="UG308" s="13"/>
      <c r="UH308" s="13"/>
      <c r="UI308" s="13"/>
      <c r="UJ308" s="13"/>
      <c r="UK308" s="13"/>
      <c r="UL308" s="13"/>
      <c r="UM308" s="13"/>
      <c r="UN308" s="13"/>
      <c r="UO308" s="13"/>
      <c r="UP308" s="13"/>
      <c r="UQ308" s="13"/>
      <c r="UR308" s="13"/>
      <c r="US308" s="13"/>
      <c r="UT308" s="13"/>
      <c r="UU308" s="13"/>
      <c r="UV308" s="13"/>
      <c r="UW308" s="13"/>
      <c r="UX308" s="13"/>
      <c r="UY308" s="13"/>
      <c r="UZ308" s="13"/>
      <c r="VA308" s="13"/>
      <c r="VB308" s="13"/>
      <c r="VC308" s="13"/>
      <c r="VD308" s="13"/>
      <c r="VE308" s="13"/>
      <c r="VF308" s="13"/>
      <c r="VG308" s="13"/>
      <c r="VH308" s="13"/>
      <c r="VI308" s="13"/>
      <c r="VJ308" s="13"/>
      <c r="VK308" s="13"/>
      <c r="VL308" s="13"/>
      <c r="VM308" s="13"/>
      <c r="VN308" s="13"/>
      <c r="VO308" s="13"/>
      <c r="VP308" s="13"/>
      <c r="VQ308" s="13"/>
      <c r="VR308" s="13"/>
      <c r="VS308" s="13"/>
      <c r="VT308" s="13"/>
      <c r="VU308" s="13"/>
      <c r="VV308" s="13"/>
      <c r="VW308" s="13"/>
      <c r="VX308" s="13"/>
      <c r="VY308" s="13"/>
      <c r="VZ308" s="13"/>
      <c r="WA308" s="13"/>
      <c r="WB308" s="13"/>
      <c r="WC308" s="13"/>
      <c r="WD308" s="13"/>
      <c r="WE308" s="13"/>
      <c r="WF308" s="13"/>
      <c r="WG308" s="13"/>
      <c r="WH308" s="13"/>
      <c r="WI308" s="13"/>
      <c r="WJ308" s="13"/>
      <c r="WK308" s="13"/>
      <c r="WL308" s="13"/>
      <c r="WM308" s="13"/>
      <c r="WN308" s="13"/>
      <c r="WO308" s="13"/>
      <c r="WP308" s="13"/>
      <c r="WQ308" s="13"/>
      <c r="WR308" s="13"/>
      <c r="WS308" s="13"/>
      <c r="WT308" s="13"/>
      <c r="WU308" s="13"/>
      <c r="WV308" s="13"/>
      <c r="WW308" s="13"/>
      <c r="WX308" s="13"/>
      <c r="WY308" s="13"/>
      <c r="WZ308" s="13"/>
      <c r="XA308" s="13"/>
      <c r="XB308" s="13"/>
      <c r="XC308" s="13"/>
      <c r="XD308" s="13"/>
      <c r="XE308" s="13"/>
      <c r="XF308" s="13"/>
      <c r="XG308" s="13"/>
      <c r="XH308" s="13"/>
      <c r="XI308" s="13"/>
      <c r="XJ308" s="13"/>
      <c r="XK308" s="13"/>
      <c r="XL308" s="13"/>
      <c r="XM308" s="13"/>
      <c r="XN308" s="13"/>
      <c r="XO308" s="13"/>
      <c r="XP308" s="13"/>
      <c r="XQ308" s="13"/>
      <c r="XR308" s="13"/>
      <c r="XS308" s="13"/>
      <c r="XT308" s="13"/>
      <c r="XU308" s="13"/>
      <c r="XV308" s="13"/>
      <c r="XW308" s="13"/>
      <c r="XX308" s="13"/>
      <c r="XY308" s="13"/>
      <c r="XZ308" s="13"/>
      <c r="YA308" s="13"/>
      <c r="YB308" s="13"/>
      <c r="YC308" s="13"/>
      <c r="YD308" s="13"/>
      <c r="YE308" s="13"/>
      <c r="YF308" s="13"/>
      <c r="YG308" s="13"/>
      <c r="YH308" s="13"/>
      <c r="YI308" s="13"/>
      <c r="YJ308" s="13"/>
      <c r="YK308" s="13"/>
      <c r="YL308" s="13"/>
      <c r="YM308" s="13"/>
      <c r="YN308" s="13"/>
      <c r="YO308" s="13"/>
      <c r="YP308" s="13"/>
      <c r="YQ308" s="13"/>
      <c r="YR308" s="13"/>
      <c r="YS308" s="13"/>
      <c r="YT308" s="13"/>
      <c r="YU308" s="13"/>
      <c r="YV308" s="13"/>
      <c r="YW308" s="13"/>
      <c r="YX308" s="13"/>
      <c r="YY308" s="13"/>
      <c r="YZ308" s="13"/>
      <c r="ZA308" s="13"/>
      <c r="ZB308" s="13"/>
      <c r="ZC308" s="13"/>
      <c r="ZD308" s="13"/>
      <c r="ZE308" s="13"/>
      <c r="ZF308" s="13"/>
      <c r="ZG308" s="13"/>
      <c r="ZH308" s="13"/>
      <c r="ZI308" s="13"/>
      <c r="ZJ308" s="13"/>
      <c r="ZK308" s="13"/>
      <c r="ZL308" s="13"/>
      <c r="ZM308" s="13"/>
      <c r="ZN308" s="13"/>
      <c r="ZO308" s="13"/>
      <c r="ZP308" s="13"/>
      <c r="ZQ308" s="13"/>
      <c r="ZR308" s="13"/>
      <c r="ZS308" s="13"/>
      <c r="ZT308" s="13"/>
      <c r="ZU308" s="13"/>
      <c r="ZV308" s="13"/>
      <c r="ZW308" s="13"/>
      <c r="ZX308" s="13"/>
      <c r="ZY308" s="13"/>
      <c r="ZZ308" s="13"/>
      <c r="AAA308" s="13"/>
      <c r="AAB308" s="13"/>
      <c r="AAC308" s="13"/>
      <c r="AAD308" s="13"/>
      <c r="AAE308" s="13"/>
      <c r="AAF308" s="13"/>
      <c r="AAG308" s="13"/>
      <c r="AAH308" s="13"/>
      <c r="AAI308" s="13"/>
      <c r="AAJ308" s="13"/>
      <c r="AAK308" s="13"/>
      <c r="AAL308" s="13"/>
      <c r="AAM308" s="13"/>
      <c r="AAN308" s="13"/>
      <c r="AAO308" s="13"/>
      <c r="AAP308" s="13"/>
      <c r="AAQ308" s="13"/>
      <c r="AAR308" s="13"/>
      <c r="AAS308" s="13"/>
      <c r="AAT308" s="13"/>
      <c r="AAU308" s="13"/>
      <c r="AAV308" s="13"/>
      <c r="AAW308" s="13"/>
      <c r="AAX308" s="13"/>
      <c r="AAY308" s="13"/>
      <c r="AAZ308" s="13"/>
      <c r="ABA308" s="13"/>
      <c r="ABB308" s="13"/>
      <c r="ABC308" s="13"/>
      <c r="ABD308" s="13"/>
      <c r="ABE308" s="13"/>
      <c r="ABF308" s="13"/>
      <c r="ABG308" s="13"/>
      <c r="ABH308" s="13"/>
      <c r="ABI308" s="13"/>
      <c r="ABJ308" s="13"/>
      <c r="ABK308" s="13"/>
      <c r="ABL308" s="13"/>
      <c r="ABM308" s="13"/>
      <c r="ABN308" s="13"/>
      <c r="ABO308" s="13"/>
      <c r="ABP308" s="13"/>
      <c r="ABQ308" s="13"/>
      <c r="ABR308" s="13"/>
      <c r="ABS308" s="13"/>
      <c r="ABT308" s="13"/>
      <c r="ABU308" s="13"/>
      <c r="ABV308" s="13"/>
      <c r="ABW308" s="13"/>
      <c r="ABX308" s="13"/>
      <c r="ABY308" s="13"/>
      <c r="ABZ308" s="13"/>
      <c r="ACA308" s="13"/>
      <c r="ACB308" s="13"/>
      <c r="ACC308" s="13"/>
      <c r="ACD308" s="13"/>
      <c r="ACE308" s="13"/>
      <c r="ACF308" s="13"/>
      <c r="ACG308" s="13"/>
      <c r="ACH308" s="13"/>
      <c r="ACI308" s="13"/>
      <c r="ACJ308" s="13"/>
      <c r="ACK308" s="13"/>
      <c r="ACL308" s="13"/>
      <c r="ACM308" s="13"/>
      <c r="ACN308" s="13"/>
      <c r="ACO308" s="13"/>
      <c r="ACP308" s="13"/>
      <c r="ACQ308" s="13"/>
      <c r="ACR308" s="13"/>
      <c r="ACS308" s="13"/>
      <c r="ACT308" s="13"/>
      <c r="ACU308" s="13"/>
      <c r="ACV308" s="13"/>
      <c r="ACW308" s="13"/>
      <c r="ACX308" s="13"/>
      <c r="ACY308" s="13"/>
      <c r="ACZ308" s="13"/>
      <c r="ADA308" s="13"/>
      <c r="ADB308" s="13"/>
      <c r="ADC308" s="13"/>
      <c r="ADD308" s="13"/>
      <c r="ADE308" s="13"/>
      <c r="ADF308" s="13"/>
      <c r="ADG308" s="13"/>
      <c r="ADH308" s="13"/>
      <c r="ADI308" s="13"/>
      <c r="ADJ308" s="13"/>
      <c r="ADK308" s="13"/>
      <c r="ADL308" s="13"/>
      <c r="ADM308" s="13"/>
      <c r="ADN308" s="13"/>
      <c r="ADO308" s="13"/>
      <c r="ADP308" s="13"/>
      <c r="ADQ308" s="13"/>
      <c r="ADR308" s="13"/>
      <c r="ADS308" s="13"/>
      <c r="ADT308" s="13"/>
      <c r="ADU308" s="13"/>
      <c r="ADV308" s="13"/>
      <c r="ADW308" s="13"/>
      <c r="ADX308" s="13"/>
      <c r="ADY308" s="13"/>
      <c r="ADZ308" s="13"/>
      <c r="AEA308" s="13"/>
      <c r="AEB308" s="13"/>
      <c r="AEC308" s="13"/>
      <c r="AED308" s="13"/>
      <c r="AEE308" s="13"/>
      <c r="AEF308" s="13"/>
      <c r="AEG308" s="13"/>
      <c r="AEH308" s="13"/>
      <c r="AEI308" s="13"/>
      <c r="AEJ308" s="13"/>
      <c r="AEK308" s="13"/>
      <c r="AEL308" s="13"/>
      <c r="AEM308" s="13"/>
      <c r="AEN308" s="13"/>
      <c r="AEO308" s="13"/>
      <c r="AEP308" s="13"/>
      <c r="AEQ308" s="13"/>
      <c r="AER308" s="13"/>
      <c r="AES308" s="13"/>
      <c r="AET308" s="13"/>
      <c r="AEU308" s="13"/>
      <c r="AEV308" s="13"/>
      <c r="AEW308" s="13"/>
      <c r="AEX308" s="13"/>
      <c r="AEY308" s="13"/>
      <c r="AEZ308" s="13"/>
      <c r="AFA308" s="13"/>
      <c r="AFB308" s="13"/>
      <c r="AFC308" s="13"/>
      <c r="AFD308" s="13"/>
      <c r="AFE308" s="13"/>
      <c r="AFF308" s="13"/>
      <c r="AFG308" s="13"/>
      <c r="AFH308" s="13"/>
      <c r="AFI308" s="13"/>
      <c r="AFJ308" s="13"/>
      <c r="AFK308" s="13"/>
      <c r="AFL308" s="13"/>
      <c r="AFM308" s="13"/>
      <c r="AFN308" s="13"/>
      <c r="AFO308" s="13"/>
      <c r="AFP308" s="13"/>
      <c r="AFQ308" s="13"/>
      <c r="AFR308" s="13"/>
      <c r="AFS308" s="13"/>
      <c r="AFT308" s="13"/>
      <c r="AFU308" s="13"/>
      <c r="AFV308" s="13"/>
      <c r="AFW308" s="13"/>
      <c r="AFX308" s="13"/>
      <c r="AFY308" s="13"/>
      <c r="AFZ308" s="13"/>
      <c r="AGA308" s="13"/>
      <c r="AGB308" s="13"/>
      <c r="AGC308" s="13"/>
      <c r="AGD308" s="13"/>
      <c r="AGE308" s="13"/>
      <c r="AGF308" s="13"/>
      <c r="AGG308" s="13"/>
      <c r="AGH308" s="13"/>
      <c r="AGI308" s="13"/>
      <c r="AGJ308" s="13"/>
      <c r="AGK308" s="13"/>
      <c r="AGL308" s="13"/>
      <c r="AGM308" s="13"/>
      <c r="AGN308" s="13"/>
      <c r="AGO308" s="13"/>
      <c r="AGP308" s="13"/>
      <c r="AGQ308" s="13"/>
      <c r="AGR308" s="13"/>
      <c r="AGS308" s="13"/>
      <c r="AGT308" s="13"/>
      <c r="AGU308" s="13"/>
      <c r="AGV308" s="13"/>
      <c r="AGW308" s="13"/>
      <c r="AGX308" s="13"/>
      <c r="AGY308" s="13"/>
      <c r="AGZ308" s="13"/>
      <c r="AHA308" s="13"/>
      <c r="AHB308" s="13"/>
      <c r="AHC308" s="13"/>
      <c r="AHD308" s="13"/>
      <c r="AHE308" s="13"/>
      <c r="AHF308" s="13"/>
      <c r="AHG308" s="13"/>
      <c r="AHH308" s="13"/>
      <c r="AHI308" s="13"/>
      <c r="AHJ308" s="13"/>
      <c r="AHK308" s="13"/>
      <c r="AHL308" s="13"/>
      <c r="AHM308" s="13"/>
      <c r="AHN308" s="13"/>
      <c r="AHO308" s="13"/>
      <c r="AHP308" s="13"/>
      <c r="AHQ308" s="13"/>
      <c r="AHR308" s="13"/>
      <c r="AHS308" s="13"/>
      <c r="AHT308" s="13"/>
      <c r="AHU308" s="13"/>
      <c r="AHV308" s="13"/>
      <c r="AHW308" s="13"/>
      <c r="AHX308" s="13"/>
      <c r="AHY308" s="13"/>
      <c r="AHZ308" s="13"/>
      <c r="AIA308" s="13"/>
      <c r="AIB308" s="13"/>
      <c r="AIC308" s="13"/>
      <c r="AID308" s="13"/>
      <c r="AIE308" s="13"/>
      <c r="AIF308" s="13"/>
      <c r="AIG308" s="13"/>
      <c r="AIH308" s="13"/>
      <c r="AII308" s="13"/>
      <c r="AIJ308" s="13"/>
      <c r="AIK308" s="13"/>
      <c r="AIL308" s="13"/>
      <c r="AIM308" s="13"/>
      <c r="AIN308" s="13"/>
      <c r="AIO308" s="13"/>
      <c r="AIP308" s="13"/>
      <c r="AIQ308" s="13"/>
      <c r="AIR308" s="13"/>
      <c r="AIS308" s="13"/>
      <c r="AIT308" s="13"/>
      <c r="AIU308" s="13"/>
      <c r="AIV308" s="13"/>
      <c r="AIW308" s="13"/>
      <c r="AIX308" s="13"/>
      <c r="AIY308" s="13"/>
      <c r="AIZ308" s="13"/>
      <c r="AJA308" s="13"/>
      <c r="AJB308" s="13"/>
      <c r="AJC308" s="13"/>
      <c r="AJD308" s="13"/>
      <c r="AJE308" s="13"/>
      <c r="AJF308" s="13"/>
      <c r="AJG308" s="13"/>
      <c r="AJH308" s="13"/>
      <c r="AJI308" s="13"/>
      <c r="AJJ308" s="13"/>
      <c r="AJK308" s="13"/>
      <c r="AJL308" s="13"/>
      <c r="AJM308" s="13"/>
      <c r="AJN308" s="13"/>
      <c r="AJO308" s="13"/>
      <c r="AJP308" s="13"/>
      <c r="AJQ308" s="13"/>
      <c r="AJR308" s="13"/>
      <c r="AJS308" s="13"/>
      <c r="AJT308" s="13"/>
      <c r="AJU308" s="13"/>
      <c r="AJV308" s="13"/>
      <c r="AJW308" s="13"/>
      <c r="AJX308" s="13"/>
      <c r="AJY308" s="13"/>
      <c r="AJZ308" s="13"/>
      <c r="AKA308" s="13"/>
      <c r="AKB308" s="13"/>
      <c r="AKC308" s="13"/>
      <c r="AKD308" s="13"/>
      <c r="AKE308" s="13"/>
      <c r="AKF308" s="13"/>
      <c r="AKG308" s="13"/>
      <c r="AKH308" s="13"/>
      <c r="AKI308" s="13"/>
      <c r="AKJ308" s="13"/>
      <c r="AKK308" s="13"/>
      <c r="AKL308" s="13"/>
      <c r="AKM308" s="13"/>
      <c r="AKN308" s="13"/>
      <c r="AKO308" s="13"/>
      <c r="AKP308" s="13"/>
      <c r="AKQ308" s="13"/>
      <c r="AKR308" s="13"/>
      <c r="AKS308" s="13"/>
      <c r="AKT308" s="13"/>
      <c r="AKU308" s="13"/>
      <c r="AKV308" s="13"/>
      <c r="AKW308" s="13"/>
      <c r="AKX308" s="13"/>
      <c r="AKY308" s="13"/>
      <c r="AKZ308" s="13"/>
      <c r="ALA308" s="13"/>
      <c r="ALB308" s="13"/>
      <c r="ALC308" s="13"/>
      <c r="ALD308" s="13"/>
      <c r="ALE308" s="13"/>
      <c r="ALF308" s="13"/>
      <c r="ALG308" s="13"/>
      <c r="ALH308" s="13"/>
      <c r="ALI308" s="13"/>
      <c r="ALJ308" s="13"/>
      <c r="ALK308" s="13"/>
      <c r="ALL308" s="13"/>
      <c r="ALM308" s="13"/>
      <c r="ALN308" s="13"/>
    </row>
    <row r="309" spans="1:1002" ht="14.5" hidden="1" customHeight="1" x14ac:dyDescent="0.35">
      <c r="A309" s="6"/>
      <c r="B309" s="21"/>
      <c r="C309" s="30"/>
      <c r="D309" s="21"/>
      <c r="E309" s="21"/>
      <c r="F309" s="11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13"/>
      <c r="DP309" s="13"/>
      <c r="DQ309" s="13"/>
      <c r="DR309" s="13"/>
      <c r="DS309" s="13"/>
      <c r="DT309" s="13"/>
      <c r="DU309" s="13"/>
      <c r="DV309" s="13"/>
      <c r="DW309" s="13"/>
      <c r="DX309" s="13"/>
      <c r="DY309" s="13"/>
      <c r="DZ309" s="13"/>
      <c r="EA309" s="13"/>
      <c r="EB309" s="13"/>
      <c r="EC309" s="13"/>
      <c r="ED309" s="13"/>
      <c r="EE309" s="13"/>
      <c r="EF309" s="13"/>
      <c r="EG309" s="13"/>
      <c r="EH309" s="13"/>
      <c r="EI309" s="13"/>
      <c r="EJ309" s="13"/>
      <c r="EK309" s="13"/>
      <c r="EL309" s="13"/>
      <c r="EM309" s="13"/>
      <c r="EN309" s="13"/>
      <c r="EO309" s="13"/>
      <c r="EP309" s="13"/>
      <c r="EQ309" s="13"/>
      <c r="ER309" s="13"/>
      <c r="ES309" s="13"/>
      <c r="ET309" s="13"/>
      <c r="EU309" s="13"/>
      <c r="EV309" s="13"/>
      <c r="EW309" s="13"/>
      <c r="EX309" s="13"/>
      <c r="EY309" s="13"/>
      <c r="EZ309" s="13"/>
      <c r="FA309" s="13"/>
      <c r="FB309" s="13"/>
      <c r="FC309" s="13"/>
      <c r="FD309" s="13"/>
      <c r="FE309" s="13"/>
      <c r="FF309" s="13"/>
      <c r="FG309" s="13"/>
      <c r="FH309" s="13"/>
      <c r="FI309" s="13"/>
      <c r="FJ309" s="13"/>
      <c r="FK309" s="13"/>
      <c r="FL309" s="13"/>
      <c r="FM309" s="13"/>
      <c r="FN309" s="13"/>
      <c r="FO309" s="13"/>
      <c r="FP309" s="13"/>
      <c r="FQ309" s="13"/>
      <c r="FR309" s="13"/>
      <c r="FS309" s="13"/>
      <c r="FT309" s="13"/>
      <c r="FU309" s="13"/>
      <c r="FV309" s="13"/>
      <c r="FW309" s="13"/>
      <c r="FX309" s="13"/>
      <c r="FY309" s="13"/>
      <c r="FZ309" s="13"/>
      <c r="GA309" s="13"/>
      <c r="GB309" s="13"/>
      <c r="GC309" s="13"/>
      <c r="GD309" s="13"/>
      <c r="GE309" s="13"/>
      <c r="GF309" s="13"/>
      <c r="GG309" s="13"/>
      <c r="GH309" s="13"/>
      <c r="GI309" s="13"/>
      <c r="GJ309" s="13"/>
      <c r="GK309" s="13"/>
      <c r="GL309" s="13"/>
      <c r="GM309" s="13"/>
      <c r="GN309" s="13"/>
      <c r="GO309" s="13"/>
      <c r="GP309" s="13"/>
      <c r="GQ309" s="13"/>
      <c r="GR309" s="13"/>
      <c r="GS309" s="13"/>
      <c r="GT309" s="13"/>
      <c r="GU309" s="13"/>
      <c r="GV309" s="13"/>
      <c r="GW309" s="13"/>
      <c r="GX309" s="13"/>
      <c r="GY309" s="13"/>
      <c r="GZ309" s="13"/>
      <c r="HA309" s="13"/>
      <c r="HB309" s="13"/>
      <c r="HC309" s="13"/>
      <c r="HD309" s="13"/>
      <c r="HE309" s="13"/>
      <c r="HF309" s="13"/>
      <c r="HG309" s="13"/>
      <c r="HH309" s="13"/>
      <c r="HI309" s="13"/>
      <c r="HJ309" s="13"/>
      <c r="HK309" s="13"/>
      <c r="HL309" s="13"/>
      <c r="HM309" s="13"/>
      <c r="HN309" s="13"/>
      <c r="HO309" s="13"/>
      <c r="HP309" s="13"/>
      <c r="HQ309" s="13"/>
      <c r="HR309" s="13"/>
      <c r="HS309" s="13"/>
      <c r="HT309" s="13"/>
      <c r="HU309" s="13"/>
      <c r="HV309" s="13"/>
      <c r="HW309" s="13"/>
      <c r="HX309" s="13"/>
      <c r="HY309" s="13"/>
      <c r="HZ309" s="13"/>
      <c r="IA309" s="13"/>
      <c r="IB309" s="13"/>
      <c r="IC309" s="13"/>
      <c r="ID309" s="13"/>
      <c r="IE309" s="13"/>
      <c r="IF309" s="13"/>
      <c r="IG309" s="13"/>
      <c r="IH309" s="13"/>
      <c r="II309" s="13"/>
      <c r="IJ309" s="13"/>
      <c r="IK309" s="13"/>
      <c r="IL309" s="13"/>
      <c r="IM309" s="13"/>
      <c r="IN309" s="13"/>
      <c r="IO309" s="13"/>
      <c r="IP309" s="13"/>
      <c r="IQ309" s="13"/>
      <c r="IR309" s="13"/>
      <c r="IS309" s="13"/>
      <c r="IT309" s="13"/>
      <c r="IU309" s="13"/>
      <c r="IV309" s="13"/>
      <c r="IW309" s="13"/>
      <c r="IX309" s="13"/>
      <c r="IY309" s="13"/>
      <c r="IZ309" s="13"/>
      <c r="JA309" s="13"/>
      <c r="JB309" s="13"/>
      <c r="JC309" s="13"/>
      <c r="JD309" s="13"/>
      <c r="JE309" s="13"/>
      <c r="JF309" s="13"/>
      <c r="JG309" s="13"/>
      <c r="JH309" s="13"/>
      <c r="JI309" s="13"/>
      <c r="JJ309" s="13"/>
      <c r="JK309" s="13"/>
      <c r="JL309" s="13"/>
      <c r="JM309" s="13"/>
      <c r="JN309" s="13"/>
      <c r="JO309" s="13"/>
      <c r="JP309" s="13"/>
      <c r="JQ309" s="13"/>
      <c r="JR309" s="13"/>
      <c r="JS309" s="13"/>
      <c r="JT309" s="13"/>
      <c r="JU309" s="13"/>
      <c r="JV309" s="13"/>
      <c r="JW309" s="13"/>
      <c r="JX309" s="13"/>
      <c r="JY309" s="13"/>
      <c r="JZ309" s="13"/>
      <c r="KA309" s="13"/>
      <c r="KB309" s="13"/>
      <c r="KC309" s="13"/>
      <c r="KD309" s="13"/>
      <c r="KE309" s="13"/>
      <c r="KF309" s="13"/>
      <c r="KG309" s="13"/>
      <c r="KH309" s="13"/>
      <c r="KI309" s="13"/>
      <c r="KJ309" s="13"/>
      <c r="KK309" s="13"/>
      <c r="KL309" s="13"/>
      <c r="KM309" s="13"/>
      <c r="KN309" s="13"/>
      <c r="KO309" s="13"/>
      <c r="KP309" s="13"/>
      <c r="KQ309" s="13"/>
      <c r="KR309" s="13"/>
      <c r="KS309" s="13"/>
      <c r="KT309" s="13"/>
      <c r="KU309" s="13"/>
      <c r="KV309" s="13"/>
      <c r="KW309" s="13"/>
      <c r="KX309" s="13"/>
      <c r="KY309" s="13"/>
      <c r="KZ309" s="13"/>
      <c r="LA309" s="13"/>
      <c r="LB309" s="13"/>
      <c r="LC309" s="13"/>
      <c r="LD309" s="13"/>
      <c r="LE309" s="13"/>
      <c r="LF309" s="13"/>
      <c r="LG309" s="13"/>
      <c r="LH309" s="13"/>
      <c r="LI309" s="13"/>
      <c r="LJ309" s="13"/>
      <c r="LK309" s="13"/>
      <c r="LL309" s="13"/>
      <c r="LM309" s="13"/>
      <c r="LN309" s="13"/>
      <c r="LO309" s="13"/>
      <c r="LP309" s="13"/>
      <c r="LQ309" s="13"/>
      <c r="LR309" s="13"/>
      <c r="LS309" s="13"/>
      <c r="LT309" s="13"/>
      <c r="LU309" s="13"/>
      <c r="LV309" s="13"/>
      <c r="LW309" s="13"/>
      <c r="LX309" s="13"/>
      <c r="LY309" s="13"/>
      <c r="LZ309" s="13"/>
      <c r="MA309" s="13"/>
      <c r="MB309" s="13"/>
      <c r="MC309" s="13"/>
      <c r="MD309" s="13"/>
      <c r="ME309" s="13"/>
      <c r="MF309" s="13"/>
      <c r="MG309" s="13"/>
      <c r="MH309" s="13"/>
      <c r="MI309" s="13"/>
      <c r="MJ309" s="13"/>
      <c r="MK309" s="13"/>
      <c r="ML309" s="13"/>
      <c r="MM309" s="13"/>
      <c r="MN309" s="13"/>
      <c r="MO309" s="13"/>
      <c r="MP309" s="13"/>
      <c r="MQ309" s="13"/>
      <c r="MR309" s="13"/>
      <c r="MS309" s="13"/>
      <c r="MT309" s="13"/>
      <c r="MU309" s="13"/>
      <c r="MV309" s="13"/>
      <c r="MW309" s="13"/>
      <c r="MX309" s="13"/>
      <c r="MY309" s="13"/>
      <c r="MZ309" s="13"/>
      <c r="NA309" s="13"/>
      <c r="NB309" s="13"/>
      <c r="NC309" s="13"/>
      <c r="ND309" s="13"/>
      <c r="NE309" s="13"/>
      <c r="NF309" s="13"/>
      <c r="NG309" s="13"/>
      <c r="NH309" s="13"/>
      <c r="NI309" s="13"/>
      <c r="NJ309" s="13"/>
      <c r="NK309" s="13"/>
      <c r="NL309" s="13"/>
      <c r="NM309" s="13"/>
      <c r="NN309" s="13"/>
      <c r="NO309" s="13"/>
      <c r="NP309" s="13"/>
      <c r="NQ309" s="13"/>
      <c r="NR309" s="13"/>
      <c r="NS309" s="13"/>
      <c r="NT309" s="13"/>
      <c r="NU309" s="13"/>
      <c r="NV309" s="13"/>
      <c r="NW309" s="13"/>
      <c r="NX309" s="13"/>
      <c r="NY309" s="13"/>
      <c r="NZ309" s="13"/>
      <c r="OA309" s="13"/>
      <c r="OB309" s="13"/>
      <c r="OC309" s="13"/>
      <c r="OD309" s="13"/>
      <c r="OE309" s="13"/>
      <c r="OF309" s="13"/>
      <c r="OG309" s="13"/>
      <c r="OH309" s="13"/>
      <c r="OI309" s="13"/>
      <c r="OJ309" s="13"/>
      <c r="OK309" s="13"/>
      <c r="OL309" s="13"/>
      <c r="OM309" s="13"/>
      <c r="ON309" s="13"/>
      <c r="OO309" s="13"/>
      <c r="OP309" s="13"/>
      <c r="OQ309" s="13"/>
      <c r="OR309" s="13"/>
      <c r="OS309" s="13"/>
      <c r="OT309" s="13"/>
      <c r="OU309" s="13"/>
      <c r="OV309" s="13"/>
      <c r="OW309" s="13"/>
      <c r="OX309" s="13"/>
      <c r="OY309" s="13"/>
      <c r="OZ309" s="13"/>
      <c r="PA309" s="13"/>
      <c r="PB309" s="13"/>
      <c r="PC309" s="13"/>
      <c r="PD309" s="13"/>
      <c r="PE309" s="13"/>
      <c r="PF309" s="13"/>
      <c r="PG309" s="13"/>
      <c r="PH309" s="13"/>
      <c r="PI309" s="13"/>
      <c r="PJ309" s="13"/>
      <c r="PK309" s="13"/>
      <c r="PL309" s="13"/>
      <c r="PM309" s="13"/>
      <c r="PN309" s="13"/>
      <c r="PO309" s="13"/>
      <c r="PP309" s="13"/>
      <c r="PQ309" s="13"/>
      <c r="PR309" s="13"/>
      <c r="PS309" s="13"/>
      <c r="PT309" s="13"/>
      <c r="PU309" s="13"/>
      <c r="PV309" s="13"/>
      <c r="PW309" s="13"/>
      <c r="PX309" s="13"/>
      <c r="PY309" s="13"/>
      <c r="PZ309" s="13"/>
      <c r="QA309" s="13"/>
      <c r="QB309" s="13"/>
      <c r="QC309" s="13"/>
      <c r="QD309" s="13"/>
      <c r="QE309" s="13"/>
      <c r="QF309" s="13"/>
      <c r="QG309" s="13"/>
      <c r="QH309" s="13"/>
      <c r="QI309" s="13"/>
      <c r="QJ309" s="13"/>
      <c r="QK309" s="13"/>
      <c r="QL309" s="13"/>
      <c r="QM309" s="13"/>
      <c r="QN309" s="13"/>
      <c r="QO309" s="13"/>
      <c r="QP309" s="13"/>
      <c r="QQ309" s="13"/>
      <c r="QR309" s="13"/>
      <c r="QS309" s="13"/>
      <c r="QT309" s="13"/>
      <c r="QU309" s="13"/>
      <c r="QV309" s="13"/>
      <c r="QW309" s="13"/>
      <c r="QX309" s="13"/>
      <c r="QY309" s="13"/>
      <c r="QZ309" s="13"/>
      <c r="RA309" s="13"/>
      <c r="RB309" s="13"/>
      <c r="RC309" s="13"/>
      <c r="RD309" s="13"/>
      <c r="RE309" s="13"/>
      <c r="RF309" s="13"/>
      <c r="RG309" s="13"/>
      <c r="RH309" s="13"/>
      <c r="RI309" s="13"/>
      <c r="RJ309" s="13"/>
      <c r="RK309" s="13"/>
      <c r="RL309" s="13"/>
      <c r="RM309" s="13"/>
      <c r="RN309" s="13"/>
      <c r="RO309" s="13"/>
      <c r="RP309" s="13"/>
      <c r="RQ309" s="13"/>
      <c r="RR309" s="13"/>
      <c r="RS309" s="13"/>
      <c r="RT309" s="13"/>
      <c r="RU309" s="13"/>
      <c r="RV309" s="13"/>
      <c r="RW309" s="13"/>
      <c r="RX309" s="13"/>
      <c r="RY309" s="13"/>
      <c r="RZ309" s="13"/>
      <c r="SA309" s="13"/>
      <c r="SB309" s="13"/>
      <c r="SC309" s="13"/>
      <c r="SD309" s="13"/>
      <c r="SE309" s="13"/>
      <c r="SF309" s="13"/>
      <c r="SG309" s="13"/>
      <c r="SH309" s="13"/>
      <c r="SI309" s="13"/>
      <c r="SJ309" s="13"/>
      <c r="SK309" s="13"/>
      <c r="SL309" s="13"/>
      <c r="SM309" s="13"/>
      <c r="SN309" s="13"/>
      <c r="SO309" s="13"/>
      <c r="SP309" s="13"/>
      <c r="SQ309" s="13"/>
      <c r="SR309" s="13"/>
      <c r="SS309" s="13"/>
      <c r="ST309" s="13"/>
      <c r="SU309" s="13"/>
      <c r="SV309" s="13"/>
      <c r="SW309" s="13"/>
      <c r="SX309" s="13"/>
      <c r="SY309" s="13"/>
      <c r="SZ309" s="13"/>
      <c r="TA309" s="13"/>
      <c r="TB309" s="13"/>
      <c r="TC309" s="13"/>
      <c r="TD309" s="13"/>
      <c r="TE309" s="13"/>
      <c r="TF309" s="13"/>
      <c r="TG309" s="13"/>
      <c r="TH309" s="13"/>
      <c r="TI309" s="13"/>
      <c r="TJ309" s="13"/>
      <c r="TK309" s="13"/>
      <c r="TL309" s="13"/>
      <c r="TM309" s="13"/>
      <c r="TN309" s="13"/>
      <c r="TO309" s="13"/>
      <c r="TP309" s="13"/>
      <c r="TQ309" s="13"/>
      <c r="TR309" s="13"/>
      <c r="TS309" s="13"/>
      <c r="TT309" s="13"/>
      <c r="TU309" s="13"/>
      <c r="TV309" s="13"/>
      <c r="TW309" s="13"/>
      <c r="TX309" s="13"/>
      <c r="TY309" s="13"/>
      <c r="TZ309" s="13"/>
      <c r="UA309" s="13"/>
      <c r="UB309" s="13"/>
      <c r="UC309" s="13"/>
      <c r="UD309" s="13"/>
      <c r="UE309" s="13"/>
      <c r="UF309" s="13"/>
      <c r="UG309" s="13"/>
      <c r="UH309" s="13"/>
      <c r="UI309" s="13"/>
      <c r="UJ309" s="13"/>
      <c r="UK309" s="13"/>
      <c r="UL309" s="13"/>
      <c r="UM309" s="13"/>
      <c r="UN309" s="13"/>
      <c r="UO309" s="13"/>
      <c r="UP309" s="13"/>
      <c r="UQ309" s="13"/>
      <c r="UR309" s="13"/>
      <c r="US309" s="13"/>
      <c r="UT309" s="13"/>
      <c r="UU309" s="13"/>
      <c r="UV309" s="13"/>
      <c r="UW309" s="13"/>
      <c r="UX309" s="13"/>
      <c r="UY309" s="13"/>
      <c r="UZ309" s="13"/>
      <c r="VA309" s="13"/>
      <c r="VB309" s="13"/>
      <c r="VC309" s="13"/>
      <c r="VD309" s="13"/>
      <c r="VE309" s="13"/>
      <c r="VF309" s="13"/>
      <c r="VG309" s="13"/>
      <c r="VH309" s="13"/>
      <c r="VI309" s="13"/>
      <c r="VJ309" s="13"/>
      <c r="VK309" s="13"/>
      <c r="VL309" s="13"/>
      <c r="VM309" s="13"/>
      <c r="VN309" s="13"/>
      <c r="VO309" s="13"/>
      <c r="VP309" s="13"/>
      <c r="VQ309" s="13"/>
      <c r="VR309" s="13"/>
      <c r="VS309" s="13"/>
      <c r="VT309" s="13"/>
      <c r="VU309" s="13"/>
      <c r="VV309" s="13"/>
      <c r="VW309" s="13"/>
      <c r="VX309" s="13"/>
      <c r="VY309" s="13"/>
      <c r="VZ309" s="13"/>
      <c r="WA309" s="13"/>
      <c r="WB309" s="13"/>
      <c r="WC309" s="13"/>
      <c r="WD309" s="13"/>
      <c r="WE309" s="13"/>
      <c r="WF309" s="13"/>
      <c r="WG309" s="13"/>
      <c r="WH309" s="13"/>
      <c r="WI309" s="13"/>
      <c r="WJ309" s="13"/>
      <c r="WK309" s="13"/>
      <c r="WL309" s="13"/>
      <c r="WM309" s="13"/>
      <c r="WN309" s="13"/>
      <c r="WO309" s="13"/>
      <c r="WP309" s="13"/>
      <c r="WQ309" s="13"/>
      <c r="WR309" s="13"/>
      <c r="WS309" s="13"/>
      <c r="WT309" s="13"/>
      <c r="WU309" s="13"/>
      <c r="WV309" s="13"/>
      <c r="WW309" s="13"/>
      <c r="WX309" s="13"/>
      <c r="WY309" s="13"/>
      <c r="WZ309" s="13"/>
      <c r="XA309" s="13"/>
      <c r="XB309" s="13"/>
      <c r="XC309" s="13"/>
      <c r="XD309" s="13"/>
      <c r="XE309" s="13"/>
      <c r="XF309" s="13"/>
      <c r="XG309" s="13"/>
      <c r="XH309" s="13"/>
      <c r="XI309" s="13"/>
      <c r="XJ309" s="13"/>
      <c r="XK309" s="13"/>
      <c r="XL309" s="13"/>
      <c r="XM309" s="13"/>
      <c r="XN309" s="13"/>
      <c r="XO309" s="13"/>
      <c r="XP309" s="13"/>
      <c r="XQ309" s="13"/>
      <c r="XR309" s="13"/>
      <c r="XS309" s="13"/>
      <c r="XT309" s="13"/>
      <c r="XU309" s="13"/>
      <c r="XV309" s="13"/>
      <c r="XW309" s="13"/>
      <c r="XX309" s="13"/>
      <c r="XY309" s="13"/>
      <c r="XZ309" s="13"/>
      <c r="YA309" s="13"/>
      <c r="YB309" s="13"/>
      <c r="YC309" s="13"/>
      <c r="YD309" s="13"/>
      <c r="YE309" s="13"/>
      <c r="YF309" s="13"/>
      <c r="YG309" s="13"/>
      <c r="YH309" s="13"/>
      <c r="YI309" s="13"/>
      <c r="YJ309" s="13"/>
      <c r="YK309" s="13"/>
      <c r="YL309" s="13"/>
      <c r="YM309" s="13"/>
      <c r="YN309" s="13"/>
      <c r="YO309" s="13"/>
      <c r="YP309" s="13"/>
      <c r="YQ309" s="13"/>
      <c r="YR309" s="13"/>
      <c r="YS309" s="13"/>
      <c r="YT309" s="13"/>
      <c r="YU309" s="13"/>
      <c r="YV309" s="13"/>
      <c r="YW309" s="13"/>
      <c r="YX309" s="13"/>
      <c r="YY309" s="13"/>
      <c r="YZ309" s="13"/>
      <c r="ZA309" s="13"/>
      <c r="ZB309" s="13"/>
      <c r="ZC309" s="13"/>
      <c r="ZD309" s="13"/>
      <c r="ZE309" s="13"/>
      <c r="ZF309" s="13"/>
      <c r="ZG309" s="13"/>
      <c r="ZH309" s="13"/>
      <c r="ZI309" s="13"/>
      <c r="ZJ309" s="13"/>
      <c r="ZK309" s="13"/>
      <c r="ZL309" s="13"/>
      <c r="ZM309" s="13"/>
      <c r="ZN309" s="13"/>
      <c r="ZO309" s="13"/>
      <c r="ZP309" s="13"/>
      <c r="ZQ309" s="13"/>
      <c r="ZR309" s="13"/>
      <c r="ZS309" s="13"/>
      <c r="ZT309" s="13"/>
      <c r="ZU309" s="13"/>
      <c r="ZV309" s="13"/>
      <c r="ZW309" s="13"/>
      <c r="ZX309" s="13"/>
      <c r="ZY309" s="13"/>
      <c r="ZZ309" s="13"/>
      <c r="AAA309" s="13"/>
      <c r="AAB309" s="13"/>
      <c r="AAC309" s="13"/>
      <c r="AAD309" s="13"/>
      <c r="AAE309" s="13"/>
      <c r="AAF309" s="13"/>
      <c r="AAG309" s="13"/>
      <c r="AAH309" s="13"/>
      <c r="AAI309" s="13"/>
      <c r="AAJ309" s="13"/>
      <c r="AAK309" s="13"/>
      <c r="AAL309" s="13"/>
      <c r="AAM309" s="13"/>
      <c r="AAN309" s="13"/>
      <c r="AAO309" s="13"/>
      <c r="AAP309" s="13"/>
      <c r="AAQ309" s="13"/>
      <c r="AAR309" s="13"/>
      <c r="AAS309" s="13"/>
      <c r="AAT309" s="13"/>
      <c r="AAU309" s="13"/>
      <c r="AAV309" s="13"/>
      <c r="AAW309" s="13"/>
      <c r="AAX309" s="13"/>
      <c r="AAY309" s="13"/>
      <c r="AAZ309" s="13"/>
      <c r="ABA309" s="13"/>
      <c r="ABB309" s="13"/>
      <c r="ABC309" s="13"/>
      <c r="ABD309" s="13"/>
      <c r="ABE309" s="13"/>
      <c r="ABF309" s="13"/>
      <c r="ABG309" s="13"/>
      <c r="ABH309" s="13"/>
      <c r="ABI309" s="13"/>
      <c r="ABJ309" s="13"/>
      <c r="ABK309" s="13"/>
      <c r="ABL309" s="13"/>
      <c r="ABM309" s="13"/>
      <c r="ABN309" s="13"/>
      <c r="ABO309" s="13"/>
      <c r="ABP309" s="13"/>
      <c r="ABQ309" s="13"/>
      <c r="ABR309" s="13"/>
      <c r="ABS309" s="13"/>
      <c r="ABT309" s="13"/>
      <c r="ABU309" s="13"/>
      <c r="ABV309" s="13"/>
      <c r="ABW309" s="13"/>
      <c r="ABX309" s="13"/>
      <c r="ABY309" s="13"/>
      <c r="ABZ309" s="13"/>
      <c r="ACA309" s="13"/>
      <c r="ACB309" s="13"/>
      <c r="ACC309" s="13"/>
      <c r="ACD309" s="13"/>
      <c r="ACE309" s="13"/>
      <c r="ACF309" s="13"/>
      <c r="ACG309" s="13"/>
      <c r="ACH309" s="13"/>
      <c r="ACI309" s="13"/>
      <c r="ACJ309" s="13"/>
      <c r="ACK309" s="13"/>
      <c r="ACL309" s="13"/>
      <c r="ACM309" s="13"/>
      <c r="ACN309" s="13"/>
      <c r="ACO309" s="13"/>
      <c r="ACP309" s="13"/>
      <c r="ACQ309" s="13"/>
      <c r="ACR309" s="13"/>
      <c r="ACS309" s="13"/>
      <c r="ACT309" s="13"/>
      <c r="ACU309" s="13"/>
      <c r="ACV309" s="13"/>
      <c r="ACW309" s="13"/>
      <c r="ACX309" s="13"/>
      <c r="ACY309" s="13"/>
      <c r="ACZ309" s="13"/>
      <c r="ADA309" s="13"/>
      <c r="ADB309" s="13"/>
      <c r="ADC309" s="13"/>
      <c r="ADD309" s="13"/>
      <c r="ADE309" s="13"/>
      <c r="ADF309" s="13"/>
      <c r="ADG309" s="13"/>
      <c r="ADH309" s="13"/>
      <c r="ADI309" s="13"/>
      <c r="ADJ309" s="13"/>
      <c r="ADK309" s="13"/>
      <c r="ADL309" s="13"/>
      <c r="ADM309" s="13"/>
      <c r="ADN309" s="13"/>
      <c r="ADO309" s="13"/>
      <c r="ADP309" s="13"/>
      <c r="ADQ309" s="13"/>
      <c r="ADR309" s="13"/>
      <c r="ADS309" s="13"/>
      <c r="ADT309" s="13"/>
      <c r="ADU309" s="13"/>
      <c r="ADV309" s="13"/>
      <c r="ADW309" s="13"/>
      <c r="ADX309" s="13"/>
      <c r="ADY309" s="13"/>
      <c r="ADZ309" s="13"/>
      <c r="AEA309" s="13"/>
      <c r="AEB309" s="13"/>
      <c r="AEC309" s="13"/>
      <c r="AED309" s="13"/>
      <c r="AEE309" s="13"/>
      <c r="AEF309" s="13"/>
      <c r="AEG309" s="13"/>
      <c r="AEH309" s="13"/>
      <c r="AEI309" s="13"/>
      <c r="AEJ309" s="13"/>
      <c r="AEK309" s="13"/>
      <c r="AEL309" s="13"/>
      <c r="AEM309" s="13"/>
      <c r="AEN309" s="13"/>
      <c r="AEO309" s="13"/>
      <c r="AEP309" s="13"/>
      <c r="AEQ309" s="13"/>
      <c r="AER309" s="13"/>
      <c r="AES309" s="13"/>
      <c r="AET309" s="13"/>
      <c r="AEU309" s="13"/>
      <c r="AEV309" s="13"/>
      <c r="AEW309" s="13"/>
      <c r="AEX309" s="13"/>
      <c r="AEY309" s="13"/>
      <c r="AEZ309" s="13"/>
      <c r="AFA309" s="13"/>
      <c r="AFB309" s="13"/>
      <c r="AFC309" s="13"/>
      <c r="AFD309" s="13"/>
      <c r="AFE309" s="13"/>
      <c r="AFF309" s="13"/>
      <c r="AFG309" s="13"/>
      <c r="AFH309" s="13"/>
      <c r="AFI309" s="13"/>
      <c r="AFJ309" s="13"/>
      <c r="AFK309" s="13"/>
      <c r="AFL309" s="13"/>
      <c r="AFM309" s="13"/>
      <c r="AFN309" s="13"/>
      <c r="AFO309" s="13"/>
      <c r="AFP309" s="13"/>
      <c r="AFQ309" s="13"/>
      <c r="AFR309" s="13"/>
      <c r="AFS309" s="13"/>
      <c r="AFT309" s="13"/>
      <c r="AFU309" s="13"/>
      <c r="AFV309" s="13"/>
      <c r="AFW309" s="13"/>
      <c r="AFX309" s="13"/>
      <c r="AFY309" s="13"/>
      <c r="AFZ309" s="13"/>
      <c r="AGA309" s="13"/>
      <c r="AGB309" s="13"/>
      <c r="AGC309" s="13"/>
      <c r="AGD309" s="13"/>
      <c r="AGE309" s="13"/>
      <c r="AGF309" s="13"/>
      <c r="AGG309" s="13"/>
      <c r="AGH309" s="13"/>
      <c r="AGI309" s="13"/>
      <c r="AGJ309" s="13"/>
      <c r="AGK309" s="13"/>
      <c r="AGL309" s="13"/>
      <c r="AGM309" s="13"/>
      <c r="AGN309" s="13"/>
      <c r="AGO309" s="13"/>
      <c r="AGP309" s="13"/>
      <c r="AGQ309" s="13"/>
      <c r="AGR309" s="13"/>
      <c r="AGS309" s="13"/>
      <c r="AGT309" s="13"/>
      <c r="AGU309" s="13"/>
      <c r="AGV309" s="13"/>
      <c r="AGW309" s="13"/>
      <c r="AGX309" s="13"/>
      <c r="AGY309" s="13"/>
      <c r="AGZ309" s="13"/>
      <c r="AHA309" s="13"/>
      <c r="AHB309" s="13"/>
      <c r="AHC309" s="13"/>
      <c r="AHD309" s="13"/>
      <c r="AHE309" s="13"/>
      <c r="AHF309" s="13"/>
      <c r="AHG309" s="13"/>
      <c r="AHH309" s="13"/>
      <c r="AHI309" s="13"/>
      <c r="AHJ309" s="13"/>
      <c r="AHK309" s="13"/>
      <c r="AHL309" s="13"/>
      <c r="AHM309" s="13"/>
      <c r="AHN309" s="13"/>
      <c r="AHO309" s="13"/>
      <c r="AHP309" s="13"/>
      <c r="AHQ309" s="13"/>
      <c r="AHR309" s="13"/>
      <c r="AHS309" s="13"/>
      <c r="AHT309" s="13"/>
      <c r="AHU309" s="13"/>
      <c r="AHV309" s="13"/>
      <c r="AHW309" s="13"/>
      <c r="AHX309" s="13"/>
      <c r="AHY309" s="13"/>
      <c r="AHZ309" s="13"/>
      <c r="AIA309" s="13"/>
      <c r="AIB309" s="13"/>
      <c r="AIC309" s="13"/>
      <c r="AID309" s="13"/>
      <c r="AIE309" s="13"/>
      <c r="AIF309" s="13"/>
      <c r="AIG309" s="13"/>
      <c r="AIH309" s="13"/>
      <c r="AII309" s="13"/>
      <c r="AIJ309" s="13"/>
      <c r="AIK309" s="13"/>
      <c r="AIL309" s="13"/>
      <c r="AIM309" s="13"/>
      <c r="AIN309" s="13"/>
      <c r="AIO309" s="13"/>
      <c r="AIP309" s="13"/>
      <c r="AIQ309" s="13"/>
      <c r="AIR309" s="13"/>
      <c r="AIS309" s="13"/>
      <c r="AIT309" s="13"/>
      <c r="AIU309" s="13"/>
      <c r="AIV309" s="13"/>
      <c r="AIW309" s="13"/>
      <c r="AIX309" s="13"/>
      <c r="AIY309" s="13"/>
      <c r="AIZ309" s="13"/>
      <c r="AJA309" s="13"/>
      <c r="AJB309" s="13"/>
      <c r="AJC309" s="13"/>
      <c r="AJD309" s="13"/>
      <c r="AJE309" s="13"/>
      <c r="AJF309" s="13"/>
      <c r="AJG309" s="13"/>
      <c r="AJH309" s="13"/>
      <c r="AJI309" s="13"/>
      <c r="AJJ309" s="13"/>
      <c r="AJK309" s="13"/>
      <c r="AJL309" s="13"/>
      <c r="AJM309" s="13"/>
      <c r="AJN309" s="13"/>
      <c r="AJO309" s="13"/>
      <c r="AJP309" s="13"/>
      <c r="AJQ309" s="13"/>
      <c r="AJR309" s="13"/>
      <c r="AJS309" s="13"/>
      <c r="AJT309" s="13"/>
      <c r="AJU309" s="13"/>
      <c r="AJV309" s="13"/>
      <c r="AJW309" s="13"/>
      <c r="AJX309" s="13"/>
      <c r="AJY309" s="13"/>
      <c r="AJZ309" s="13"/>
      <c r="AKA309" s="13"/>
      <c r="AKB309" s="13"/>
      <c r="AKC309" s="13"/>
      <c r="AKD309" s="13"/>
      <c r="AKE309" s="13"/>
      <c r="AKF309" s="13"/>
      <c r="AKG309" s="13"/>
      <c r="AKH309" s="13"/>
      <c r="AKI309" s="13"/>
      <c r="AKJ309" s="13"/>
      <c r="AKK309" s="13"/>
      <c r="AKL309" s="13"/>
      <c r="AKM309" s="13"/>
      <c r="AKN309" s="13"/>
      <c r="AKO309" s="13"/>
      <c r="AKP309" s="13"/>
      <c r="AKQ309" s="13"/>
      <c r="AKR309" s="13"/>
      <c r="AKS309" s="13"/>
      <c r="AKT309" s="13"/>
      <c r="AKU309" s="13"/>
      <c r="AKV309" s="13"/>
      <c r="AKW309" s="13"/>
      <c r="AKX309" s="13"/>
      <c r="AKY309" s="13"/>
      <c r="AKZ309" s="13"/>
      <c r="ALA309" s="13"/>
      <c r="ALB309" s="13"/>
      <c r="ALC309" s="13"/>
      <c r="ALD309" s="13"/>
      <c r="ALE309" s="13"/>
      <c r="ALF309" s="13"/>
      <c r="ALG309" s="13"/>
      <c r="ALH309" s="13"/>
      <c r="ALI309" s="13"/>
      <c r="ALJ309" s="13"/>
      <c r="ALK309" s="13"/>
      <c r="ALL309" s="13"/>
      <c r="ALM309" s="13"/>
      <c r="ALN309" s="13"/>
    </row>
    <row r="310" spans="1:1002" ht="14.5" hidden="1" customHeight="1" x14ac:dyDescent="0.35">
      <c r="A310" s="6"/>
      <c r="B310" s="21"/>
      <c r="C310" s="30"/>
      <c r="D310" s="21"/>
      <c r="E310" s="21"/>
      <c r="F310" s="11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c r="DO310" s="13"/>
      <c r="DP310" s="13"/>
      <c r="DQ310" s="13"/>
      <c r="DR310" s="13"/>
      <c r="DS310" s="13"/>
      <c r="DT310" s="13"/>
      <c r="DU310" s="13"/>
      <c r="DV310" s="13"/>
      <c r="DW310" s="13"/>
      <c r="DX310" s="13"/>
      <c r="DY310" s="13"/>
      <c r="DZ310" s="13"/>
      <c r="EA310" s="13"/>
      <c r="EB310" s="13"/>
      <c r="EC310" s="13"/>
      <c r="ED310" s="13"/>
      <c r="EE310" s="13"/>
      <c r="EF310" s="13"/>
      <c r="EG310" s="13"/>
      <c r="EH310" s="13"/>
      <c r="EI310" s="13"/>
      <c r="EJ310" s="13"/>
      <c r="EK310" s="13"/>
      <c r="EL310" s="13"/>
      <c r="EM310" s="13"/>
      <c r="EN310" s="13"/>
      <c r="EO310" s="13"/>
      <c r="EP310" s="13"/>
      <c r="EQ310" s="13"/>
      <c r="ER310" s="13"/>
      <c r="ES310" s="13"/>
      <c r="ET310" s="13"/>
      <c r="EU310" s="13"/>
      <c r="EV310" s="13"/>
      <c r="EW310" s="13"/>
      <c r="EX310" s="13"/>
      <c r="EY310" s="13"/>
      <c r="EZ310" s="13"/>
      <c r="FA310" s="13"/>
      <c r="FB310" s="13"/>
      <c r="FC310" s="13"/>
      <c r="FD310" s="13"/>
      <c r="FE310" s="13"/>
      <c r="FF310" s="13"/>
      <c r="FG310" s="13"/>
      <c r="FH310" s="13"/>
      <c r="FI310" s="13"/>
      <c r="FJ310" s="13"/>
      <c r="FK310" s="13"/>
      <c r="FL310" s="13"/>
      <c r="FM310" s="13"/>
      <c r="FN310" s="13"/>
      <c r="FO310" s="13"/>
      <c r="FP310" s="13"/>
      <c r="FQ310" s="13"/>
      <c r="FR310" s="13"/>
      <c r="FS310" s="13"/>
      <c r="FT310" s="13"/>
      <c r="FU310" s="13"/>
      <c r="FV310" s="13"/>
      <c r="FW310" s="13"/>
      <c r="FX310" s="13"/>
      <c r="FY310" s="13"/>
      <c r="FZ310" s="13"/>
      <c r="GA310" s="13"/>
      <c r="GB310" s="13"/>
      <c r="GC310" s="13"/>
      <c r="GD310" s="13"/>
      <c r="GE310" s="13"/>
      <c r="GF310" s="13"/>
      <c r="GG310" s="13"/>
      <c r="GH310" s="13"/>
      <c r="GI310" s="13"/>
      <c r="GJ310" s="13"/>
      <c r="GK310" s="13"/>
      <c r="GL310" s="13"/>
      <c r="GM310" s="13"/>
      <c r="GN310" s="13"/>
      <c r="GO310" s="13"/>
      <c r="GP310" s="13"/>
      <c r="GQ310" s="13"/>
      <c r="GR310" s="13"/>
      <c r="GS310" s="13"/>
      <c r="GT310" s="13"/>
      <c r="GU310" s="13"/>
      <c r="GV310" s="13"/>
      <c r="GW310" s="13"/>
      <c r="GX310" s="13"/>
      <c r="GY310" s="13"/>
      <c r="GZ310" s="13"/>
      <c r="HA310" s="13"/>
      <c r="HB310" s="13"/>
      <c r="HC310" s="13"/>
      <c r="HD310" s="13"/>
      <c r="HE310" s="13"/>
      <c r="HF310" s="13"/>
      <c r="HG310" s="13"/>
      <c r="HH310" s="13"/>
      <c r="HI310" s="13"/>
      <c r="HJ310" s="13"/>
      <c r="HK310" s="13"/>
      <c r="HL310" s="13"/>
      <c r="HM310" s="13"/>
      <c r="HN310" s="13"/>
      <c r="HO310" s="13"/>
      <c r="HP310" s="13"/>
      <c r="HQ310" s="13"/>
      <c r="HR310" s="13"/>
      <c r="HS310" s="13"/>
      <c r="HT310" s="13"/>
      <c r="HU310" s="13"/>
      <c r="HV310" s="13"/>
      <c r="HW310" s="13"/>
      <c r="HX310" s="13"/>
      <c r="HY310" s="13"/>
      <c r="HZ310" s="13"/>
      <c r="IA310" s="13"/>
      <c r="IB310" s="13"/>
      <c r="IC310" s="13"/>
      <c r="ID310" s="13"/>
      <c r="IE310" s="13"/>
      <c r="IF310" s="13"/>
      <c r="IG310" s="13"/>
      <c r="IH310" s="13"/>
      <c r="II310" s="13"/>
      <c r="IJ310" s="13"/>
      <c r="IK310" s="13"/>
      <c r="IL310" s="13"/>
      <c r="IM310" s="13"/>
      <c r="IN310" s="13"/>
      <c r="IO310" s="13"/>
      <c r="IP310" s="13"/>
      <c r="IQ310" s="13"/>
      <c r="IR310" s="13"/>
      <c r="IS310" s="13"/>
      <c r="IT310" s="13"/>
      <c r="IU310" s="13"/>
      <c r="IV310" s="13"/>
      <c r="IW310" s="13"/>
      <c r="IX310" s="13"/>
      <c r="IY310" s="13"/>
      <c r="IZ310" s="13"/>
      <c r="JA310" s="13"/>
      <c r="JB310" s="13"/>
      <c r="JC310" s="13"/>
      <c r="JD310" s="13"/>
      <c r="JE310" s="13"/>
      <c r="JF310" s="13"/>
      <c r="JG310" s="13"/>
      <c r="JH310" s="13"/>
      <c r="JI310" s="13"/>
      <c r="JJ310" s="13"/>
      <c r="JK310" s="13"/>
      <c r="JL310" s="13"/>
      <c r="JM310" s="13"/>
      <c r="JN310" s="13"/>
      <c r="JO310" s="13"/>
      <c r="JP310" s="13"/>
      <c r="JQ310" s="13"/>
      <c r="JR310" s="13"/>
      <c r="JS310" s="13"/>
      <c r="JT310" s="13"/>
      <c r="JU310" s="13"/>
      <c r="JV310" s="13"/>
      <c r="JW310" s="13"/>
      <c r="JX310" s="13"/>
      <c r="JY310" s="13"/>
      <c r="JZ310" s="13"/>
      <c r="KA310" s="13"/>
      <c r="KB310" s="13"/>
      <c r="KC310" s="13"/>
      <c r="KD310" s="13"/>
      <c r="KE310" s="13"/>
      <c r="KF310" s="13"/>
      <c r="KG310" s="13"/>
      <c r="KH310" s="13"/>
      <c r="KI310" s="13"/>
      <c r="KJ310" s="13"/>
      <c r="KK310" s="13"/>
      <c r="KL310" s="13"/>
      <c r="KM310" s="13"/>
      <c r="KN310" s="13"/>
      <c r="KO310" s="13"/>
      <c r="KP310" s="13"/>
      <c r="KQ310" s="13"/>
      <c r="KR310" s="13"/>
      <c r="KS310" s="13"/>
      <c r="KT310" s="13"/>
      <c r="KU310" s="13"/>
      <c r="KV310" s="13"/>
      <c r="KW310" s="13"/>
      <c r="KX310" s="13"/>
      <c r="KY310" s="13"/>
      <c r="KZ310" s="13"/>
      <c r="LA310" s="13"/>
      <c r="LB310" s="13"/>
      <c r="LC310" s="13"/>
      <c r="LD310" s="13"/>
      <c r="LE310" s="13"/>
      <c r="LF310" s="13"/>
      <c r="LG310" s="13"/>
      <c r="LH310" s="13"/>
      <c r="LI310" s="13"/>
      <c r="LJ310" s="13"/>
      <c r="LK310" s="13"/>
      <c r="LL310" s="13"/>
      <c r="LM310" s="13"/>
      <c r="LN310" s="13"/>
      <c r="LO310" s="13"/>
      <c r="LP310" s="13"/>
      <c r="LQ310" s="13"/>
      <c r="LR310" s="13"/>
      <c r="LS310" s="13"/>
      <c r="LT310" s="13"/>
      <c r="LU310" s="13"/>
      <c r="LV310" s="13"/>
      <c r="LW310" s="13"/>
      <c r="LX310" s="13"/>
      <c r="LY310" s="13"/>
      <c r="LZ310" s="13"/>
      <c r="MA310" s="13"/>
      <c r="MB310" s="13"/>
      <c r="MC310" s="13"/>
      <c r="MD310" s="13"/>
      <c r="ME310" s="13"/>
      <c r="MF310" s="13"/>
      <c r="MG310" s="13"/>
      <c r="MH310" s="13"/>
      <c r="MI310" s="13"/>
      <c r="MJ310" s="13"/>
      <c r="MK310" s="13"/>
      <c r="ML310" s="13"/>
      <c r="MM310" s="13"/>
      <c r="MN310" s="13"/>
      <c r="MO310" s="13"/>
      <c r="MP310" s="13"/>
      <c r="MQ310" s="13"/>
      <c r="MR310" s="13"/>
      <c r="MS310" s="13"/>
      <c r="MT310" s="13"/>
      <c r="MU310" s="13"/>
      <c r="MV310" s="13"/>
      <c r="MW310" s="13"/>
      <c r="MX310" s="13"/>
      <c r="MY310" s="13"/>
      <c r="MZ310" s="13"/>
      <c r="NA310" s="13"/>
      <c r="NB310" s="13"/>
      <c r="NC310" s="13"/>
      <c r="ND310" s="13"/>
      <c r="NE310" s="13"/>
      <c r="NF310" s="13"/>
      <c r="NG310" s="13"/>
      <c r="NH310" s="13"/>
      <c r="NI310" s="13"/>
      <c r="NJ310" s="13"/>
      <c r="NK310" s="13"/>
      <c r="NL310" s="13"/>
      <c r="NM310" s="13"/>
      <c r="NN310" s="13"/>
      <c r="NO310" s="13"/>
      <c r="NP310" s="13"/>
      <c r="NQ310" s="13"/>
      <c r="NR310" s="13"/>
      <c r="NS310" s="13"/>
      <c r="NT310" s="13"/>
      <c r="NU310" s="13"/>
      <c r="NV310" s="13"/>
      <c r="NW310" s="13"/>
      <c r="NX310" s="13"/>
      <c r="NY310" s="13"/>
      <c r="NZ310" s="13"/>
      <c r="OA310" s="13"/>
      <c r="OB310" s="13"/>
      <c r="OC310" s="13"/>
      <c r="OD310" s="13"/>
      <c r="OE310" s="13"/>
      <c r="OF310" s="13"/>
      <c r="OG310" s="13"/>
      <c r="OH310" s="13"/>
      <c r="OI310" s="13"/>
      <c r="OJ310" s="13"/>
      <c r="OK310" s="13"/>
      <c r="OL310" s="13"/>
      <c r="OM310" s="13"/>
      <c r="ON310" s="13"/>
      <c r="OO310" s="13"/>
      <c r="OP310" s="13"/>
      <c r="OQ310" s="13"/>
      <c r="OR310" s="13"/>
      <c r="OS310" s="13"/>
      <c r="OT310" s="13"/>
      <c r="OU310" s="13"/>
      <c r="OV310" s="13"/>
      <c r="OW310" s="13"/>
      <c r="OX310" s="13"/>
      <c r="OY310" s="13"/>
      <c r="OZ310" s="13"/>
      <c r="PA310" s="13"/>
      <c r="PB310" s="13"/>
      <c r="PC310" s="13"/>
      <c r="PD310" s="13"/>
      <c r="PE310" s="13"/>
      <c r="PF310" s="13"/>
      <c r="PG310" s="13"/>
      <c r="PH310" s="13"/>
      <c r="PI310" s="13"/>
      <c r="PJ310" s="13"/>
      <c r="PK310" s="13"/>
      <c r="PL310" s="13"/>
      <c r="PM310" s="13"/>
      <c r="PN310" s="13"/>
      <c r="PO310" s="13"/>
      <c r="PP310" s="13"/>
      <c r="PQ310" s="13"/>
      <c r="PR310" s="13"/>
      <c r="PS310" s="13"/>
      <c r="PT310" s="13"/>
      <c r="PU310" s="13"/>
      <c r="PV310" s="13"/>
      <c r="PW310" s="13"/>
      <c r="PX310" s="13"/>
      <c r="PY310" s="13"/>
      <c r="PZ310" s="13"/>
      <c r="QA310" s="13"/>
      <c r="QB310" s="13"/>
      <c r="QC310" s="13"/>
      <c r="QD310" s="13"/>
      <c r="QE310" s="13"/>
      <c r="QF310" s="13"/>
      <c r="QG310" s="13"/>
      <c r="QH310" s="13"/>
      <c r="QI310" s="13"/>
      <c r="QJ310" s="13"/>
      <c r="QK310" s="13"/>
      <c r="QL310" s="13"/>
      <c r="QM310" s="13"/>
      <c r="QN310" s="13"/>
      <c r="QO310" s="13"/>
      <c r="QP310" s="13"/>
      <c r="QQ310" s="13"/>
      <c r="QR310" s="13"/>
      <c r="QS310" s="13"/>
      <c r="QT310" s="13"/>
      <c r="QU310" s="13"/>
      <c r="QV310" s="13"/>
      <c r="QW310" s="13"/>
      <c r="QX310" s="13"/>
      <c r="QY310" s="13"/>
      <c r="QZ310" s="13"/>
      <c r="RA310" s="13"/>
      <c r="RB310" s="13"/>
      <c r="RC310" s="13"/>
      <c r="RD310" s="13"/>
      <c r="RE310" s="13"/>
      <c r="RF310" s="13"/>
      <c r="RG310" s="13"/>
      <c r="RH310" s="13"/>
      <c r="RI310" s="13"/>
      <c r="RJ310" s="13"/>
      <c r="RK310" s="13"/>
      <c r="RL310" s="13"/>
      <c r="RM310" s="13"/>
      <c r="RN310" s="13"/>
      <c r="RO310" s="13"/>
      <c r="RP310" s="13"/>
      <c r="RQ310" s="13"/>
      <c r="RR310" s="13"/>
      <c r="RS310" s="13"/>
      <c r="RT310" s="13"/>
      <c r="RU310" s="13"/>
      <c r="RV310" s="13"/>
      <c r="RW310" s="13"/>
      <c r="RX310" s="13"/>
      <c r="RY310" s="13"/>
      <c r="RZ310" s="13"/>
      <c r="SA310" s="13"/>
      <c r="SB310" s="13"/>
      <c r="SC310" s="13"/>
      <c r="SD310" s="13"/>
      <c r="SE310" s="13"/>
      <c r="SF310" s="13"/>
      <c r="SG310" s="13"/>
      <c r="SH310" s="13"/>
      <c r="SI310" s="13"/>
      <c r="SJ310" s="13"/>
      <c r="SK310" s="13"/>
      <c r="SL310" s="13"/>
      <c r="SM310" s="13"/>
      <c r="SN310" s="13"/>
      <c r="SO310" s="13"/>
      <c r="SP310" s="13"/>
      <c r="SQ310" s="13"/>
      <c r="SR310" s="13"/>
      <c r="SS310" s="13"/>
      <c r="ST310" s="13"/>
      <c r="SU310" s="13"/>
      <c r="SV310" s="13"/>
      <c r="SW310" s="13"/>
      <c r="SX310" s="13"/>
      <c r="SY310" s="13"/>
      <c r="SZ310" s="13"/>
      <c r="TA310" s="13"/>
      <c r="TB310" s="13"/>
      <c r="TC310" s="13"/>
      <c r="TD310" s="13"/>
      <c r="TE310" s="13"/>
      <c r="TF310" s="13"/>
      <c r="TG310" s="13"/>
      <c r="TH310" s="13"/>
      <c r="TI310" s="13"/>
      <c r="TJ310" s="13"/>
      <c r="TK310" s="13"/>
      <c r="TL310" s="13"/>
      <c r="TM310" s="13"/>
      <c r="TN310" s="13"/>
      <c r="TO310" s="13"/>
      <c r="TP310" s="13"/>
      <c r="TQ310" s="13"/>
      <c r="TR310" s="13"/>
      <c r="TS310" s="13"/>
      <c r="TT310" s="13"/>
      <c r="TU310" s="13"/>
      <c r="TV310" s="13"/>
      <c r="TW310" s="13"/>
      <c r="TX310" s="13"/>
      <c r="TY310" s="13"/>
      <c r="TZ310" s="13"/>
      <c r="UA310" s="13"/>
      <c r="UB310" s="13"/>
      <c r="UC310" s="13"/>
      <c r="UD310" s="13"/>
      <c r="UE310" s="13"/>
      <c r="UF310" s="13"/>
      <c r="UG310" s="13"/>
      <c r="UH310" s="13"/>
      <c r="UI310" s="13"/>
      <c r="UJ310" s="13"/>
      <c r="UK310" s="13"/>
      <c r="UL310" s="13"/>
      <c r="UM310" s="13"/>
      <c r="UN310" s="13"/>
      <c r="UO310" s="13"/>
      <c r="UP310" s="13"/>
      <c r="UQ310" s="13"/>
      <c r="UR310" s="13"/>
      <c r="US310" s="13"/>
      <c r="UT310" s="13"/>
      <c r="UU310" s="13"/>
      <c r="UV310" s="13"/>
      <c r="UW310" s="13"/>
      <c r="UX310" s="13"/>
      <c r="UY310" s="13"/>
      <c r="UZ310" s="13"/>
      <c r="VA310" s="13"/>
      <c r="VB310" s="13"/>
      <c r="VC310" s="13"/>
      <c r="VD310" s="13"/>
      <c r="VE310" s="13"/>
      <c r="VF310" s="13"/>
      <c r="VG310" s="13"/>
      <c r="VH310" s="13"/>
      <c r="VI310" s="13"/>
      <c r="VJ310" s="13"/>
      <c r="VK310" s="13"/>
      <c r="VL310" s="13"/>
      <c r="VM310" s="13"/>
      <c r="VN310" s="13"/>
      <c r="VO310" s="13"/>
      <c r="VP310" s="13"/>
      <c r="VQ310" s="13"/>
      <c r="VR310" s="13"/>
      <c r="VS310" s="13"/>
      <c r="VT310" s="13"/>
      <c r="VU310" s="13"/>
      <c r="VV310" s="13"/>
      <c r="VW310" s="13"/>
      <c r="VX310" s="13"/>
      <c r="VY310" s="13"/>
      <c r="VZ310" s="13"/>
      <c r="WA310" s="13"/>
      <c r="WB310" s="13"/>
      <c r="WC310" s="13"/>
      <c r="WD310" s="13"/>
      <c r="WE310" s="13"/>
      <c r="WF310" s="13"/>
      <c r="WG310" s="13"/>
      <c r="WH310" s="13"/>
      <c r="WI310" s="13"/>
      <c r="WJ310" s="13"/>
      <c r="WK310" s="13"/>
      <c r="WL310" s="13"/>
      <c r="WM310" s="13"/>
      <c r="WN310" s="13"/>
      <c r="WO310" s="13"/>
      <c r="WP310" s="13"/>
      <c r="WQ310" s="13"/>
      <c r="WR310" s="13"/>
      <c r="WS310" s="13"/>
      <c r="WT310" s="13"/>
      <c r="WU310" s="13"/>
      <c r="WV310" s="13"/>
      <c r="WW310" s="13"/>
      <c r="WX310" s="13"/>
      <c r="WY310" s="13"/>
      <c r="WZ310" s="13"/>
      <c r="XA310" s="13"/>
      <c r="XB310" s="13"/>
      <c r="XC310" s="13"/>
      <c r="XD310" s="13"/>
      <c r="XE310" s="13"/>
      <c r="XF310" s="13"/>
      <c r="XG310" s="13"/>
      <c r="XH310" s="13"/>
      <c r="XI310" s="13"/>
      <c r="XJ310" s="13"/>
      <c r="XK310" s="13"/>
      <c r="XL310" s="13"/>
      <c r="XM310" s="13"/>
      <c r="XN310" s="13"/>
      <c r="XO310" s="13"/>
      <c r="XP310" s="13"/>
      <c r="XQ310" s="13"/>
      <c r="XR310" s="13"/>
      <c r="XS310" s="13"/>
      <c r="XT310" s="13"/>
      <c r="XU310" s="13"/>
      <c r="XV310" s="13"/>
      <c r="XW310" s="13"/>
      <c r="XX310" s="13"/>
      <c r="XY310" s="13"/>
      <c r="XZ310" s="13"/>
      <c r="YA310" s="13"/>
      <c r="YB310" s="13"/>
      <c r="YC310" s="13"/>
      <c r="YD310" s="13"/>
      <c r="YE310" s="13"/>
      <c r="YF310" s="13"/>
      <c r="YG310" s="13"/>
      <c r="YH310" s="13"/>
      <c r="YI310" s="13"/>
      <c r="YJ310" s="13"/>
      <c r="YK310" s="13"/>
      <c r="YL310" s="13"/>
      <c r="YM310" s="13"/>
      <c r="YN310" s="13"/>
      <c r="YO310" s="13"/>
      <c r="YP310" s="13"/>
      <c r="YQ310" s="13"/>
      <c r="YR310" s="13"/>
      <c r="YS310" s="13"/>
      <c r="YT310" s="13"/>
      <c r="YU310" s="13"/>
      <c r="YV310" s="13"/>
      <c r="YW310" s="13"/>
      <c r="YX310" s="13"/>
      <c r="YY310" s="13"/>
      <c r="YZ310" s="13"/>
      <c r="ZA310" s="13"/>
      <c r="ZB310" s="13"/>
      <c r="ZC310" s="13"/>
      <c r="ZD310" s="13"/>
      <c r="ZE310" s="13"/>
      <c r="ZF310" s="13"/>
      <c r="ZG310" s="13"/>
      <c r="ZH310" s="13"/>
      <c r="ZI310" s="13"/>
      <c r="ZJ310" s="13"/>
      <c r="ZK310" s="13"/>
      <c r="ZL310" s="13"/>
      <c r="ZM310" s="13"/>
      <c r="ZN310" s="13"/>
      <c r="ZO310" s="13"/>
      <c r="ZP310" s="13"/>
      <c r="ZQ310" s="13"/>
      <c r="ZR310" s="13"/>
      <c r="ZS310" s="13"/>
      <c r="ZT310" s="13"/>
      <c r="ZU310" s="13"/>
      <c r="ZV310" s="13"/>
      <c r="ZW310" s="13"/>
      <c r="ZX310" s="13"/>
      <c r="ZY310" s="13"/>
      <c r="ZZ310" s="13"/>
      <c r="AAA310" s="13"/>
      <c r="AAB310" s="13"/>
      <c r="AAC310" s="13"/>
      <c r="AAD310" s="13"/>
      <c r="AAE310" s="13"/>
      <c r="AAF310" s="13"/>
      <c r="AAG310" s="13"/>
      <c r="AAH310" s="13"/>
      <c r="AAI310" s="13"/>
      <c r="AAJ310" s="13"/>
      <c r="AAK310" s="13"/>
      <c r="AAL310" s="13"/>
      <c r="AAM310" s="13"/>
      <c r="AAN310" s="13"/>
      <c r="AAO310" s="13"/>
      <c r="AAP310" s="13"/>
      <c r="AAQ310" s="13"/>
      <c r="AAR310" s="13"/>
      <c r="AAS310" s="13"/>
      <c r="AAT310" s="13"/>
      <c r="AAU310" s="13"/>
      <c r="AAV310" s="13"/>
      <c r="AAW310" s="13"/>
      <c r="AAX310" s="13"/>
      <c r="AAY310" s="13"/>
      <c r="AAZ310" s="13"/>
      <c r="ABA310" s="13"/>
      <c r="ABB310" s="13"/>
      <c r="ABC310" s="13"/>
      <c r="ABD310" s="13"/>
      <c r="ABE310" s="13"/>
      <c r="ABF310" s="13"/>
      <c r="ABG310" s="13"/>
      <c r="ABH310" s="13"/>
      <c r="ABI310" s="13"/>
      <c r="ABJ310" s="13"/>
      <c r="ABK310" s="13"/>
      <c r="ABL310" s="13"/>
      <c r="ABM310" s="13"/>
      <c r="ABN310" s="13"/>
      <c r="ABO310" s="13"/>
      <c r="ABP310" s="13"/>
      <c r="ABQ310" s="13"/>
      <c r="ABR310" s="13"/>
      <c r="ABS310" s="13"/>
      <c r="ABT310" s="13"/>
      <c r="ABU310" s="13"/>
      <c r="ABV310" s="13"/>
      <c r="ABW310" s="13"/>
      <c r="ABX310" s="13"/>
      <c r="ABY310" s="13"/>
      <c r="ABZ310" s="13"/>
      <c r="ACA310" s="13"/>
      <c r="ACB310" s="13"/>
      <c r="ACC310" s="13"/>
      <c r="ACD310" s="13"/>
      <c r="ACE310" s="13"/>
      <c r="ACF310" s="13"/>
      <c r="ACG310" s="13"/>
      <c r="ACH310" s="13"/>
      <c r="ACI310" s="13"/>
      <c r="ACJ310" s="13"/>
      <c r="ACK310" s="13"/>
      <c r="ACL310" s="13"/>
      <c r="ACM310" s="13"/>
      <c r="ACN310" s="13"/>
      <c r="ACO310" s="13"/>
      <c r="ACP310" s="13"/>
      <c r="ACQ310" s="13"/>
      <c r="ACR310" s="13"/>
      <c r="ACS310" s="13"/>
      <c r="ACT310" s="13"/>
      <c r="ACU310" s="13"/>
      <c r="ACV310" s="13"/>
      <c r="ACW310" s="13"/>
      <c r="ACX310" s="13"/>
      <c r="ACY310" s="13"/>
      <c r="ACZ310" s="13"/>
      <c r="ADA310" s="13"/>
      <c r="ADB310" s="13"/>
      <c r="ADC310" s="13"/>
      <c r="ADD310" s="13"/>
      <c r="ADE310" s="13"/>
      <c r="ADF310" s="13"/>
      <c r="ADG310" s="13"/>
      <c r="ADH310" s="13"/>
      <c r="ADI310" s="13"/>
      <c r="ADJ310" s="13"/>
      <c r="ADK310" s="13"/>
      <c r="ADL310" s="13"/>
      <c r="ADM310" s="13"/>
      <c r="ADN310" s="13"/>
      <c r="ADO310" s="13"/>
      <c r="ADP310" s="13"/>
      <c r="ADQ310" s="13"/>
      <c r="ADR310" s="13"/>
      <c r="ADS310" s="13"/>
      <c r="ADT310" s="13"/>
      <c r="ADU310" s="13"/>
      <c r="ADV310" s="13"/>
      <c r="ADW310" s="13"/>
      <c r="ADX310" s="13"/>
      <c r="ADY310" s="13"/>
      <c r="ADZ310" s="13"/>
      <c r="AEA310" s="13"/>
      <c r="AEB310" s="13"/>
      <c r="AEC310" s="13"/>
      <c r="AED310" s="13"/>
      <c r="AEE310" s="13"/>
      <c r="AEF310" s="13"/>
      <c r="AEG310" s="13"/>
      <c r="AEH310" s="13"/>
      <c r="AEI310" s="13"/>
      <c r="AEJ310" s="13"/>
      <c r="AEK310" s="13"/>
      <c r="AEL310" s="13"/>
      <c r="AEM310" s="13"/>
      <c r="AEN310" s="13"/>
      <c r="AEO310" s="13"/>
      <c r="AEP310" s="13"/>
      <c r="AEQ310" s="13"/>
      <c r="AER310" s="13"/>
      <c r="AES310" s="13"/>
      <c r="AET310" s="13"/>
      <c r="AEU310" s="13"/>
      <c r="AEV310" s="13"/>
      <c r="AEW310" s="13"/>
      <c r="AEX310" s="13"/>
      <c r="AEY310" s="13"/>
      <c r="AEZ310" s="13"/>
      <c r="AFA310" s="13"/>
      <c r="AFB310" s="13"/>
      <c r="AFC310" s="13"/>
      <c r="AFD310" s="13"/>
      <c r="AFE310" s="13"/>
      <c r="AFF310" s="13"/>
      <c r="AFG310" s="13"/>
      <c r="AFH310" s="13"/>
      <c r="AFI310" s="13"/>
      <c r="AFJ310" s="13"/>
      <c r="AFK310" s="13"/>
      <c r="AFL310" s="13"/>
      <c r="AFM310" s="13"/>
      <c r="AFN310" s="13"/>
      <c r="AFO310" s="13"/>
      <c r="AFP310" s="13"/>
      <c r="AFQ310" s="13"/>
      <c r="AFR310" s="13"/>
      <c r="AFS310" s="13"/>
      <c r="AFT310" s="13"/>
      <c r="AFU310" s="13"/>
      <c r="AFV310" s="13"/>
      <c r="AFW310" s="13"/>
      <c r="AFX310" s="13"/>
      <c r="AFY310" s="13"/>
      <c r="AFZ310" s="13"/>
      <c r="AGA310" s="13"/>
      <c r="AGB310" s="13"/>
      <c r="AGC310" s="13"/>
      <c r="AGD310" s="13"/>
      <c r="AGE310" s="13"/>
      <c r="AGF310" s="13"/>
      <c r="AGG310" s="13"/>
      <c r="AGH310" s="13"/>
      <c r="AGI310" s="13"/>
      <c r="AGJ310" s="13"/>
      <c r="AGK310" s="13"/>
      <c r="AGL310" s="13"/>
      <c r="AGM310" s="13"/>
      <c r="AGN310" s="13"/>
      <c r="AGO310" s="13"/>
      <c r="AGP310" s="13"/>
      <c r="AGQ310" s="13"/>
      <c r="AGR310" s="13"/>
      <c r="AGS310" s="13"/>
      <c r="AGT310" s="13"/>
      <c r="AGU310" s="13"/>
      <c r="AGV310" s="13"/>
      <c r="AGW310" s="13"/>
      <c r="AGX310" s="13"/>
      <c r="AGY310" s="13"/>
      <c r="AGZ310" s="13"/>
      <c r="AHA310" s="13"/>
      <c r="AHB310" s="13"/>
      <c r="AHC310" s="13"/>
      <c r="AHD310" s="13"/>
      <c r="AHE310" s="13"/>
      <c r="AHF310" s="13"/>
      <c r="AHG310" s="13"/>
      <c r="AHH310" s="13"/>
      <c r="AHI310" s="13"/>
      <c r="AHJ310" s="13"/>
      <c r="AHK310" s="13"/>
      <c r="AHL310" s="13"/>
      <c r="AHM310" s="13"/>
      <c r="AHN310" s="13"/>
      <c r="AHO310" s="13"/>
      <c r="AHP310" s="13"/>
      <c r="AHQ310" s="13"/>
      <c r="AHR310" s="13"/>
      <c r="AHS310" s="13"/>
      <c r="AHT310" s="13"/>
      <c r="AHU310" s="13"/>
      <c r="AHV310" s="13"/>
      <c r="AHW310" s="13"/>
      <c r="AHX310" s="13"/>
      <c r="AHY310" s="13"/>
      <c r="AHZ310" s="13"/>
      <c r="AIA310" s="13"/>
      <c r="AIB310" s="13"/>
      <c r="AIC310" s="13"/>
      <c r="AID310" s="13"/>
      <c r="AIE310" s="13"/>
      <c r="AIF310" s="13"/>
      <c r="AIG310" s="13"/>
      <c r="AIH310" s="13"/>
      <c r="AII310" s="13"/>
      <c r="AIJ310" s="13"/>
      <c r="AIK310" s="13"/>
      <c r="AIL310" s="13"/>
      <c r="AIM310" s="13"/>
      <c r="AIN310" s="13"/>
      <c r="AIO310" s="13"/>
      <c r="AIP310" s="13"/>
      <c r="AIQ310" s="13"/>
      <c r="AIR310" s="13"/>
      <c r="AIS310" s="13"/>
      <c r="AIT310" s="13"/>
      <c r="AIU310" s="13"/>
      <c r="AIV310" s="13"/>
      <c r="AIW310" s="13"/>
      <c r="AIX310" s="13"/>
      <c r="AIY310" s="13"/>
      <c r="AIZ310" s="13"/>
      <c r="AJA310" s="13"/>
      <c r="AJB310" s="13"/>
      <c r="AJC310" s="13"/>
      <c r="AJD310" s="13"/>
      <c r="AJE310" s="13"/>
      <c r="AJF310" s="13"/>
      <c r="AJG310" s="13"/>
      <c r="AJH310" s="13"/>
      <c r="AJI310" s="13"/>
      <c r="AJJ310" s="13"/>
      <c r="AJK310" s="13"/>
      <c r="AJL310" s="13"/>
      <c r="AJM310" s="13"/>
      <c r="AJN310" s="13"/>
      <c r="AJO310" s="13"/>
      <c r="AJP310" s="13"/>
      <c r="AJQ310" s="13"/>
      <c r="AJR310" s="13"/>
      <c r="AJS310" s="13"/>
      <c r="AJT310" s="13"/>
      <c r="AJU310" s="13"/>
      <c r="AJV310" s="13"/>
      <c r="AJW310" s="13"/>
      <c r="AJX310" s="13"/>
      <c r="AJY310" s="13"/>
      <c r="AJZ310" s="13"/>
      <c r="AKA310" s="13"/>
      <c r="AKB310" s="13"/>
      <c r="AKC310" s="13"/>
      <c r="AKD310" s="13"/>
      <c r="AKE310" s="13"/>
      <c r="AKF310" s="13"/>
      <c r="AKG310" s="13"/>
      <c r="AKH310" s="13"/>
      <c r="AKI310" s="13"/>
      <c r="AKJ310" s="13"/>
      <c r="AKK310" s="13"/>
      <c r="AKL310" s="13"/>
      <c r="AKM310" s="13"/>
      <c r="AKN310" s="13"/>
      <c r="AKO310" s="13"/>
      <c r="AKP310" s="13"/>
      <c r="AKQ310" s="13"/>
      <c r="AKR310" s="13"/>
      <c r="AKS310" s="13"/>
      <c r="AKT310" s="13"/>
      <c r="AKU310" s="13"/>
      <c r="AKV310" s="13"/>
      <c r="AKW310" s="13"/>
      <c r="AKX310" s="13"/>
      <c r="AKY310" s="13"/>
      <c r="AKZ310" s="13"/>
      <c r="ALA310" s="13"/>
      <c r="ALB310" s="13"/>
      <c r="ALC310" s="13"/>
      <c r="ALD310" s="13"/>
      <c r="ALE310" s="13"/>
      <c r="ALF310" s="13"/>
      <c r="ALG310" s="13"/>
      <c r="ALH310" s="13"/>
      <c r="ALI310" s="13"/>
      <c r="ALJ310" s="13"/>
      <c r="ALK310" s="13"/>
      <c r="ALL310" s="13"/>
      <c r="ALM310" s="13"/>
      <c r="ALN310" s="13"/>
    </row>
    <row r="311" spans="1:1002" ht="14.5" hidden="1" customHeight="1" x14ac:dyDescent="0.35">
      <c r="A311" s="6"/>
      <c r="B311" s="21"/>
      <c r="C311" s="30"/>
      <c r="D311" s="21"/>
      <c r="E311" s="21"/>
      <c r="F311" s="11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13"/>
      <c r="DP311" s="13"/>
      <c r="DQ311" s="13"/>
      <c r="DR311" s="13"/>
      <c r="DS311" s="13"/>
      <c r="DT311" s="13"/>
      <c r="DU311" s="13"/>
      <c r="DV311" s="13"/>
      <c r="DW311" s="13"/>
      <c r="DX311" s="13"/>
      <c r="DY311" s="13"/>
      <c r="DZ311" s="13"/>
      <c r="EA311" s="13"/>
      <c r="EB311" s="13"/>
      <c r="EC311" s="13"/>
      <c r="ED311" s="13"/>
      <c r="EE311" s="13"/>
      <c r="EF311" s="13"/>
      <c r="EG311" s="13"/>
      <c r="EH311" s="13"/>
      <c r="EI311" s="13"/>
      <c r="EJ311" s="13"/>
      <c r="EK311" s="13"/>
      <c r="EL311" s="13"/>
      <c r="EM311" s="13"/>
      <c r="EN311" s="13"/>
      <c r="EO311" s="13"/>
      <c r="EP311" s="13"/>
      <c r="EQ311" s="13"/>
      <c r="ER311" s="13"/>
      <c r="ES311" s="13"/>
      <c r="ET311" s="13"/>
      <c r="EU311" s="13"/>
      <c r="EV311" s="13"/>
      <c r="EW311" s="13"/>
      <c r="EX311" s="13"/>
      <c r="EY311" s="13"/>
      <c r="EZ311" s="13"/>
      <c r="FA311" s="13"/>
      <c r="FB311" s="13"/>
      <c r="FC311" s="13"/>
      <c r="FD311" s="13"/>
      <c r="FE311" s="13"/>
      <c r="FF311" s="13"/>
      <c r="FG311" s="13"/>
      <c r="FH311" s="13"/>
      <c r="FI311" s="13"/>
      <c r="FJ311" s="13"/>
      <c r="FK311" s="13"/>
      <c r="FL311" s="13"/>
      <c r="FM311" s="13"/>
      <c r="FN311" s="13"/>
      <c r="FO311" s="13"/>
      <c r="FP311" s="13"/>
      <c r="FQ311" s="13"/>
      <c r="FR311" s="13"/>
      <c r="FS311" s="13"/>
      <c r="FT311" s="13"/>
      <c r="FU311" s="13"/>
      <c r="FV311" s="13"/>
      <c r="FW311" s="13"/>
      <c r="FX311" s="13"/>
      <c r="FY311" s="13"/>
      <c r="FZ311" s="13"/>
      <c r="GA311" s="13"/>
      <c r="GB311" s="13"/>
      <c r="GC311" s="13"/>
      <c r="GD311" s="13"/>
      <c r="GE311" s="13"/>
      <c r="GF311" s="13"/>
      <c r="GG311" s="13"/>
      <c r="GH311" s="13"/>
      <c r="GI311" s="13"/>
      <c r="GJ311" s="13"/>
      <c r="GK311" s="13"/>
      <c r="GL311" s="13"/>
      <c r="GM311" s="13"/>
      <c r="GN311" s="13"/>
      <c r="GO311" s="13"/>
      <c r="GP311" s="13"/>
      <c r="GQ311" s="13"/>
      <c r="GR311" s="13"/>
      <c r="GS311" s="13"/>
      <c r="GT311" s="13"/>
      <c r="GU311" s="13"/>
      <c r="GV311" s="13"/>
      <c r="GW311" s="13"/>
      <c r="GX311" s="13"/>
      <c r="GY311" s="13"/>
      <c r="GZ311" s="13"/>
      <c r="HA311" s="13"/>
      <c r="HB311" s="13"/>
      <c r="HC311" s="13"/>
      <c r="HD311" s="13"/>
      <c r="HE311" s="13"/>
      <c r="HF311" s="13"/>
      <c r="HG311" s="13"/>
      <c r="HH311" s="13"/>
      <c r="HI311" s="13"/>
      <c r="HJ311" s="13"/>
      <c r="HK311" s="13"/>
      <c r="HL311" s="13"/>
      <c r="HM311" s="13"/>
      <c r="HN311" s="13"/>
      <c r="HO311" s="13"/>
      <c r="HP311" s="13"/>
      <c r="HQ311" s="13"/>
      <c r="HR311" s="13"/>
      <c r="HS311" s="13"/>
      <c r="HT311" s="13"/>
      <c r="HU311" s="13"/>
      <c r="HV311" s="13"/>
      <c r="HW311" s="13"/>
      <c r="HX311" s="13"/>
      <c r="HY311" s="13"/>
      <c r="HZ311" s="13"/>
      <c r="IA311" s="13"/>
      <c r="IB311" s="13"/>
      <c r="IC311" s="13"/>
      <c r="ID311" s="13"/>
      <c r="IE311" s="13"/>
      <c r="IF311" s="13"/>
      <c r="IG311" s="13"/>
      <c r="IH311" s="13"/>
      <c r="II311" s="13"/>
      <c r="IJ311" s="13"/>
      <c r="IK311" s="13"/>
      <c r="IL311" s="13"/>
      <c r="IM311" s="13"/>
      <c r="IN311" s="13"/>
      <c r="IO311" s="13"/>
      <c r="IP311" s="13"/>
      <c r="IQ311" s="13"/>
      <c r="IR311" s="13"/>
      <c r="IS311" s="13"/>
      <c r="IT311" s="13"/>
      <c r="IU311" s="13"/>
      <c r="IV311" s="13"/>
      <c r="IW311" s="13"/>
      <c r="IX311" s="13"/>
      <c r="IY311" s="13"/>
      <c r="IZ311" s="13"/>
      <c r="JA311" s="13"/>
      <c r="JB311" s="13"/>
      <c r="JC311" s="13"/>
      <c r="JD311" s="13"/>
      <c r="JE311" s="13"/>
      <c r="JF311" s="13"/>
      <c r="JG311" s="13"/>
      <c r="JH311" s="13"/>
      <c r="JI311" s="13"/>
      <c r="JJ311" s="13"/>
      <c r="JK311" s="13"/>
      <c r="JL311" s="13"/>
      <c r="JM311" s="13"/>
      <c r="JN311" s="13"/>
      <c r="JO311" s="13"/>
      <c r="JP311" s="13"/>
      <c r="JQ311" s="13"/>
      <c r="JR311" s="13"/>
      <c r="JS311" s="13"/>
      <c r="JT311" s="13"/>
      <c r="JU311" s="13"/>
      <c r="JV311" s="13"/>
      <c r="JW311" s="13"/>
      <c r="JX311" s="13"/>
      <c r="JY311" s="13"/>
      <c r="JZ311" s="13"/>
      <c r="KA311" s="13"/>
      <c r="KB311" s="13"/>
      <c r="KC311" s="13"/>
      <c r="KD311" s="13"/>
      <c r="KE311" s="13"/>
      <c r="KF311" s="13"/>
      <c r="KG311" s="13"/>
      <c r="KH311" s="13"/>
      <c r="KI311" s="13"/>
      <c r="KJ311" s="13"/>
      <c r="KK311" s="13"/>
      <c r="KL311" s="13"/>
      <c r="KM311" s="13"/>
      <c r="KN311" s="13"/>
      <c r="KO311" s="13"/>
      <c r="KP311" s="13"/>
      <c r="KQ311" s="13"/>
      <c r="KR311" s="13"/>
      <c r="KS311" s="13"/>
      <c r="KT311" s="13"/>
      <c r="KU311" s="13"/>
      <c r="KV311" s="13"/>
      <c r="KW311" s="13"/>
      <c r="KX311" s="13"/>
      <c r="KY311" s="13"/>
      <c r="KZ311" s="13"/>
      <c r="LA311" s="13"/>
      <c r="LB311" s="13"/>
      <c r="LC311" s="13"/>
      <c r="LD311" s="13"/>
      <c r="LE311" s="13"/>
      <c r="LF311" s="13"/>
      <c r="LG311" s="13"/>
      <c r="LH311" s="13"/>
      <c r="LI311" s="13"/>
      <c r="LJ311" s="13"/>
      <c r="LK311" s="13"/>
      <c r="LL311" s="13"/>
      <c r="LM311" s="13"/>
      <c r="LN311" s="13"/>
      <c r="LO311" s="13"/>
      <c r="LP311" s="13"/>
      <c r="LQ311" s="13"/>
      <c r="LR311" s="13"/>
      <c r="LS311" s="13"/>
      <c r="LT311" s="13"/>
      <c r="LU311" s="13"/>
      <c r="LV311" s="13"/>
      <c r="LW311" s="13"/>
      <c r="LX311" s="13"/>
      <c r="LY311" s="13"/>
      <c r="LZ311" s="13"/>
      <c r="MA311" s="13"/>
      <c r="MB311" s="13"/>
      <c r="MC311" s="13"/>
      <c r="MD311" s="13"/>
      <c r="ME311" s="13"/>
      <c r="MF311" s="13"/>
      <c r="MG311" s="13"/>
      <c r="MH311" s="13"/>
      <c r="MI311" s="13"/>
      <c r="MJ311" s="13"/>
      <c r="MK311" s="13"/>
      <c r="ML311" s="13"/>
      <c r="MM311" s="13"/>
      <c r="MN311" s="13"/>
      <c r="MO311" s="13"/>
      <c r="MP311" s="13"/>
      <c r="MQ311" s="13"/>
      <c r="MR311" s="13"/>
      <c r="MS311" s="13"/>
      <c r="MT311" s="13"/>
      <c r="MU311" s="13"/>
      <c r="MV311" s="13"/>
      <c r="MW311" s="13"/>
      <c r="MX311" s="13"/>
      <c r="MY311" s="13"/>
      <c r="MZ311" s="13"/>
      <c r="NA311" s="13"/>
      <c r="NB311" s="13"/>
      <c r="NC311" s="13"/>
      <c r="ND311" s="13"/>
      <c r="NE311" s="13"/>
      <c r="NF311" s="13"/>
      <c r="NG311" s="13"/>
      <c r="NH311" s="13"/>
      <c r="NI311" s="13"/>
      <c r="NJ311" s="13"/>
      <c r="NK311" s="13"/>
      <c r="NL311" s="13"/>
      <c r="NM311" s="13"/>
      <c r="NN311" s="13"/>
      <c r="NO311" s="13"/>
      <c r="NP311" s="13"/>
      <c r="NQ311" s="13"/>
      <c r="NR311" s="13"/>
      <c r="NS311" s="13"/>
      <c r="NT311" s="13"/>
      <c r="NU311" s="13"/>
      <c r="NV311" s="13"/>
      <c r="NW311" s="13"/>
      <c r="NX311" s="13"/>
      <c r="NY311" s="13"/>
      <c r="NZ311" s="13"/>
      <c r="OA311" s="13"/>
      <c r="OB311" s="13"/>
      <c r="OC311" s="13"/>
      <c r="OD311" s="13"/>
      <c r="OE311" s="13"/>
      <c r="OF311" s="13"/>
      <c r="OG311" s="13"/>
      <c r="OH311" s="13"/>
      <c r="OI311" s="13"/>
      <c r="OJ311" s="13"/>
      <c r="OK311" s="13"/>
      <c r="OL311" s="13"/>
      <c r="OM311" s="13"/>
      <c r="ON311" s="13"/>
      <c r="OO311" s="13"/>
      <c r="OP311" s="13"/>
      <c r="OQ311" s="13"/>
      <c r="OR311" s="13"/>
      <c r="OS311" s="13"/>
      <c r="OT311" s="13"/>
      <c r="OU311" s="13"/>
      <c r="OV311" s="13"/>
      <c r="OW311" s="13"/>
      <c r="OX311" s="13"/>
      <c r="OY311" s="13"/>
      <c r="OZ311" s="13"/>
      <c r="PA311" s="13"/>
      <c r="PB311" s="13"/>
      <c r="PC311" s="13"/>
      <c r="PD311" s="13"/>
      <c r="PE311" s="13"/>
      <c r="PF311" s="13"/>
      <c r="PG311" s="13"/>
      <c r="PH311" s="13"/>
      <c r="PI311" s="13"/>
      <c r="PJ311" s="13"/>
      <c r="PK311" s="13"/>
      <c r="PL311" s="13"/>
      <c r="PM311" s="13"/>
      <c r="PN311" s="13"/>
      <c r="PO311" s="13"/>
      <c r="PP311" s="13"/>
      <c r="PQ311" s="13"/>
      <c r="PR311" s="13"/>
      <c r="PS311" s="13"/>
      <c r="PT311" s="13"/>
      <c r="PU311" s="13"/>
      <c r="PV311" s="13"/>
      <c r="PW311" s="13"/>
      <c r="PX311" s="13"/>
      <c r="PY311" s="13"/>
      <c r="PZ311" s="13"/>
      <c r="QA311" s="13"/>
      <c r="QB311" s="13"/>
      <c r="QC311" s="13"/>
      <c r="QD311" s="13"/>
      <c r="QE311" s="13"/>
      <c r="QF311" s="13"/>
      <c r="QG311" s="13"/>
      <c r="QH311" s="13"/>
      <c r="QI311" s="13"/>
      <c r="QJ311" s="13"/>
      <c r="QK311" s="13"/>
      <c r="QL311" s="13"/>
      <c r="QM311" s="13"/>
      <c r="QN311" s="13"/>
      <c r="QO311" s="13"/>
      <c r="QP311" s="13"/>
      <c r="QQ311" s="13"/>
      <c r="QR311" s="13"/>
      <c r="QS311" s="13"/>
      <c r="QT311" s="13"/>
      <c r="QU311" s="13"/>
      <c r="QV311" s="13"/>
      <c r="QW311" s="13"/>
      <c r="QX311" s="13"/>
      <c r="QY311" s="13"/>
      <c r="QZ311" s="13"/>
      <c r="RA311" s="13"/>
      <c r="RB311" s="13"/>
      <c r="RC311" s="13"/>
      <c r="RD311" s="13"/>
      <c r="RE311" s="13"/>
      <c r="RF311" s="13"/>
      <c r="RG311" s="13"/>
      <c r="RH311" s="13"/>
      <c r="RI311" s="13"/>
      <c r="RJ311" s="13"/>
      <c r="RK311" s="13"/>
      <c r="RL311" s="13"/>
      <c r="RM311" s="13"/>
      <c r="RN311" s="13"/>
      <c r="RO311" s="13"/>
      <c r="RP311" s="13"/>
      <c r="RQ311" s="13"/>
      <c r="RR311" s="13"/>
      <c r="RS311" s="13"/>
      <c r="RT311" s="13"/>
      <c r="RU311" s="13"/>
      <c r="RV311" s="13"/>
      <c r="RW311" s="13"/>
      <c r="RX311" s="13"/>
      <c r="RY311" s="13"/>
      <c r="RZ311" s="13"/>
      <c r="SA311" s="13"/>
      <c r="SB311" s="13"/>
      <c r="SC311" s="13"/>
      <c r="SD311" s="13"/>
      <c r="SE311" s="13"/>
      <c r="SF311" s="13"/>
      <c r="SG311" s="13"/>
      <c r="SH311" s="13"/>
      <c r="SI311" s="13"/>
      <c r="SJ311" s="13"/>
      <c r="SK311" s="13"/>
      <c r="SL311" s="13"/>
      <c r="SM311" s="13"/>
      <c r="SN311" s="13"/>
      <c r="SO311" s="13"/>
      <c r="SP311" s="13"/>
      <c r="SQ311" s="13"/>
      <c r="SR311" s="13"/>
      <c r="SS311" s="13"/>
      <c r="ST311" s="13"/>
      <c r="SU311" s="13"/>
      <c r="SV311" s="13"/>
      <c r="SW311" s="13"/>
      <c r="SX311" s="13"/>
      <c r="SY311" s="13"/>
      <c r="SZ311" s="13"/>
      <c r="TA311" s="13"/>
      <c r="TB311" s="13"/>
      <c r="TC311" s="13"/>
      <c r="TD311" s="13"/>
      <c r="TE311" s="13"/>
      <c r="TF311" s="13"/>
      <c r="TG311" s="13"/>
      <c r="TH311" s="13"/>
      <c r="TI311" s="13"/>
      <c r="TJ311" s="13"/>
      <c r="TK311" s="13"/>
      <c r="TL311" s="13"/>
      <c r="TM311" s="13"/>
      <c r="TN311" s="13"/>
      <c r="TO311" s="13"/>
      <c r="TP311" s="13"/>
      <c r="TQ311" s="13"/>
      <c r="TR311" s="13"/>
      <c r="TS311" s="13"/>
      <c r="TT311" s="13"/>
      <c r="TU311" s="13"/>
      <c r="TV311" s="13"/>
      <c r="TW311" s="13"/>
      <c r="TX311" s="13"/>
      <c r="TY311" s="13"/>
      <c r="TZ311" s="13"/>
      <c r="UA311" s="13"/>
      <c r="UB311" s="13"/>
      <c r="UC311" s="13"/>
      <c r="UD311" s="13"/>
      <c r="UE311" s="13"/>
      <c r="UF311" s="13"/>
      <c r="UG311" s="13"/>
      <c r="UH311" s="13"/>
      <c r="UI311" s="13"/>
      <c r="UJ311" s="13"/>
      <c r="UK311" s="13"/>
      <c r="UL311" s="13"/>
      <c r="UM311" s="13"/>
      <c r="UN311" s="13"/>
      <c r="UO311" s="13"/>
      <c r="UP311" s="13"/>
      <c r="UQ311" s="13"/>
      <c r="UR311" s="13"/>
      <c r="US311" s="13"/>
      <c r="UT311" s="13"/>
      <c r="UU311" s="13"/>
      <c r="UV311" s="13"/>
      <c r="UW311" s="13"/>
      <c r="UX311" s="13"/>
      <c r="UY311" s="13"/>
      <c r="UZ311" s="13"/>
      <c r="VA311" s="13"/>
      <c r="VB311" s="13"/>
      <c r="VC311" s="13"/>
      <c r="VD311" s="13"/>
      <c r="VE311" s="13"/>
      <c r="VF311" s="13"/>
      <c r="VG311" s="13"/>
      <c r="VH311" s="13"/>
      <c r="VI311" s="13"/>
      <c r="VJ311" s="13"/>
      <c r="VK311" s="13"/>
      <c r="VL311" s="13"/>
      <c r="VM311" s="13"/>
      <c r="VN311" s="13"/>
      <c r="VO311" s="13"/>
      <c r="VP311" s="13"/>
      <c r="VQ311" s="13"/>
      <c r="VR311" s="13"/>
      <c r="VS311" s="13"/>
      <c r="VT311" s="13"/>
      <c r="VU311" s="13"/>
      <c r="VV311" s="13"/>
      <c r="VW311" s="13"/>
      <c r="VX311" s="13"/>
      <c r="VY311" s="13"/>
      <c r="VZ311" s="13"/>
      <c r="WA311" s="13"/>
      <c r="WB311" s="13"/>
      <c r="WC311" s="13"/>
      <c r="WD311" s="13"/>
      <c r="WE311" s="13"/>
      <c r="WF311" s="13"/>
      <c r="WG311" s="13"/>
      <c r="WH311" s="13"/>
      <c r="WI311" s="13"/>
      <c r="WJ311" s="13"/>
      <c r="WK311" s="13"/>
      <c r="WL311" s="13"/>
      <c r="WM311" s="13"/>
      <c r="WN311" s="13"/>
      <c r="WO311" s="13"/>
      <c r="WP311" s="13"/>
      <c r="WQ311" s="13"/>
      <c r="WR311" s="13"/>
      <c r="WS311" s="13"/>
      <c r="WT311" s="13"/>
      <c r="WU311" s="13"/>
      <c r="WV311" s="13"/>
      <c r="WW311" s="13"/>
      <c r="WX311" s="13"/>
      <c r="WY311" s="13"/>
      <c r="WZ311" s="13"/>
      <c r="XA311" s="13"/>
      <c r="XB311" s="13"/>
      <c r="XC311" s="13"/>
      <c r="XD311" s="13"/>
      <c r="XE311" s="13"/>
      <c r="XF311" s="13"/>
      <c r="XG311" s="13"/>
      <c r="XH311" s="13"/>
      <c r="XI311" s="13"/>
      <c r="XJ311" s="13"/>
      <c r="XK311" s="13"/>
      <c r="XL311" s="13"/>
      <c r="XM311" s="13"/>
      <c r="XN311" s="13"/>
      <c r="XO311" s="13"/>
      <c r="XP311" s="13"/>
      <c r="XQ311" s="13"/>
      <c r="XR311" s="13"/>
      <c r="XS311" s="13"/>
      <c r="XT311" s="13"/>
      <c r="XU311" s="13"/>
      <c r="XV311" s="13"/>
      <c r="XW311" s="13"/>
      <c r="XX311" s="13"/>
      <c r="XY311" s="13"/>
      <c r="XZ311" s="13"/>
      <c r="YA311" s="13"/>
      <c r="YB311" s="13"/>
      <c r="YC311" s="13"/>
      <c r="YD311" s="13"/>
      <c r="YE311" s="13"/>
      <c r="YF311" s="13"/>
      <c r="YG311" s="13"/>
      <c r="YH311" s="13"/>
      <c r="YI311" s="13"/>
      <c r="YJ311" s="13"/>
      <c r="YK311" s="13"/>
      <c r="YL311" s="13"/>
      <c r="YM311" s="13"/>
      <c r="YN311" s="13"/>
      <c r="YO311" s="13"/>
      <c r="YP311" s="13"/>
      <c r="YQ311" s="13"/>
      <c r="YR311" s="13"/>
      <c r="YS311" s="13"/>
      <c r="YT311" s="13"/>
      <c r="YU311" s="13"/>
      <c r="YV311" s="13"/>
      <c r="YW311" s="13"/>
      <c r="YX311" s="13"/>
      <c r="YY311" s="13"/>
      <c r="YZ311" s="13"/>
      <c r="ZA311" s="13"/>
      <c r="ZB311" s="13"/>
      <c r="ZC311" s="13"/>
      <c r="ZD311" s="13"/>
      <c r="ZE311" s="13"/>
      <c r="ZF311" s="13"/>
      <c r="ZG311" s="13"/>
      <c r="ZH311" s="13"/>
      <c r="ZI311" s="13"/>
      <c r="ZJ311" s="13"/>
      <c r="ZK311" s="13"/>
      <c r="ZL311" s="13"/>
      <c r="ZM311" s="13"/>
      <c r="ZN311" s="13"/>
      <c r="ZO311" s="13"/>
      <c r="ZP311" s="13"/>
      <c r="ZQ311" s="13"/>
      <c r="ZR311" s="13"/>
      <c r="ZS311" s="13"/>
      <c r="ZT311" s="13"/>
      <c r="ZU311" s="13"/>
      <c r="ZV311" s="13"/>
      <c r="ZW311" s="13"/>
      <c r="ZX311" s="13"/>
      <c r="ZY311" s="13"/>
      <c r="ZZ311" s="13"/>
      <c r="AAA311" s="13"/>
      <c r="AAB311" s="13"/>
      <c r="AAC311" s="13"/>
      <c r="AAD311" s="13"/>
      <c r="AAE311" s="13"/>
      <c r="AAF311" s="13"/>
      <c r="AAG311" s="13"/>
      <c r="AAH311" s="13"/>
      <c r="AAI311" s="13"/>
      <c r="AAJ311" s="13"/>
      <c r="AAK311" s="13"/>
      <c r="AAL311" s="13"/>
      <c r="AAM311" s="13"/>
      <c r="AAN311" s="13"/>
      <c r="AAO311" s="13"/>
      <c r="AAP311" s="13"/>
      <c r="AAQ311" s="13"/>
      <c r="AAR311" s="13"/>
      <c r="AAS311" s="13"/>
      <c r="AAT311" s="13"/>
      <c r="AAU311" s="13"/>
      <c r="AAV311" s="13"/>
      <c r="AAW311" s="13"/>
      <c r="AAX311" s="13"/>
      <c r="AAY311" s="13"/>
      <c r="AAZ311" s="13"/>
      <c r="ABA311" s="13"/>
      <c r="ABB311" s="13"/>
      <c r="ABC311" s="13"/>
      <c r="ABD311" s="13"/>
      <c r="ABE311" s="13"/>
      <c r="ABF311" s="13"/>
      <c r="ABG311" s="13"/>
      <c r="ABH311" s="13"/>
      <c r="ABI311" s="13"/>
      <c r="ABJ311" s="13"/>
      <c r="ABK311" s="13"/>
      <c r="ABL311" s="13"/>
      <c r="ABM311" s="13"/>
      <c r="ABN311" s="13"/>
      <c r="ABO311" s="13"/>
      <c r="ABP311" s="13"/>
      <c r="ABQ311" s="13"/>
      <c r="ABR311" s="13"/>
      <c r="ABS311" s="13"/>
      <c r="ABT311" s="13"/>
      <c r="ABU311" s="13"/>
      <c r="ABV311" s="13"/>
      <c r="ABW311" s="13"/>
      <c r="ABX311" s="13"/>
      <c r="ABY311" s="13"/>
      <c r="ABZ311" s="13"/>
      <c r="ACA311" s="13"/>
      <c r="ACB311" s="13"/>
      <c r="ACC311" s="13"/>
      <c r="ACD311" s="13"/>
      <c r="ACE311" s="13"/>
      <c r="ACF311" s="13"/>
      <c r="ACG311" s="13"/>
      <c r="ACH311" s="13"/>
      <c r="ACI311" s="13"/>
      <c r="ACJ311" s="13"/>
      <c r="ACK311" s="13"/>
      <c r="ACL311" s="13"/>
      <c r="ACM311" s="13"/>
      <c r="ACN311" s="13"/>
      <c r="ACO311" s="13"/>
      <c r="ACP311" s="13"/>
      <c r="ACQ311" s="13"/>
      <c r="ACR311" s="13"/>
      <c r="ACS311" s="13"/>
      <c r="ACT311" s="13"/>
      <c r="ACU311" s="13"/>
      <c r="ACV311" s="13"/>
      <c r="ACW311" s="13"/>
      <c r="ACX311" s="13"/>
      <c r="ACY311" s="13"/>
      <c r="ACZ311" s="13"/>
      <c r="ADA311" s="13"/>
      <c r="ADB311" s="13"/>
      <c r="ADC311" s="13"/>
      <c r="ADD311" s="13"/>
      <c r="ADE311" s="13"/>
      <c r="ADF311" s="13"/>
      <c r="ADG311" s="13"/>
      <c r="ADH311" s="13"/>
      <c r="ADI311" s="13"/>
      <c r="ADJ311" s="13"/>
      <c r="ADK311" s="13"/>
      <c r="ADL311" s="13"/>
      <c r="ADM311" s="13"/>
      <c r="ADN311" s="13"/>
      <c r="ADO311" s="13"/>
      <c r="ADP311" s="13"/>
      <c r="ADQ311" s="13"/>
      <c r="ADR311" s="13"/>
      <c r="ADS311" s="13"/>
      <c r="ADT311" s="13"/>
      <c r="ADU311" s="13"/>
      <c r="ADV311" s="13"/>
      <c r="ADW311" s="13"/>
      <c r="ADX311" s="13"/>
      <c r="ADY311" s="13"/>
      <c r="ADZ311" s="13"/>
      <c r="AEA311" s="13"/>
      <c r="AEB311" s="13"/>
      <c r="AEC311" s="13"/>
      <c r="AED311" s="13"/>
      <c r="AEE311" s="13"/>
      <c r="AEF311" s="13"/>
      <c r="AEG311" s="13"/>
      <c r="AEH311" s="13"/>
      <c r="AEI311" s="13"/>
      <c r="AEJ311" s="13"/>
      <c r="AEK311" s="13"/>
      <c r="AEL311" s="13"/>
      <c r="AEM311" s="13"/>
      <c r="AEN311" s="13"/>
      <c r="AEO311" s="13"/>
      <c r="AEP311" s="13"/>
      <c r="AEQ311" s="13"/>
      <c r="AER311" s="13"/>
      <c r="AES311" s="13"/>
      <c r="AET311" s="13"/>
      <c r="AEU311" s="13"/>
      <c r="AEV311" s="13"/>
      <c r="AEW311" s="13"/>
      <c r="AEX311" s="13"/>
      <c r="AEY311" s="13"/>
      <c r="AEZ311" s="13"/>
      <c r="AFA311" s="13"/>
      <c r="AFB311" s="13"/>
      <c r="AFC311" s="13"/>
      <c r="AFD311" s="13"/>
      <c r="AFE311" s="13"/>
      <c r="AFF311" s="13"/>
      <c r="AFG311" s="13"/>
      <c r="AFH311" s="13"/>
      <c r="AFI311" s="13"/>
      <c r="AFJ311" s="13"/>
      <c r="AFK311" s="13"/>
      <c r="AFL311" s="13"/>
      <c r="AFM311" s="13"/>
      <c r="AFN311" s="13"/>
      <c r="AFO311" s="13"/>
      <c r="AFP311" s="13"/>
      <c r="AFQ311" s="13"/>
      <c r="AFR311" s="13"/>
      <c r="AFS311" s="13"/>
      <c r="AFT311" s="13"/>
      <c r="AFU311" s="13"/>
      <c r="AFV311" s="13"/>
      <c r="AFW311" s="13"/>
      <c r="AFX311" s="13"/>
      <c r="AFY311" s="13"/>
      <c r="AFZ311" s="13"/>
      <c r="AGA311" s="13"/>
      <c r="AGB311" s="13"/>
      <c r="AGC311" s="13"/>
      <c r="AGD311" s="13"/>
      <c r="AGE311" s="13"/>
      <c r="AGF311" s="13"/>
      <c r="AGG311" s="13"/>
      <c r="AGH311" s="13"/>
      <c r="AGI311" s="13"/>
      <c r="AGJ311" s="13"/>
      <c r="AGK311" s="13"/>
      <c r="AGL311" s="13"/>
      <c r="AGM311" s="13"/>
      <c r="AGN311" s="13"/>
      <c r="AGO311" s="13"/>
      <c r="AGP311" s="13"/>
      <c r="AGQ311" s="13"/>
      <c r="AGR311" s="13"/>
      <c r="AGS311" s="13"/>
      <c r="AGT311" s="13"/>
      <c r="AGU311" s="13"/>
      <c r="AGV311" s="13"/>
      <c r="AGW311" s="13"/>
      <c r="AGX311" s="13"/>
      <c r="AGY311" s="13"/>
      <c r="AGZ311" s="13"/>
      <c r="AHA311" s="13"/>
      <c r="AHB311" s="13"/>
      <c r="AHC311" s="13"/>
      <c r="AHD311" s="13"/>
      <c r="AHE311" s="13"/>
      <c r="AHF311" s="13"/>
      <c r="AHG311" s="13"/>
      <c r="AHH311" s="13"/>
      <c r="AHI311" s="13"/>
      <c r="AHJ311" s="13"/>
      <c r="AHK311" s="13"/>
      <c r="AHL311" s="13"/>
      <c r="AHM311" s="13"/>
      <c r="AHN311" s="13"/>
      <c r="AHO311" s="13"/>
      <c r="AHP311" s="13"/>
      <c r="AHQ311" s="13"/>
      <c r="AHR311" s="13"/>
      <c r="AHS311" s="13"/>
      <c r="AHT311" s="13"/>
      <c r="AHU311" s="13"/>
      <c r="AHV311" s="13"/>
      <c r="AHW311" s="13"/>
      <c r="AHX311" s="13"/>
      <c r="AHY311" s="13"/>
      <c r="AHZ311" s="13"/>
      <c r="AIA311" s="13"/>
      <c r="AIB311" s="13"/>
      <c r="AIC311" s="13"/>
      <c r="AID311" s="13"/>
      <c r="AIE311" s="13"/>
      <c r="AIF311" s="13"/>
      <c r="AIG311" s="13"/>
      <c r="AIH311" s="13"/>
      <c r="AII311" s="13"/>
      <c r="AIJ311" s="13"/>
      <c r="AIK311" s="13"/>
      <c r="AIL311" s="13"/>
      <c r="AIM311" s="13"/>
      <c r="AIN311" s="13"/>
      <c r="AIO311" s="13"/>
      <c r="AIP311" s="13"/>
      <c r="AIQ311" s="13"/>
      <c r="AIR311" s="13"/>
      <c r="AIS311" s="13"/>
      <c r="AIT311" s="13"/>
      <c r="AIU311" s="13"/>
      <c r="AIV311" s="13"/>
      <c r="AIW311" s="13"/>
      <c r="AIX311" s="13"/>
      <c r="AIY311" s="13"/>
      <c r="AIZ311" s="13"/>
      <c r="AJA311" s="13"/>
      <c r="AJB311" s="13"/>
      <c r="AJC311" s="13"/>
      <c r="AJD311" s="13"/>
      <c r="AJE311" s="13"/>
      <c r="AJF311" s="13"/>
      <c r="AJG311" s="13"/>
      <c r="AJH311" s="13"/>
      <c r="AJI311" s="13"/>
      <c r="AJJ311" s="13"/>
      <c r="AJK311" s="13"/>
      <c r="AJL311" s="13"/>
      <c r="AJM311" s="13"/>
      <c r="AJN311" s="13"/>
      <c r="AJO311" s="13"/>
      <c r="AJP311" s="13"/>
      <c r="AJQ311" s="13"/>
      <c r="AJR311" s="13"/>
      <c r="AJS311" s="13"/>
      <c r="AJT311" s="13"/>
      <c r="AJU311" s="13"/>
      <c r="AJV311" s="13"/>
      <c r="AJW311" s="13"/>
      <c r="AJX311" s="13"/>
      <c r="AJY311" s="13"/>
      <c r="AJZ311" s="13"/>
      <c r="AKA311" s="13"/>
      <c r="AKB311" s="13"/>
      <c r="AKC311" s="13"/>
      <c r="AKD311" s="13"/>
      <c r="AKE311" s="13"/>
      <c r="AKF311" s="13"/>
      <c r="AKG311" s="13"/>
      <c r="AKH311" s="13"/>
      <c r="AKI311" s="13"/>
      <c r="AKJ311" s="13"/>
      <c r="AKK311" s="13"/>
      <c r="AKL311" s="13"/>
      <c r="AKM311" s="13"/>
      <c r="AKN311" s="13"/>
      <c r="AKO311" s="13"/>
      <c r="AKP311" s="13"/>
      <c r="AKQ311" s="13"/>
      <c r="AKR311" s="13"/>
      <c r="AKS311" s="13"/>
      <c r="AKT311" s="13"/>
      <c r="AKU311" s="13"/>
      <c r="AKV311" s="13"/>
      <c r="AKW311" s="13"/>
      <c r="AKX311" s="13"/>
      <c r="AKY311" s="13"/>
      <c r="AKZ311" s="13"/>
      <c r="ALA311" s="13"/>
      <c r="ALB311" s="13"/>
      <c r="ALC311" s="13"/>
      <c r="ALD311" s="13"/>
      <c r="ALE311" s="13"/>
      <c r="ALF311" s="13"/>
      <c r="ALG311" s="13"/>
      <c r="ALH311" s="13"/>
      <c r="ALI311" s="13"/>
      <c r="ALJ311" s="13"/>
      <c r="ALK311" s="13"/>
      <c r="ALL311" s="13"/>
      <c r="ALM311" s="13"/>
      <c r="ALN311" s="13"/>
    </row>
    <row r="312" spans="1:1002" ht="14.5" hidden="1" customHeight="1" x14ac:dyDescent="0.35">
      <c r="A312" s="6"/>
      <c r="B312" s="21"/>
      <c r="C312" s="30"/>
      <c r="D312" s="21"/>
      <c r="E312" s="21"/>
      <c r="F312" s="11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c r="DO312" s="13"/>
      <c r="DP312" s="13"/>
      <c r="DQ312" s="13"/>
      <c r="DR312" s="13"/>
      <c r="DS312" s="13"/>
      <c r="DT312" s="13"/>
      <c r="DU312" s="13"/>
      <c r="DV312" s="13"/>
      <c r="DW312" s="13"/>
      <c r="DX312" s="13"/>
      <c r="DY312" s="13"/>
      <c r="DZ312" s="13"/>
      <c r="EA312" s="13"/>
      <c r="EB312" s="13"/>
      <c r="EC312" s="13"/>
      <c r="ED312" s="13"/>
      <c r="EE312" s="13"/>
      <c r="EF312" s="13"/>
      <c r="EG312" s="13"/>
      <c r="EH312" s="13"/>
      <c r="EI312" s="13"/>
      <c r="EJ312" s="13"/>
      <c r="EK312" s="13"/>
      <c r="EL312" s="13"/>
      <c r="EM312" s="13"/>
      <c r="EN312" s="13"/>
      <c r="EO312" s="13"/>
      <c r="EP312" s="13"/>
      <c r="EQ312" s="13"/>
      <c r="ER312" s="13"/>
      <c r="ES312" s="13"/>
      <c r="ET312" s="13"/>
      <c r="EU312" s="13"/>
      <c r="EV312" s="13"/>
      <c r="EW312" s="13"/>
      <c r="EX312" s="13"/>
      <c r="EY312" s="13"/>
      <c r="EZ312" s="13"/>
      <c r="FA312" s="13"/>
      <c r="FB312" s="13"/>
      <c r="FC312" s="13"/>
      <c r="FD312" s="13"/>
      <c r="FE312" s="13"/>
      <c r="FF312" s="13"/>
      <c r="FG312" s="13"/>
      <c r="FH312" s="13"/>
      <c r="FI312" s="13"/>
      <c r="FJ312" s="13"/>
      <c r="FK312" s="13"/>
      <c r="FL312" s="13"/>
      <c r="FM312" s="13"/>
      <c r="FN312" s="13"/>
      <c r="FO312" s="13"/>
      <c r="FP312" s="13"/>
      <c r="FQ312" s="13"/>
      <c r="FR312" s="13"/>
      <c r="FS312" s="13"/>
      <c r="FT312" s="13"/>
      <c r="FU312" s="13"/>
      <c r="FV312" s="13"/>
      <c r="FW312" s="13"/>
      <c r="FX312" s="13"/>
      <c r="FY312" s="13"/>
      <c r="FZ312" s="13"/>
      <c r="GA312" s="13"/>
      <c r="GB312" s="13"/>
      <c r="GC312" s="13"/>
      <c r="GD312" s="13"/>
      <c r="GE312" s="13"/>
      <c r="GF312" s="13"/>
      <c r="GG312" s="13"/>
      <c r="GH312" s="13"/>
      <c r="GI312" s="13"/>
      <c r="GJ312" s="13"/>
      <c r="GK312" s="13"/>
      <c r="GL312" s="13"/>
      <c r="GM312" s="13"/>
      <c r="GN312" s="13"/>
      <c r="GO312" s="13"/>
      <c r="GP312" s="13"/>
      <c r="GQ312" s="13"/>
      <c r="GR312" s="13"/>
      <c r="GS312" s="13"/>
      <c r="GT312" s="13"/>
      <c r="GU312" s="13"/>
      <c r="GV312" s="13"/>
      <c r="GW312" s="13"/>
      <c r="GX312" s="13"/>
      <c r="GY312" s="13"/>
      <c r="GZ312" s="13"/>
      <c r="HA312" s="13"/>
      <c r="HB312" s="13"/>
      <c r="HC312" s="13"/>
      <c r="HD312" s="13"/>
      <c r="HE312" s="13"/>
      <c r="HF312" s="13"/>
      <c r="HG312" s="13"/>
      <c r="HH312" s="13"/>
      <c r="HI312" s="13"/>
      <c r="HJ312" s="13"/>
      <c r="HK312" s="13"/>
      <c r="HL312" s="13"/>
      <c r="HM312" s="13"/>
      <c r="HN312" s="13"/>
      <c r="HO312" s="13"/>
      <c r="HP312" s="13"/>
      <c r="HQ312" s="13"/>
      <c r="HR312" s="13"/>
      <c r="HS312" s="13"/>
      <c r="HT312" s="13"/>
      <c r="HU312" s="13"/>
      <c r="HV312" s="13"/>
      <c r="HW312" s="13"/>
      <c r="HX312" s="13"/>
      <c r="HY312" s="13"/>
      <c r="HZ312" s="13"/>
      <c r="IA312" s="13"/>
      <c r="IB312" s="13"/>
      <c r="IC312" s="13"/>
      <c r="ID312" s="13"/>
      <c r="IE312" s="13"/>
      <c r="IF312" s="13"/>
      <c r="IG312" s="13"/>
      <c r="IH312" s="13"/>
      <c r="II312" s="13"/>
      <c r="IJ312" s="13"/>
      <c r="IK312" s="13"/>
      <c r="IL312" s="13"/>
      <c r="IM312" s="13"/>
      <c r="IN312" s="13"/>
      <c r="IO312" s="13"/>
      <c r="IP312" s="13"/>
      <c r="IQ312" s="13"/>
      <c r="IR312" s="13"/>
      <c r="IS312" s="13"/>
      <c r="IT312" s="13"/>
      <c r="IU312" s="13"/>
      <c r="IV312" s="13"/>
      <c r="IW312" s="13"/>
      <c r="IX312" s="13"/>
      <c r="IY312" s="13"/>
      <c r="IZ312" s="13"/>
      <c r="JA312" s="13"/>
      <c r="JB312" s="13"/>
      <c r="JC312" s="13"/>
      <c r="JD312" s="13"/>
      <c r="JE312" s="13"/>
      <c r="JF312" s="13"/>
      <c r="JG312" s="13"/>
      <c r="JH312" s="13"/>
      <c r="JI312" s="13"/>
      <c r="JJ312" s="13"/>
      <c r="JK312" s="13"/>
      <c r="JL312" s="13"/>
      <c r="JM312" s="13"/>
      <c r="JN312" s="13"/>
      <c r="JO312" s="13"/>
      <c r="JP312" s="13"/>
      <c r="JQ312" s="13"/>
      <c r="JR312" s="13"/>
      <c r="JS312" s="13"/>
      <c r="JT312" s="13"/>
      <c r="JU312" s="13"/>
      <c r="JV312" s="13"/>
      <c r="JW312" s="13"/>
      <c r="JX312" s="13"/>
      <c r="JY312" s="13"/>
      <c r="JZ312" s="13"/>
      <c r="KA312" s="13"/>
      <c r="KB312" s="13"/>
      <c r="KC312" s="13"/>
      <c r="KD312" s="13"/>
      <c r="KE312" s="13"/>
      <c r="KF312" s="13"/>
      <c r="KG312" s="13"/>
      <c r="KH312" s="13"/>
      <c r="KI312" s="13"/>
      <c r="KJ312" s="13"/>
      <c r="KK312" s="13"/>
      <c r="KL312" s="13"/>
      <c r="KM312" s="13"/>
      <c r="KN312" s="13"/>
      <c r="KO312" s="13"/>
      <c r="KP312" s="13"/>
      <c r="KQ312" s="13"/>
      <c r="KR312" s="13"/>
      <c r="KS312" s="13"/>
      <c r="KT312" s="13"/>
      <c r="KU312" s="13"/>
      <c r="KV312" s="13"/>
      <c r="KW312" s="13"/>
      <c r="KX312" s="13"/>
      <c r="KY312" s="13"/>
      <c r="KZ312" s="13"/>
      <c r="LA312" s="13"/>
      <c r="LB312" s="13"/>
      <c r="LC312" s="13"/>
      <c r="LD312" s="13"/>
      <c r="LE312" s="13"/>
      <c r="LF312" s="13"/>
      <c r="LG312" s="13"/>
      <c r="LH312" s="13"/>
      <c r="LI312" s="13"/>
      <c r="LJ312" s="13"/>
      <c r="LK312" s="13"/>
      <c r="LL312" s="13"/>
      <c r="LM312" s="13"/>
      <c r="LN312" s="13"/>
      <c r="LO312" s="13"/>
      <c r="LP312" s="13"/>
      <c r="LQ312" s="13"/>
      <c r="LR312" s="13"/>
      <c r="LS312" s="13"/>
      <c r="LT312" s="13"/>
      <c r="LU312" s="13"/>
      <c r="LV312" s="13"/>
      <c r="LW312" s="13"/>
      <c r="LX312" s="13"/>
      <c r="LY312" s="13"/>
      <c r="LZ312" s="13"/>
      <c r="MA312" s="13"/>
      <c r="MB312" s="13"/>
      <c r="MC312" s="13"/>
      <c r="MD312" s="13"/>
      <c r="ME312" s="13"/>
      <c r="MF312" s="13"/>
      <c r="MG312" s="13"/>
      <c r="MH312" s="13"/>
      <c r="MI312" s="13"/>
      <c r="MJ312" s="13"/>
      <c r="MK312" s="13"/>
      <c r="ML312" s="13"/>
      <c r="MM312" s="13"/>
      <c r="MN312" s="13"/>
      <c r="MO312" s="13"/>
      <c r="MP312" s="13"/>
      <c r="MQ312" s="13"/>
      <c r="MR312" s="13"/>
      <c r="MS312" s="13"/>
      <c r="MT312" s="13"/>
      <c r="MU312" s="13"/>
      <c r="MV312" s="13"/>
      <c r="MW312" s="13"/>
      <c r="MX312" s="13"/>
      <c r="MY312" s="13"/>
      <c r="MZ312" s="13"/>
      <c r="NA312" s="13"/>
      <c r="NB312" s="13"/>
      <c r="NC312" s="13"/>
      <c r="ND312" s="13"/>
      <c r="NE312" s="13"/>
      <c r="NF312" s="13"/>
      <c r="NG312" s="13"/>
      <c r="NH312" s="13"/>
      <c r="NI312" s="13"/>
      <c r="NJ312" s="13"/>
      <c r="NK312" s="13"/>
      <c r="NL312" s="13"/>
      <c r="NM312" s="13"/>
      <c r="NN312" s="13"/>
      <c r="NO312" s="13"/>
      <c r="NP312" s="13"/>
      <c r="NQ312" s="13"/>
      <c r="NR312" s="13"/>
      <c r="NS312" s="13"/>
      <c r="NT312" s="13"/>
      <c r="NU312" s="13"/>
      <c r="NV312" s="13"/>
      <c r="NW312" s="13"/>
      <c r="NX312" s="13"/>
      <c r="NY312" s="13"/>
      <c r="NZ312" s="13"/>
      <c r="OA312" s="13"/>
      <c r="OB312" s="13"/>
      <c r="OC312" s="13"/>
      <c r="OD312" s="13"/>
      <c r="OE312" s="13"/>
      <c r="OF312" s="13"/>
      <c r="OG312" s="13"/>
      <c r="OH312" s="13"/>
      <c r="OI312" s="13"/>
      <c r="OJ312" s="13"/>
      <c r="OK312" s="13"/>
      <c r="OL312" s="13"/>
      <c r="OM312" s="13"/>
      <c r="ON312" s="13"/>
      <c r="OO312" s="13"/>
      <c r="OP312" s="13"/>
      <c r="OQ312" s="13"/>
      <c r="OR312" s="13"/>
      <c r="OS312" s="13"/>
      <c r="OT312" s="13"/>
      <c r="OU312" s="13"/>
      <c r="OV312" s="13"/>
      <c r="OW312" s="13"/>
      <c r="OX312" s="13"/>
      <c r="OY312" s="13"/>
      <c r="OZ312" s="13"/>
      <c r="PA312" s="13"/>
      <c r="PB312" s="13"/>
      <c r="PC312" s="13"/>
      <c r="PD312" s="13"/>
      <c r="PE312" s="13"/>
      <c r="PF312" s="13"/>
      <c r="PG312" s="13"/>
      <c r="PH312" s="13"/>
      <c r="PI312" s="13"/>
      <c r="PJ312" s="13"/>
      <c r="PK312" s="13"/>
      <c r="PL312" s="13"/>
      <c r="PM312" s="13"/>
      <c r="PN312" s="13"/>
      <c r="PO312" s="13"/>
      <c r="PP312" s="13"/>
      <c r="PQ312" s="13"/>
      <c r="PR312" s="13"/>
      <c r="PS312" s="13"/>
      <c r="PT312" s="13"/>
      <c r="PU312" s="13"/>
      <c r="PV312" s="13"/>
      <c r="PW312" s="13"/>
      <c r="PX312" s="13"/>
      <c r="PY312" s="13"/>
      <c r="PZ312" s="13"/>
      <c r="QA312" s="13"/>
      <c r="QB312" s="13"/>
      <c r="QC312" s="13"/>
      <c r="QD312" s="13"/>
      <c r="QE312" s="13"/>
      <c r="QF312" s="13"/>
      <c r="QG312" s="13"/>
      <c r="QH312" s="13"/>
      <c r="QI312" s="13"/>
      <c r="QJ312" s="13"/>
      <c r="QK312" s="13"/>
      <c r="QL312" s="13"/>
      <c r="QM312" s="13"/>
      <c r="QN312" s="13"/>
      <c r="QO312" s="13"/>
      <c r="QP312" s="13"/>
      <c r="QQ312" s="13"/>
      <c r="QR312" s="13"/>
      <c r="QS312" s="13"/>
      <c r="QT312" s="13"/>
      <c r="QU312" s="13"/>
      <c r="QV312" s="13"/>
      <c r="QW312" s="13"/>
      <c r="QX312" s="13"/>
      <c r="QY312" s="13"/>
      <c r="QZ312" s="13"/>
      <c r="RA312" s="13"/>
      <c r="RB312" s="13"/>
      <c r="RC312" s="13"/>
      <c r="RD312" s="13"/>
      <c r="RE312" s="13"/>
      <c r="RF312" s="13"/>
      <c r="RG312" s="13"/>
      <c r="RH312" s="13"/>
      <c r="RI312" s="13"/>
      <c r="RJ312" s="13"/>
      <c r="RK312" s="13"/>
      <c r="RL312" s="13"/>
      <c r="RM312" s="13"/>
      <c r="RN312" s="13"/>
      <c r="RO312" s="13"/>
      <c r="RP312" s="13"/>
      <c r="RQ312" s="13"/>
      <c r="RR312" s="13"/>
      <c r="RS312" s="13"/>
      <c r="RT312" s="13"/>
      <c r="RU312" s="13"/>
      <c r="RV312" s="13"/>
      <c r="RW312" s="13"/>
      <c r="RX312" s="13"/>
      <c r="RY312" s="13"/>
      <c r="RZ312" s="13"/>
      <c r="SA312" s="13"/>
      <c r="SB312" s="13"/>
      <c r="SC312" s="13"/>
      <c r="SD312" s="13"/>
      <c r="SE312" s="13"/>
      <c r="SF312" s="13"/>
      <c r="SG312" s="13"/>
      <c r="SH312" s="13"/>
      <c r="SI312" s="13"/>
      <c r="SJ312" s="13"/>
      <c r="SK312" s="13"/>
      <c r="SL312" s="13"/>
      <c r="SM312" s="13"/>
      <c r="SN312" s="13"/>
      <c r="SO312" s="13"/>
      <c r="SP312" s="13"/>
      <c r="SQ312" s="13"/>
      <c r="SR312" s="13"/>
      <c r="SS312" s="13"/>
      <c r="ST312" s="13"/>
      <c r="SU312" s="13"/>
      <c r="SV312" s="13"/>
      <c r="SW312" s="13"/>
      <c r="SX312" s="13"/>
      <c r="SY312" s="13"/>
      <c r="SZ312" s="13"/>
      <c r="TA312" s="13"/>
      <c r="TB312" s="13"/>
      <c r="TC312" s="13"/>
      <c r="TD312" s="13"/>
      <c r="TE312" s="13"/>
      <c r="TF312" s="13"/>
      <c r="TG312" s="13"/>
      <c r="TH312" s="13"/>
      <c r="TI312" s="13"/>
      <c r="TJ312" s="13"/>
      <c r="TK312" s="13"/>
      <c r="TL312" s="13"/>
      <c r="TM312" s="13"/>
      <c r="TN312" s="13"/>
      <c r="TO312" s="13"/>
      <c r="TP312" s="13"/>
      <c r="TQ312" s="13"/>
      <c r="TR312" s="13"/>
      <c r="TS312" s="13"/>
      <c r="TT312" s="13"/>
      <c r="TU312" s="13"/>
      <c r="TV312" s="13"/>
      <c r="TW312" s="13"/>
      <c r="TX312" s="13"/>
      <c r="TY312" s="13"/>
      <c r="TZ312" s="13"/>
      <c r="UA312" s="13"/>
      <c r="UB312" s="13"/>
      <c r="UC312" s="13"/>
      <c r="UD312" s="13"/>
      <c r="UE312" s="13"/>
      <c r="UF312" s="13"/>
      <c r="UG312" s="13"/>
      <c r="UH312" s="13"/>
      <c r="UI312" s="13"/>
      <c r="UJ312" s="13"/>
      <c r="UK312" s="13"/>
      <c r="UL312" s="13"/>
      <c r="UM312" s="13"/>
      <c r="UN312" s="13"/>
      <c r="UO312" s="13"/>
      <c r="UP312" s="13"/>
      <c r="UQ312" s="13"/>
      <c r="UR312" s="13"/>
      <c r="US312" s="13"/>
      <c r="UT312" s="13"/>
      <c r="UU312" s="13"/>
      <c r="UV312" s="13"/>
      <c r="UW312" s="13"/>
      <c r="UX312" s="13"/>
      <c r="UY312" s="13"/>
      <c r="UZ312" s="13"/>
      <c r="VA312" s="13"/>
      <c r="VB312" s="13"/>
      <c r="VC312" s="13"/>
      <c r="VD312" s="13"/>
      <c r="VE312" s="13"/>
      <c r="VF312" s="13"/>
      <c r="VG312" s="13"/>
      <c r="VH312" s="13"/>
      <c r="VI312" s="13"/>
      <c r="VJ312" s="13"/>
      <c r="VK312" s="13"/>
      <c r="VL312" s="13"/>
      <c r="VM312" s="13"/>
      <c r="VN312" s="13"/>
      <c r="VO312" s="13"/>
      <c r="VP312" s="13"/>
      <c r="VQ312" s="13"/>
      <c r="VR312" s="13"/>
      <c r="VS312" s="13"/>
      <c r="VT312" s="13"/>
      <c r="VU312" s="13"/>
      <c r="VV312" s="13"/>
      <c r="VW312" s="13"/>
      <c r="VX312" s="13"/>
      <c r="VY312" s="13"/>
      <c r="VZ312" s="13"/>
      <c r="WA312" s="13"/>
      <c r="WB312" s="13"/>
      <c r="WC312" s="13"/>
      <c r="WD312" s="13"/>
      <c r="WE312" s="13"/>
      <c r="WF312" s="13"/>
      <c r="WG312" s="13"/>
      <c r="WH312" s="13"/>
      <c r="WI312" s="13"/>
      <c r="WJ312" s="13"/>
      <c r="WK312" s="13"/>
      <c r="WL312" s="13"/>
      <c r="WM312" s="13"/>
      <c r="WN312" s="13"/>
      <c r="WO312" s="13"/>
      <c r="WP312" s="13"/>
      <c r="WQ312" s="13"/>
      <c r="WR312" s="13"/>
      <c r="WS312" s="13"/>
      <c r="WT312" s="13"/>
      <c r="WU312" s="13"/>
      <c r="WV312" s="13"/>
      <c r="WW312" s="13"/>
      <c r="WX312" s="13"/>
      <c r="WY312" s="13"/>
      <c r="WZ312" s="13"/>
      <c r="XA312" s="13"/>
      <c r="XB312" s="13"/>
      <c r="XC312" s="13"/>
      <c r="XD312" s="13"/>
      <c r="XE312" s="13"/>
      <c r="XF312" s="13"/>
      <c r="XG312" s="13"/>
      <c r="XH312" s="13"/>
      <c r="XI312" s="13"/>
      <c r="XJ312" s="13"/>
      <c r="XK312" s="13"/>
      <c r="XL312" s="13"/>
      <c r="XM312" s="13"/>
      <c r="XN312" s="13"/>
      <c r="XO312" s="13"/>
      <c r="XP312" s="13"/>
      <c r="XQ312" s="13"/>
      <c r="XR312" s="13"/>
      <c r="XS312" s="13"/>
      <c r="XT312" s="13"/>
      <c r="XU312" s="13"/>
      <c r="XV312" s="13"/>
      <c r="XW312" s="13"/>
      <c r="XX312" s="13"/>
      <c r="XY312" s="13"/>
      <c r="XZ312" s="13"/>
      <c r="YA312" s="13"/>
      <c r="YB312" s="13"/>
      <c r="YC312" s="13"/>
      <c r="YD312" s="13"/>
      <c r="YE312" s="13"/>
      <c r="YF312" s="13"/>
      <c r="YG312" s="13"/>
      <c r="YH312" s="13"/>
      <c r="YI312" s="13"/>
      <c r="YJ312" s="13"/>
      <c r="YK312" s="13"/>
      <c r="YL312" s="13"/>
      <c r="YM312" s="13"/>
      <c r="YN312" s="13"/>
      <c r="YO312" s="13"/>
      <c r="YP312" s="13"/>
      <c r="YQ312" s="13"/>
      <c r="YR312" s="13"/>
      <c r="YS312" s="13"/>
      <c r="YT312" s="13"/>
      <c r="YU312" s="13"/>
      <c r="YV312" s="13"/>
      <c r="YW312" s="13"/>
      <c r="YX312" s="13"/>
      <c r="YY312" s="13"/>
      <c r="YZ312" s="13"/>
      <c r="ZA312" s="13"/>
      <c r="ZB312" s="13"/>
      <c r="ZC312" s="13"/>
      <c r="ZD312" s="13"/>
      <c r="ZE312" s="13"/>
      <c r="ZF312" s="13"/>
      <c r="ZG312" s="13"/>
      <c r="ZH312" s="13"/>
      <c r="ZI312" s="13"/>
      <c r="ZJ312" s="13"/>
      <c r="ZK312" s="13"/>
      <c r="ZL312" s="13"/>
      <c r="ZM312" s="13"/>
      <c r="ZN312" s="13"/>
      <c r="ZO312" s="13"/>
      <c r="ZP312" s="13"/>
      <c r="ZQ312" s="13"/>
      <c r="ZR312" s="13"/>
      <c r="ZS312" s="13"/>
      <c r="ZT312" s="13"/>
      <c r="ZU312" s="13"/>
      <c r="ZV312" s="13"/>
      <c r="ZW312" s="13"/>
      <c r="ZX312" s="13"/>
      <c r="ZY312" s="13"/>
      <c r="ZZ312" s="13"/>
      <c r="AAA312" s="13"/>
      <c r="AAB312" s="13"/>
      <c r="AAC312" s="13"/>
      <c r="AAD312" s="13"/>
      <c r="AAE312" s="13"/>
      <c r="AAF312" s="13"/>
      <c r="AAG312" s="13"/>
      <c r="AAH312" s="13"/>
      <c r="AAI312" s="13"/>
      <c r="AAJ312" s="13"/>
      <c r="AAK312" s="13"/>
      <c r="AAL312" s="13"/>
      <c r="AAM312" s="13"/>
      <c r="AAN312" s="13"/>
      <c r="AAO312" s="13"/>
      <c r="AAP312" s="13"/>
      <c r="AAQ312" s="13"/>
      <c r="AAR312" s="13"/>
      <c r="AAS312" s="13"/>
      <c r="AAT312" s="13"/>
      <c r="AAU312" s="13"/>
      <c r="AAV312" s="13"/>
      <c r="AAW312" s="13"/>
      <c r="AAX312" s="13"/>
      <c r="AAY312" s="13"/>
      <c r="AAZ312" s="13"/>
      <c r="ABA312" s="13"/>
      <c r="ABB312" s="13"/>
      <c r="ABC312" s="13"/>
      <c r="ABD312" s="13"/>
      <c r="ABE312" s="13"/>
      <c r="ABF312" s="13"/>
      <c r="ABG312" s="13"/>
      <c r="ABH312" s="13"/>
      <c r="ABI312" s="13"/>
      <c r="ABJ312" s="13"/>
      <c r="ABK312" s="13"/>
      <c r="ABL312" s="13"/>
      <c r="ABM312" s="13"/>
      <c r="ABN312" s="13"/>
      <c r="ABO312" s="13"/>
      <c r="ABP312" s="13"/>
      <c r="ABQ312" s="13"/>
      <c r="ABR312" s="13"/>
      <c r="ABS312" s="13"/>
      <c r="ABT312" s="13"/>
      <c r="ABU312" s="13"/>
      <c r="ABV312" s="13"/>
      <c r="ABW312" s="13"/>
      <c r="ABX312" s="13"/>
      <c r="ABY312" s="13"/>
      <c r="ABZ312" s="13"/>
      <c r="ACA312" s="13"/>
      <c r="ACB312" s="13"/>
      <c r="ACC312" s="13"/>
      <c r="ACD312" s="13"/>
      <c r="ACE312" s="13"/>
      <c r="ACF312" s="13"/>
      <c r="ACG312" s="13"/>
      <c r="ACH312" s="13"/>
      <c r="ACI312" s="13"/>
      <c r="ACJ312" s="13"/>
      <c r="ACK312" s="13"/>
      <c r="ACL312" s="13"/>
      <c r="ACM312" s="13"/>
      <c r="ACN312" s="13"/>
      <c r="ACO312" s="13"/>
      <c r="ACP312" s="13"/>
      <c r="ACQ312" s="13"/>
      <c r="ACR312" s="13"/>
      <c r="ACS312" s="13"/>
      <c r="ACT312" s="13"/>
      <c r="ACU312" s="13"/>
      <c r="ACV312" s="13"/>
      <c r="ACW312" s="13"/>
      <c r="ACX312" s="13"/>
      <c r="ACY312" s="13"/>
      <c r="ACZ312" s="13"/>
      <c r="ADA312" s="13"/>
      <c r="ADB312" s="13"/>
      <c r="ADC312" s="13"/>
      <c r="ADD312" s="13"/>
      <c r="ADE312" s="13"/>
      <c r="ADF312" s="13"/>
      <c r="ADG312" s="13"/>
      <c r="ADH312" s="13"/>
      <c r="ADI312" s="13"/>
      <c r="ADJ312" s="13"/>
      <c r="ADK312" s="13"/>
      <c r="ADL312" s="13"/>
      <c r="ADM312" s="13"/>
      <c r="ADN312" s="13"/>
      <c r="ADO312" s="13"/>
      <c r="ADP312" s="13"/>
      <c r="ADQ312" s="13"/>
      <c r="ADR312" s="13"/>
      <c r="ADS312" s="13"/>
      <c r="ADT312" s="13"/>
      <c r="ADU312" s="13"/>
      <c r="ADV312" s="13"/>
      <c r="ADW312" s="13"/>
      <c r="ADX312" s="13"/>
      <c r="ADY312" s="13"/>
      <c r="ADZ312" s="13"/>
      <c r="AEA312" s="13"/>
      <c r="AEB312" s="13"/>
      <c r="AEC312" s="13"/>
      <c r="AED312" s="13"/>
      <c r="AEE312" s="13"/>
      <c r="AEF312" s="13"/>
      <c r="AEG312" s="13"/>
      <c r="AEH312" s="13"/>
      <c r="AEI312" s="13"/>
      <c r="AEJ312" s="13"/>
      <c r="AEK312" s="13"/>
      <c r="AEL312" s="13"/>
      <c r="AEM312" s="13"/>
      <c r="AEN312" s="13"/>
      <c r="AEO312" s="13"/>
      <c r="AEP312" s="13"/>
      <c r="AEQ312" s="13"/>
      <c r="AER312" s="13"/>
      <c r="AES312" s="13"/>
      <c r="AET312" s="13"/>
      <c r="AEU312" s="13"/>
      <c r="AEV312" s="13"/>
      <c r="AEW312" s="13"/>
      <c r="AEX312" s="13"/>
      <c r="AEY312" s="13"/>
      <c r="AEZ312" s="13"/>
      <c r="AFA312" s="13"/>
      <c r="AFB312" s="13"/>
      <c r="AFC312" s="13"/>
      <c r="AFD312" s="13"/>
      <c r="AFE312" s="13"/>
      <c r="AFF312" s="13"/>
      <c r="AFG312" s="13"/>
      <c r="AFH312" s="13"/>
      <c r="AFI312" s="13"/>
      <c r="AFJ312" s="13"/>
      <c r="AFK312" s="13"/>
      <c r="AFL312" s="13"/>
      <c r="AFM312" s="13"/>
      <c r="AFN312" s="13"/>
      <c r="AFO312" s="13"/>
      <c r="AFP312" s="13"/>
      <c r="AFQ312" s="13"/>
      <c r="AFR312" s="13"/>
      <c r="AFS312" s="13"/>
      <c r="AFT312" s="13"/>
      <c r="AFU312" s="13"/>
      <c r="AFV312" s="13"/>
      <c r="AFW312" s="13"/>
      <c r="AFX312" s="13"/>
      <c r="AFY312" s="13"/>
      <c r="AFZ312" s="13"/>
      <c r="AGA312" s="13"/>
      <c r="AGB312" s="13"/>
      <c r="AGC312" s="13"/>
      <c r="AGD312" s="13"/>
      <c r="AGE312" s="13"/>
      <c r="AGF312" s="13"/>
      <c r="AGG312" s="13"/>
      <c r="AGH312" s="13"/>
      <c r="AGI312" s="13"/>
      <c r="AGJ312" s="13"/>
      <c r="AGK312" s="13"/>
      <c r="AGL312" s="13"/>
      <c r="AGM312" s="13"/>
      <c r="AGN312" s="13"/>
      <c r="AGO312" s="13"/>
      <c r="AGP312" s="13"/>
      <c r="AGQ312" s="13"/>
      <c r="AGR312" s="13"/>
      <c r="AGS312" s="13"/>
      <c r="AGT312" s="13"/>
      <c r="AGU312" s="13"/>
      <c r="AGV312" s="13"/>
      <c r="AGW312" s="13"/>
      <c r="AGX312" s="13"/>
      <c r="AGY312" s="13"/>
      <c r="AGZ312" s="13"/>
      <c r="AHA312" s="13"/>
      <c r="AHB312" s="13"/>
      <c r="AHC312" s="13"/>
      <c r="AHD312" s="13"/>
      <c r="AHE312" s="13"/>
      <c r="AHF312" s="13"/>
      <c r="AHG312" s="13"/>
      <c r="AHH312" s="13"/>
      <c r="AHI312" s="13"/>
      <c r="AHJ312" s="13"/>
      <c r="AHK312" s="13"/>
      <c r="AHL312" s="13"/>
      <c r="AHM312" s="13"/>
      <c r="AHN312" s="13"/>
      <c r="AHO312" s="13"/>
      <c r="AHP312" s="13"/>
      <c r="AHQ312" s="13"/>
      <c r="AHR312" s="13"/>
      <c r="AHS312" s="13"/>
      <c r="AHT312" s="13"/>
      <c r="AHU312" s="13"/>
      <c r="AHV312" s="13"/>
      <c r="AHW312" s="13"/>
      <c r="AHX312" s="13"/>
      <c r="AHY312" s="13"/>
      <c r="AHZ312" s="13"/>
      <c r="AIA312" s="13"/>
      <c r="AIB312" s="13"/>
      <c r="AIC312" s="13"/>
      <c r="AID312" s="13"/>
      <c r="AIE312" s="13"/>
      <c r="AIF312" s="13"/>
      <c r="AIG312" s="13"/>
      <c r="AIH312" s="13"/>
      <c r="AII312" s="13"/>
      <c r="AIJ312" s="13"/>
      <c r="AIK312" s="13"/>
      <c r="AIL312" s="13"/>
      <c r="AIM312" s="13"/>
      <c r="AIN312" s="13"/>
      <c r="AIO312" s="13"/>
      <c r="AIP312" s="13"/>
      <c r="AIQ312" s="13"/>
      <c r="AIR312" s="13"/>
      <c r="AIS312" s="13"/>
      <c r="AIT312" s="13"/>
      <c r="AIU312" s="13"/>
      <c r="AIV312" s="13"/>
      <c r="AIW312" s="13"/>
      <c r="AIX312" s="13"/>
      <c r="AIY312" s="13"/>
      <c r="AIZ312" s="13"/>
      <c r="AJA312" s="13"/>
      <c r="AJB312" s="13"/>
      <c r="AJC312" s="13"/>
      <c r="AJD312" s="13"/>
      <c r="AJE312" s="13"/>
      <c r="AJF312" s="13"/>
      <c r="AJG312" s="13"/>
      <c r="AJH312" s="13"/>
      <c r="AJI312" s="13"/>
      <c r="AJJ312" s="13"/>
      <c r="AJK312" s="13"/>
      <c r="AJL312" s="13"/>
      <c r="AJM312" s="13"/>
      <c r="AJN312" s="13"/>
      <c r="AJO312" s="13"/>
      <c r="AJP312" s="13"/>
      <c r="AJQ312" s="13"/>
      <c r="AJR312" s="13"/>
      <c r="AJS312" s="13"/>
      <c r="AJT312" s="13"/>
      <c r="AJU312" s="13"/>
      <c r="AJV312" s="13"/>
      <c r="AJW312" s="13"/>
      <c r="AJX312" s="13"/>
      <c r="AJY312" s="13"/>
      <c r="AJZ312" s="13"/>
      <c r="AKA312" s="13"/>
      <c r="AKB312" s="13"/>
      <c r="AKC312" s="13"/>
      <c r="AKD312" s="13"/>
      <c r="AKE312" s="13"/>
      <c r="AKF312" s="13"/>
      <c r="AKG312" s="13"/>
      <c r="AKH312" s="13"/>
      <c r="AKI312" s="13"/>
      <c r="AKJ312" s="13"/>
      <c r="AKK312" s="13"/>
      <c r="AKL312" s="13"/>
      <c r="AKM312" s="13"/>
      <c r="AKN312" s="13"/>
      <c r="AKO312" s="13"/>
      <c r="AKP312" s="13"/>
      <c r="AKQ312" s="13"/>
      <c r="AKR312" s="13"/>
      <c r="AKS312" s="13"/>
      <c r="AKT312" s="13"/>
      <c r="AKU312" s="13"/>
      <c r="AKV312" s="13"/>
      <c r="AKW312" s="13"/>
      <c r="AKX312" s="13"/>
      <c r="AKY312" s="13"/>
      <c r="AKZ312" s="13"/>
      <c r="ALA312" s="13"/>
      <c r="ALB312" s="13"/>
      <c r="ALC312" s="13"/>
      <c r="ALD312" s="13"/>
      <c r="ALE312" s="13"/>
      <c r="ALF312" s="13"/>
      <c r="ALG312" s="13"/>
      <c r="ALH312" s="13"/>
      <c r="ALI312" s="13"/>
      <c r="ALJ312" s="13"/>
      <c r="ALK312" s="13"/>
      <c r="ALL312" s="13"/>
      <c r="ALM312" s="13"/>
      <c r="ALN312" s="13"/>
    </row>
    <row r="313" spans="1:1002" ht="14.5" hidden="1" customHeight="1" x14ac:dyDescent="0.35">
      <c r="A313" s="6"/>
      <c r="B313" s="21"/>
      <c r="C313" s="30"/>
      <c r="D313" s="21"/>
      <c r="E313" s="21"/>
      <c r="F313" s="11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13"/>
      <c r="DP313" s="13"/>
      <c r="DQ313" s="13"/>
      <c r="DR313" s="13"/>
      <c r="DS313" s="13"/>
      <c r="DT313" s="13"/>
      <c r="DU313" s="13"/>
      <c r="DV313" s="13"/>
      <c r="DW313" s="13"/>
      <c r="DX313" s="13"/>
      <c r="DY313" s="13"/>
      <c r="DZ313" s="13"/>
      <c r="EA313" s="13"/>
      <c r="EB313" s="13"/>
      <c r="EC313" s="13"/>
      <c r="ED313" s="13"/>
      <c r="EE313" s="13"/>
      <c r="EF313" s="13"/>
      <c r="EG313" s="13"/>
      <c r="EH313" s="13"/>
      <c r="EI313" s="13"/>
      <c r="EJ313" s="13"/>
      <c r="EK313" s="13"/>
      <c r="EL313" s="13"/>
      <c r="EM313" s="13"/>
      <c r="EN313" s="13"/>
      <c r="EO313" s="13"/>
      <c r="EP313" s="13"/>
      <c r="EQ313" s="13"/>
      <c r="ER313" s="13"/>
      <c r="ES313" s="13"/>
      <c r="ET313" s="13"/>
      <c r="EU313" s="13"/>
      <c r="EV313" s="13"/>
      <c r="EW313" s="13"/>
      <c r="EX313" s="13"/>
      <c r="EY313" s="13"/>
      <c r="EZ313" s="13"/>
      <c r="FA313" s="13"/>
      <c r="FB313" s="13"/>
      <c r="FC313" s="13"/>
      <c r="FD313" s="13"/>
      <c r="FE313" s="13"/>
      <c r="FF313" s="13"/>
      <c r="FG313" s="13"/>
      <c r="FH313" s="13"/>
      <c r="FI313" s="13"/>
      <c r="FJ313" s="13"/>
      <c r="FK313" s="13"/>
      <c r="FL313" s="13"/>
      <c r="FM313" s="13"/>
      <c r="FN313" s="13"/>
      <c r="FO313" s="13"/>
      <c r="FP313" s="13"/>
      <c r="FQ313" s="13"/>
      <c r="FR313" s="13"/>
      <c r="FS313" s="13"/>
      <c r="FT313" s="13"/>
      <c r="FU313" s="13"/>
      <c r="FV313" s="13"/>
      <c r="FW313" s="13"/>
      <c r="FX313" s="13"/>
      <c r="FY313" s="13"/>
      <c r="FZ313" s="13"/>
      <c r="GA313" s="13"/>
      <c r="GB313" s="13"/>
      <c r="GC313" s="13"/>
      <c r="GD313" s="13"/>
      <c r="GE313" s="13"/>
      <c r="GF313" s="13"/>
      <c r="GG313" s="13"/>
      <c r="GH313" s="13"/>
      <c r="GI313" s="13"/>
      <c r="GJ313" s="13"/>
      <c r="GK313" s="13"/>
      <c r="GL313" s="13"/>
      <c r="GM313" s="13"/>
      <c r="GN313" s="13"/>
      <c r="GO313" s="13"/>
      <c r="GP313" s="13"/>
      <c r="GQ313" s="13"/>
      <c r="GR313" s="13"/>
      <c r="GS313" s="13"/>
      <c r="GT313" s="13"/>
      <c r="GU313" s="13"/>
      <c r="GV313" s="13"/>
      <c r="GW313" s="13"/>
      <c r="GX313" s="13"/>
      <c r="GY313" s="13"/>
      <c r="GZ313" s="13"/>
      <c r="HA313" s="13"/>
      <c r="HB313" s="13"/>
      <c r="HC313" s="13"/>
      <c r="HD313" s="13"/>
      <c r="HE313" s="13"/>
      <c r="HF313" s="13"/>
      <c r="HG313" s="13"/>
      <c r="HH313" s="13"/>
      <c r="HI313" s="13"/>
      <c r="HJ313" s="13"/>
      <c r="HK313" s="13"/>
      <c r="HL313" s="13"/>
      <c r="HM313" s="13"/>
      <c r="HN313" s="13"/>
      <c r="HO313" s="13"/>
      <c r="HP313" s="13"/>
      <c r="HQ313" s="13"/>
      <c r="HR313" s="13"/>
      <c r="HS313" s="13"/>
      <c r="HT313" s="13"/>
      <c r="HU313" s="13"/>
      <c r="HV313" s="13"/>
      <c r="HW313" s="13"/>
      <c r="HX313" s="13"/>
      <c r="HY313" s="13"/>
      <c r="HZ313" s="13"/>
      <c r="IA313" s="13"/>
      <c r="IB313" s="13"/>
      <c r="IC313" s="13"/>
      <c r="ID313" s="13"/>
      <c r="IE313" s="13"/>
      <c r="IF313" s="13"/>
      <c r="IG313" s="13"/>
      <c r="IH313" s="13"/>
      <c r="II313" s="13"/>
      <c r="IJ313" s="13"/>
      <c r="IK313" s="13"/>
      <c r="IL313" s="13"/>
      <c r="IM313" s="13"/>
      <c r="IN313" s="13"/>
      <c r="IO313" s="13"/>
      <c r="IP313" s="13"/>
      <c r="IQ313" s="13"/>
      <c r="IR313" s="13"/>
      <c r="IS313" s="13"/>
      <c r="IT313" s="13"/>
      <c r="IU313" s="13"/>
      <c r="IV313" s="13"/>
      <c r="IW313" s="13"/>
      <c r="IX313" s="13"/>
      <c r="IY313" s="13"/>
      <c r="IZ313" s="13"/>
      <c r="JA313" s="13"/>
      <c r="JB313" s="13"/>
      <c r="JC313" s="13"/>
      <c r="JD313" s="13"/>
      <c r="JE313" s="13"/>
      <c r="JF313" s="13"/>
      <c r="JG313" s="13"/>
      <c r="JH313" s="13"/>
      <c r="JI313" s="13"/>
      <c r="JJ313" s="13"/>
      <c r="JK313" s="13"/>
      <c r="JL313" s="13"/>
      <c r="JM313" s="13"/>
      <c r="JN313" s="13"/>
      <c r="JO313" s="13"/>
      <c r="JP313" s="13"/>
      <c r="JQ313" s="13"/>
      <c r="JR313" s="13"/>
      <c r="JS313" s="13"/>
      <c r="JT313" s="13"/>
      <c r="JU313" s="13"/>
      <c r="JV313" s="13"/>
      <c r="JW313" s="13"/>
      <c r="JX313" s="13"/>
      <c r="JY313" s="13"/>
      <c r="JZ313" s="13"/>
      <c r="KA313" s="13"/>
      <c r="KB313" s="13"/>
      <c r="KC313" s="13"/>
      <c r="KD313" s="13"/>
      <c r="KE313" s="13"/>
      <c r="KF313" s="13"/>
      <c r="KG313" s="13"/>
      <c r="KH313" s="13"/>
      <c r="KI313" s="13"/>
      <c r="KJ313" s="13"/>
      <c r="KK313" s="13"/>
      <c r="KL313" s="13"/>
      <c r="KM313" s="13"/>
      <c r="KN313" s="13"/>
      <c r="KO313" s="13"/>
      <c r="KP313" s="13"/>
      <c r="KQ313" s="13"/>
      <c r="KR313" s="13"/>
      <c r="KS313" s="13"/>
      <c r="KT313" s="13"/>
      <c r="KU313" s="13"/>
      <c r="KV313" s="13"/>
      <c r="KW313" s="13"/>
      <c r="KX313" s="13"/>
      <c r="KY313" s="13"/>
      <c r="KZ313" s="13"/>
      <c r="LA313" s="13"/>
      <c r="LB313" s="13"/>
      <c r="LC313" s="13"/>
      <c r="LD313" s="13"/>
      <c r="LE313" s="13"/>
      <c r="LF313" s="13"/>
      <c r="LG313" s="13"/>
      <c r="LH313" s="13"/>
      <c r="LI313" s="13"/>
      <c r="LJ313" s="13"/>
      <c r="LK313" s="13"/>
      <c r="LL313" s="13"/>
      <c r="LM313" s="13"/>
      <c r="LN313" s="13"/>
      <c r="LO313" s="13"/>
      <c r="LP313" s="13"/>
      <c r="LQ313" s="13"/>
      <c r="LR313" s="13"/>
      <c r="LS313" s="13"/>
      <c r="LT313" s="13"/>
      <c r="LU313" s="13"/>
      <c r="LV313" s="13"/>
      <c r="LW313" s="13"/>
      <c r="LX313" s="13"/>
      <c r="LY313" s="13"/>
      <c r="LZ313" s="13"/>
      <c r="MA313" s="13"/>
      <c r="MB313" s="13"/>
      <c r="MC313" s="13"/>
      <c r="MD313" s="13"/>
      <c r="ME313" s="13"/>
      <c r="MF313" s="13"/>
      <c r="MG313" s="13"/>
      <c r="MH313" s="13"/>
      <c r="MI313" s="13"/>
      <c r="MJ313" s="13"/>
      <c r="MK313" s="13"/>
      <c r="ML313" s="13"/>
      <c r="MM313" s="13"/>
      <c r="MN313" s="13"/>
      <c r="MO313" s="13"/>
      <c r="MP313" s="13"/>
      <c r="MQ313" s="13"/>
      <c r="MR313" s="13"/>
      <c r="MS313" s="13"/>
      <c r="MT313" s="13"/>
      <c r="MU313" s="13"/>
      <c r="MV313" s="13"/>
      <c r="MW313" s="13"/>
      <c r="MX313" s="13"/>
      <c r="MY313" s="13"/>
      <c r="MZ313" s="13"/>
      <c r="NA313" s="13"/>
      <c r="NB313" s="13"/>
      <c r="NC313" s="13"/>
      <c r="ND313" s="13"/>
      <c r="NE313" s="13"/>
      <c r="NF313" s="13"/>
      <c r="NG313" s="13"/>
      <c r="NH313" s="13"/>
      <c r="NI313" s="13"/>
      <c r="NJ313" s="13"/>
      <c r="NK313" s="13"/>
      <c r="NL313" s="13"/>
      <c r="NM313" s="13"/>
      <c r="NN313" s="13"/>
      <c r="NO313" s="13"/>
      <c r="NP313" s="13"/>
      <c r="NQ313" s="13"/>
      <c r="NR313" s="13"/>
      <c r="NS313" s="13"/>
      <c r="NT313" s="13"/>
      <c r="NU313" s="13"/>
      <c r="NV313" s="13"/>
      <c r="NW313" s="13"/>
      <c r="NX313" s="13"/>
      <c r="NY313" s="13"/>
      <c r="NZ313" s="13"/>
      <c r="OA313" s="13"/>
      <c r="OB313" s="13"/>
      <c r="OC313" s="13"/>
      <c r="OD313" s="13"/>
      <c r="OE313" s="13"/>
      <c r="OF313" s="13"/>
      <c r="OG313" s="13"/>
      <c r="OH313" s="13"/>
      <c r="OI313" s="13"/>
      <c r="OJ313" s="13"/>
      <c r="OK313" s="13"/>
      <c r="OL313" s="13"/>
      <c r="OM313" s="13"/>
      <c r="ON313" s="13"/>
      <c r="OO313" s="13"/>
      <c r="OP313" s="13"/>
      <c r="OQ313" s="13"/>
      <c r="OR313" s="13"/>
      <c r="OS313" s="13"/>
      <c r="OT313" s="13"/>
      <c r="OU313" s="13"/>
      <c r="OV313" s="13"/>
      <c r="OW313" s="13"/>
      <c r="OX313" s="13"/>
      <c r="OY313" s="13"/>
      <c r="OZ313" s="13"/>
      <c r="PA313" s="13"/>
      <c r="PB313" s="13"/>
      <c r="PC313" s="13"/>
      <c r="PD313" s="13"/>
      <c r="PE313" s="13"/>
      <c r="PF313" s="13"/>
      <c r="PG313" s="13"/>
      <c r="PH313" s="13"/>
      <c r="PI313" s="13"/>
      <c r="PJ313" s="13"/>
      <c r="PK313" s="13"/>
      <c r="PL313" s="13"/>
      <c r="PM313" s="13"/>
      <c r="PN313" s="13"/>
      <c r="PO313" s="13"/>
      <c r="PP313" s="13"/>
      <c r="PQ313" s="13"/>
      <c r="PR313" s="13"/>
      <c r="PS313" s="13"/>
      <c r="PT313" s="13"/>
      <c r="PU313" s="13"/>
      <c r="PV313" s="13"/>
      <c r="PW313" s="13"/>
      <c r="PX313" s="13"/>
      <c r="PY313" s="13"/>
      <c r="PZ313" s="13"/>
      <c r="QA313" s="13"/>
      <c r="QB313" s="13"/>
      <c r="QC313" s="13"/>
      <c r="QD313" s="13"/>
      <c r="QE313" s="13"/>
      <c r="QF313" s="13"/>
      <c r="QG313" s="13"/>
      <c r="QH313" s="13"/>
      <c r="QI313" s="13"/>
      <c r="QJ313" s="13"/>
      <c r="QK313" s="13"/>
      <c r="QL313" s="13"/>
      <c r="QM313" s="13"/>
      <c r="QN313" s="13"/>
      <c r="QO313" s="13"/>
      <c r="QP313" s="13"/>
      <c r="QQ313" s="13"/>
      <c r="QR313" s="13"/>
      <c r="QS313" s="13"/>
      <c r="QT313" s="13"/>
      <c r="QU313" s="13"/>
      <c r="QV313" s="13"/>
      <c r="QW313" s="13"/>
      <c r="QX313" s="13"/>
      <c r="QY313" s="13"/>
      <c r="QZ313" s="13"/>
      <c r="RA313" s="13"/>
      <c r="RB313" s="13"/>
      <c r="RC313" s="13"/>
      <c r="RD313" s="13"/>
      <c r="RE313" s="13"/>
      <c r="RF313" s="13"/>
      <c r="RG313" s="13"/>
      <c r="RH313" s="13"/>
      <c r="RI313" s="13"/>
      <c r="RJ313" s="13"/>
      <c r="RK313" s="13"/>
      <c r="RL313" s="13"/>
      <c r="RM313" s="13"/>
      <c r="RN313" s="13"/>
      <c r="RO313" s="13"/>
      <c r="RP313" s="13"/>
      <c r="RQ313" s="13"/>
      <c r="RR313" s="13"/>
      <c r="RS313" s="13"/>
      <c r="RT313" s="13"/>
      <c r="RU313" s="13"/>
      <c r="RV313" s="13"/>
      <c r="RW313" s="13"/>
      <c r="RX313" s="13"/>
      <c r="RY313" s="13"/>
      <c r="RZ313" s="13"/>
      <c r="SA313" s="13"/>
      <c r="SB313" s="13"/>
      <c r="SC313" s="13"/>
      <c r="SD313" s="13"/>
      <c r="SE313" s="13"/>
      <c r="SF313" s="13"/>
      <c r="SG313" s="13"/>
      <c r="SH313" s="13"/>
      <c r="SI313" s="13"/>
      <c r="SJ313" s="13"/>
      <c r="SK313" s="13"/>
      <c r="SL313" s="13"/>
      <c r="SM313" s="13"/>
      <c r="SN313" s="13"/>
      <c r="SO313" s="13"/>
      <c r="SP313" s="13"/>
      <c r="SQ313" s="13"/>
      <c r="SR313" s="13"/>
      <c r="SS313" s="13"/>
      <c r="ST313" s="13"/>
      <c r="SU313" s="13"/>
      <c r="SV313" s="13"/>
      <c r="SW313" s="13"/>
      <c r="SX313" s="13"/>
      <c r="SY313" s="13"/>
      <c r="SZ313" s="13"/>
      <c r="TA313" s="13"/>
      <c r="TB313" s="13"/>
      <c r="TC313" s="13"/>
      <c r="TD313" s="13"/>
      <c r="TE313" s="13"/>
      <c r="TF313" s="13"/>
      <c r="TG313" s="13"/>
      <c r="TH313" s="13"/>
      <c r="TI313" s="13"/>
      <c r="TJ313" s="13"/>
      <c r="TK313" s="13"/>
      <c r="TL313" s="13"/>
      <c r="TM313" s="13"/>
      <c r="TN313" s="13"/>
      <c r="TO313" s="13"/>
      <c r="TP313" s="13"/>
      <c r="TQ313" s="13"/>
      <c r="TR313" s="13"/>
      <c r="TS313" s="13"/>
      <c r="TT313" s="13"/>
      <c r="TU313" s="13"/>
      <c r="TV313" s="13"/>
      <c r="TW313" s="13"/>
      <c r="TX313" s="13"/>
      <c r="TY313" s="13"/>
      <c r="TZ313" s="13"/>
      <c r="UA313" s="13"/>
      <c r="UB313" s="13"/>
      <c r="UC313" s="13"/>
      <c r="UD313" s="13"/>
      <c r="UE313" s="13"/>
      <c r="UF313" s="13"/>
      <c r="UG313" s="13"/>
      <c r="UH313" s="13"/>
      <c r="UI313" s="13"/>
      <c r="UJ313" s="13"/>
      <c r="UK313" s="13"/>
      <c r="UL313" s="13"/>
      <c r="UM313" s="13"/>
      <c r="UN313" s="13"/>
      <c r="UO313" s="13"/>
      <c r="UP313" s="13"/>
      <c r="UQ313" s="13"/>
      <c r="UR313" s="13"/>
      <c r="US313" s="13"/>
      <c r="UT313" s="13"/>
      <c r="UU313" s="13"/>
      <c r="UV313" s="13"/>
      <c r="UW313" s="13"/>
      <c r="UX313" s="13"/>
      <c r="UY313" s="13"/>
      <c r="UZ313" s="13"/>
      <c r="VA313" s="13"/>
      <c r="VB313" s="13"/>
      <c r="VC313" s="13"/>
      <c r="VD313" s="13"/>
      <c r="VE313" s="13"/>
      <c r="VF313" s="13"/>
      <c r="VG313" s="13"/>
      <c r="VH313" s="13"/>
      <c r="VI313" s="13"/>
      <c r="VJ313" s="13"/>
      <c r="VK313" s="13"/>
      <c r="VL313" s="13"/>
      <c r="VM313" s="13"/>
      <c r="VN313" s="13"/>
      <c r="VO313" s="13"/>
      <c r="VP313" s="13"/>
      <c r="VQ313" s="13"/>
      <c r="VR313" s="13"/>
      <c r="VS313" s="13"/>
      <c r="VT313" s="13"/>
      <c r="VU313" s="13"/>
      <c r="VV313" s="13"/>
      <c r="VW313" s="13"/>
      <c r="VX313" s="13"/>
      <c r="VY313" s="13"/>
      <c r="VZ313" s="13"/>
      <c r="WA313" s="13"/>
      <c r="WB313" s="13"/>
      <c r="WC313" s="13"/>
      <c r="WD313" s="13"/>
      <c r="WE313" s="13"/>
      <c r="WF313" s="13"/>
      <c r="WG313" s="13"/>
      <c r="WH313" s="13"/>
      <c r="WI313" s="13"/>
      <c r="WJ313" s="13"/>
      <c r="WK313" s="13"/>
      <c r="WL313" s="13"/>
      <c r="WM313" s="13"/>
      <c r="WN313" s="13"/>
      <c r="WO313" s="13"/>
      <c r="WP313" s="13"/>
      <c r="WQ313" s="13"/>
      <c r="WR313" s="13"/>
      <c r="WS313" s="13"/>
      <c r="WT313" s="13"/>
      <c r="WU313" s="13"/>
      <c r="WV313" s="13"/>
      <c r="WW313" s="13"/>
      <c r="WX313" s="13"/>
      <c r="WY313" s="13"/>
      <c r="WZ313" s="13"/>
      <c r="XA313" s="13"/>
      <c r="XB313" s="13"/>
      <c r="XC313" s="13"/>
      <c r="XD313" s="13"/>
      <c r="XE313" s="13"/>
      <c r="XF313" s="13"/>
      <c r="XG313" s="13"/>
      <c r="XH313" s="13"/>
      <c r="XI313" s="13"/>
      <c r="XJ313" s="13"/>
      <c r="XK313" s="13"/>
      <c r="XL313" s="13"/>
      <c r="XM313" s="13"/>
      <c r="XN313" s="13"/>
      <c r="XO313" s="13"/>
      <c r="XP313" s="13"/>
      <c r="XQ313" s="13"/>
      <c r="XR313" s="13"/>
      <c r="XS313" s="13"/>
      <c r="XT313" s="13"/>
      <c r="XU313" s="13"/>
      <c r="XV313" s="13"/>
      <c r="XW313" s="13"/>
      <c r="XX313" s="13"/>
      <c r="XY313" s="13"/>
      <c r="XZ313" s="13"/>
      <c r="YA313" s="13"/>
      <c r="YB313" s="13"/>
      <c r="YC313" s="13"/>
      <c r="YD313" s="13"/>
      <c r="YE313" s="13"/>
      <c r="YF313" s="13"/>
      <c r="YG313" s="13"/>
      <c r="YH313" s="13"/>
      <c r="YI313" s="13"/>
      <c r="YJ313" s="13"/>
      <c r="YK313" s="13"/>
      <c r="YL313" s="13"/>
      <c r="YM313" s="13"/>
      <c r="YN313" s="13"/>
      <c r="YO313" s="13"/>
      <c r="YP313" s="13"/>
      <c r="YQ313" s="13"/>
      <c r="YR313" s="13"/>
      <c r="YS313" s="13"/>
      <c r="YT313" s="13"/>
      <c r="YU313" s="13"/>
      <c r="YV313" s="13"/>
      <c r="YW313" s="13"/>
      <c r="YX313" s="13"/>
      <c r="YY313" s="13"/>
      <c r="YZ313" s="13"/>
      <c r="ZA313" s="13"/>
      <c r="ZB313" s="13"/>
      <c r="ZC313" s="13"/>
      <c r="ZD313" s="13"/>
      <c r="ZE313" s="13"/>
      <c r="ZF313" s="13"/>
      <c r="ZG313" s="13"/>
      <c r="ZH313" s="13"/>
      <c r="ZI313" s="13"/>
      <c r="ZJ313" s="13"/>
      <c r="ZK313" s="13"/>
      <c r="ZL313" s="13"/>
      <c r="ZM313" s="13"/>
      <c r="ZN313" s="13"/>
      <c r="ZO313" s="13"/>
      <c r="ZP313" s="13"/>
      <c r="ZQ313" s="13"/>
      <c r="ZR313" s="13"/>
      <c r="ZS313" s="13"/>
      <c r="ZT313" s="13"/>
      <c r="ZU313" s="13"/>
      <c r="ZV313" s="13"/>
      <c r="ZW313" s="13"/>
      <c r="ZX313" s="13"/>
      <c r="ZY313" s="13"/>
      <c r="ZZ313" s="13"/>
      <c r="AAA313" s="13"/>
      <c r="AAB313" s="13"/>
      <c r="AAC313" s="13"/>
      <c r="AAD313" s="13"/>
      <c r="AAE313" s="13"/>
      <c r="AAF313" s="13"/>
      <c r="AAG313" s="13"/>
      <c r="AAH313" s="13"/>
      <c r="AAI313" s="13"/>
      <c r="AAJ313" s="13"/>
      <c r="AAK313" s="13"/>
      <c r="AAL313" s="13"/>
      <c r="AAM313" s="13"/>
      <c r="AAN313" s="13"/>
      <c r="AAO313" s="13"/>
      <c r="AAP313" s="13"/>
      <c r="AAQ313" s="13"/>
      <c r="AAR313" s="13"/>
      <c r="AAS313" s="13"/>
      <c r="AAT313" s="13"/>
      <c r="AAU313" s="13"/>
      <c r="AAV313" s="13"/>
      <c r="AAW313" s="13"/>
      <c r="AAX313" s="13"/>
      <c r="AAY313" s="13"/>
      <c r="AAZ313" s="13"/>
      <c r="ABA313" s="13"/>
      <c r="ABB313" s="13"/>
      <c r="ABC313" s="13"/>
      <c r="ABD313" s="13"/>
      <c r="ABE313" s="13"/>
      <c r="ABF313" s="13"/>
      <c r="ABG313" s="13"/>
      <c r="ABH313" s="13"/>
      <c r="ABI313" s="13"/>
      <c r="ABJ313" s="13"/>
      <c r="ABK313" s="13"/>
      <c r="ABL313" s="13"/>
      <c r="ABM313" s="13"/>
      <c r="ABN313" s="13"/>
      <c r="ABO313" s="13"/>
      <c r="ABP313" s="13"/>
      <c r="ABQ313" s="13"/>
      <c r="ABR313" s="13"/>
      <c r="ABS313" s="13"/>
      <c r="ABT313" s="13"/>
      <c r="ABU313" s="13"/>
      <c r="ABV313" s="13"/>
      <c r="ABW313" s="13"/>
      <c r="ABX313" s="13"/>
      <c r="ABY313" s="13"/>
      <c r="ABZ313" s="13"/>
      <c r="ACA313" s="13"/>
      <c r="ACB313" s="13"/>
      <c r="ACC313" s="13"/>
      <c r="ACD313" s="13"/>
      <c r="ACE313" s="13"/>
      <c r="ACF313" s="13"/>
      <c r="ACG313" s="13"/>
      <c r="ACH313" s="13"/>
      <c r="ACI313" s="13"/>
      <c r="ACJ313" s="13"/>
      <c r="ACK313" s="13"/>
      <c r="ACL313" s="13"/>
      <c r="ACM313" s="13"/>
      <c r="ACN313" s="13"/>
      <c r="ACO313" s="13"/>
      <c r="ACP313" s="13"/>
      <c r="ACQ313" s="13"/>
      <c r="ACR313" s="13"/>
      <c r="ACS313" s="13"/>
      <c r="ACT313" s="13"/>
      <c r="ACU313" s="13"/>
      <c r="ACV313" s="13"/>
      <c r="ACW313" s="13"/>
      <c r="ACX313" s="13"/>
      <c r="ACY313" s="13"/>
      <c r="ACZ313" s="13"/>
      <c r="ADA313" s="13"/>
      <c r="ADB313" s="13"/>
      <c r="ADC313" s="13"/>
      <c r="ADD313" s="13"/>
      <c r="ADE313" s="13"/>
      <c r="ADF313" s="13"/>
      <c r="ADG313" s="13"/>
      <c r="ADH313" s="13"/>
      <c r="ADI313" s="13"/>
      <c r="ADJ313" s="13"/>
      <c r="ADK313" s="13"/>
      <c r="ADL313" s="13"/>
      <c r="ADM313" s="13"/>
      <c r="ADN313" s="13"/>
      <c r="ADO313" s="13"/>
      <c r="ADP313" s="13"/>
      <c r="ADQ313" s="13"/>
      <c r="ADR313" s="13"/>
      <c r="ADS313" s="13"/>
      <c r="ADT313" s="13"/>
      <c r="ADU313" s="13"/>
      <c r="ADV313" s="13"/>
      <c r="ADW313" s="13"/>
      <c r="ADX313" s="13"/>
      <c r="ADY313" s="13"/>
      <c r="ADZ313" s="13"/>
      <c r="AEA313" s="13"/>
      <c r="AEB313" s="13"/>
      <c r="AEC313" s="13"/>
      <c r="AED313" s="13"/>
      <c r="AEE313" s="13"/>
      <c r="AEF313" s="13"/>
      <c r="AEG313" s="13"/>
      <c r="AEH313" s="13"/>
      <c r="AEI313" s="13"/>
      <c r="AEJ313" s="13"/>
      <c r="AEK313" s="13"/>
      <c r="AEL313" s="13"/>
      <c r="AEM313" s="13"/>
      <c r="AEN313" s="13"/>
      <c r="AEO313" s="13"/>
      <c r="AEP313" s="13"/>
      <c r="AEQ313" s="13"/>
      <c r="AER313" s="13"/>
      <c r="AES313" s="13"/>
      <c r="AET313" s="13"/>
      <c r="AEU313" s="13"/>
      <c r="AEV313" s="13"/>
      <c r="AEW313" s="13"/>
      <c r="AEX313" s="13"/>
      <c r="AEY313" s="13"/>
      <c r="AEZ313" s="13"/>
      <c r="AFA313" s="13"/>
      <c r="AFB313" s="13"/>
      <c r="AFC313" s="13"/>
      <c r="AFD313" s="13"/>
      <c r="AFE313" s="13"/>
      <c r="AFF313" s="13"/>
      <c r="AFG313" s="13"/>
      <c r="AFH313" s="13"/>
      <c r="AFI313" s="13"/>
      <c r="AFJ313" s="13"/>
      <c r="AFK313" s="13"/>
      <c r="AFL313" s="13"/>
      <c r="AFM313" s="13"/>
      <c r="AFN313" s="13"/>
      <c r="AFO313" s="13"/>
      <c r="AFP313" s="13"/>
      <c r="AFQ313" s="13"/>
      <c r="AFR313" s="13"/>
      <c r="AFS313" s="13"/>
      <c r="AFT313" s="13"/>
      <c r="AFU313" s="13"/>
      <c r="AFV313" s="13"/>
      <c r="AFW313" s="13"/>
      <c r="AFX313" s="13"/>
      <c r="AFY313" s="13"/>
      <c r="AFZ313" s="13"/>
      <c r="AGA313" s="13"/>
      <c r="AGB313" s="13"/>
      <c r="AGC313" s="13"/>
      <c r="AGD313" s="13"/>
      <c r="AGE313" s="13"/>
      <c r="AGF313" s="13"/>
      <c r="AGG313" s="13"/>
      <c r="AGH313" s="13"/>
      <c r="AGI313" s="13"/>
      <c r="AGJ313" s="13"/>
      <c r="AGK313" s="13"/>
      <c r="AGL313" s="13"/>
      <c r="AGM313" s="13"/>
      <c r="AGN313" s="13"/>
      <c r="AGO313" s="13"/>
      <c r="AGP313" s="13"/>
      <c r="AGQ313" s="13"/>
      <c r="AGR313" s="13"/>
      <c r="AGS313" s="13"/>
      <c r="AGT313" s="13"/>
      <c r="AGU313" s="13"/>
      <c r="AGV313" s="13"/>
      <c r="AGW313" s="13"/>
      <c r="AGX313" s="13"/>
      <c r="AGY313" s="13"/>
      <c r="AGZ313" s="13"/>
      <c r="AHA313" s="13"/>
      <c r="AHB313" s="13"/>
      <c r="AHC313" s="13"/>
      <c r="AHD313" s="13"/>
      <c r="AHE313" s="13"/>
      <c r="AHF313" s="13"/>
      <c r="AHG313" s="13"/>
      <c r="AHH313" s="13"/>
      <c r="AHI313" s="13"/>
      <c r="AHJ313" s="13"/>
      <c r="AHK313" s="13"/>
      <c r="AHL313" s="13"/>
      <c r="AHM313" s="13"/>
      <c r="AHN313" s="13"/>
      <c r="AHO313" s="13"/>
      <c r="AHP313" s="13"/>
      <c r="AHQ313" s="13"/>
      <c r="AHR313" s="13"/>
      <c r="AHS313" s="13"/>
      <c r="AHT313" s="13"/>
      <c r="AHU313" s="13"/>
      <c r="AHV313" s="13"/>
      <c r="AHW313" s="13"/>
      <c r="AHX313" s="13"/>
      <c r="AHY313" s="13"/>
      <c r="AHZ313" s="13"/>
      <c r="AIA313" s="13"/>
      <c r="AIB313" s="13"/>
      <c r="AIC313" s="13"/>
      <c r="AID313" s="13"/>
      <c r="AIE313" s="13"/>
      <c r="AIF313" s="13"/>
      <c r="AIG313" s="13"/>
      <c r="AIH313" s="13"/>
      <c r="AII313" s="13"/>
      <c r="AIJ313" s="13"/>
      <c r="AIK313" s="13"/>
      <c r="AIL313" s="13"/>
      <c r="AIM313" s="13"/>
      <c r="AIN313" s="13"/>
      <c r="AIO313" s="13"/>
      <c r="AIP313" s="13"/>
      <c r="AIQ313" s="13"/>
      <c r="AIR313" s="13"/>
      <c r="AIS313" s="13"/>
      <c r="AIT313" s="13"/>
      <c r="AIU313" s="13"/>
      <c r="AIV313" s="13"/>
      <c r="AIW313" s="13"/>
      <c r="AIX313" s="13"/>
      <c r="AIY313" s="13"/>
      <c r="AIZ313" s="13"/>
      <c r="AJA313" s="13"/>
      <c r="AJB313" s="13"/>
      <c r="AJC313" s="13"/>
      <c r="AJD313" s="13"/>
      <c r="AJE313" s="13"/>
      <c r="AJF313" s="13"/>
      <c r="AJG313" s="13"/>
      <c r="AJH313" s="13"/>
      <c r="AJI313" s="13"/>
      <c r="AJJ313" s="13"/>
      <c r="AJK313" s="13"/>
      <c r="AJL313" s="13"/>
      <c r="AJM313" s="13"/>
      <c r="AJN313" s="13"/>
      <c r="AJO313" s="13"/>
      <c r="AJP313" s="13"/>
      <c r="AJQ313" s="13"/>
      <c r="AJR313" s="13"/>
      <c r="AJS313" s="13"/>
      <c r="AJT313" s="13"/>
      <c r="AJU313" s="13"/>
      <c r="AJV313" s="13"/>
      <c r="AJW313" s="13"/>
      <c r="AJX313" s="13"/>
      <c r="AJY313" s="13"/>
      <c r="AJZ313" s="13"/>
      <c r="AKA313" s="13"/>
      <c r="AKB313" s="13"/>
      <c r="AKC313" s="13"/>
      <c r="AKD313" s="13"/>
      <c r="AKE313" s="13"/>
      <c r="AKF313" s="13"/>
      <c r="AKG313" s="13"/>
      <c r="AKH313" s="13"/>
      <c r="AKI313" s="13"/>
      <c r="AKJ313" s="13"/>
      <c r="AKK313" s="13"/>
      <c r="AKL313" s="13"/>
      <c r="AKM313" s="13"/>
      <c r="AKN313" s="13"/>
      <c r="AKO313" s="13"/>
      <c r="AKP313" s="13"/>
      <c r="AKQ313" s="13"/>
      <c r="AKR313" s="13"/>
      <c r="AKS313" s="13"/>
      <c r="AKT313" s="13"/>
      <c r="AKU313" s="13"/>
      <c r="AKV313" s="13"/>
      <c r="AKW313" s="13"/>
      <c r="AKX313" s="13"/>
      <c r="AKY313" s="13"/>
      <c r="AKZ313" s="13"/>
      <c r="ALA313" s="13"/>
      <c r="ALB313" s="13"/>
      <c r="ALC313" s="13"/>
      <c r="ALD313" s="13"/>
      <c r="ALE313" s="13"/>
      <c r="ALF313" s="13"/>
      <c r="ALG313" s="13"/>
      <c r="ALH313" s="13"/>
      <c r="ALI313" s="13"/>
      <c r="ALJ313" s="13"/>
      <c r="ALK313" s="13"/>
      <c r="ALL313" s="13"/>
      <c r="ALM313" s="13"/>
      <c r="ALN313" s="13"/>
    </row>
    <row r="314" spans="1:1002" ht="14.5" hidden="1" customHeight="1" x14ac:dyDescent="0.35">
      <c r="A314" s="6"/>
      <c r="B314" s="21"/>
      <c r="C314" s="30"/>
      <c r="D314" s="21"/>
      <c r="E314" s="21"/>
      <c r="F314" s="11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c r="DO314" s="13"/>
      <c r="DP314" s="13"/>
      <c r="DQ314" s="13"/>
      <c r="DR314" s="13"/>
      <c r="DS314" s="13"/>
      <c r="DT314" s="13"/>
      <c r="DU314" s="13"/>
      <c r="DV314" s="13"/>
      <c r="DW314" s="13"/>
      <c r="DX314" s="13"/>
      <c r="DY314" s="13"/>
      <c r="DZ314" s="13"/>
      <c r="EA314" s="13"/>
      <c r="EB314" s="13"/>
      <c r="EC314" s="13"/>
      <c r="ED314" s="13"/>
      <c r="EE314" s="13"/>
      <c r="EF314" s="13"/>
      <c r="EG314" s="13"/>
      <c r="EH314" s="13"/>
      <c r="EI314" s="13"/>
      <c r="EJ314" s="13"/>
      <c r="EK314" s="13"/>
      <c r="EL314" s="13"/>
      <c r="EM314" s="13"/>
      <c r="EN314" s="13"/>
      <c r="EO314" s="13"/>
      <c r="EP314" s="13"/>
      <c r="EQ314" s="13"/>
      <c r="ER314" s="13"/>
      <c r="ES314" s="13"/>
      <c r="ET314" s="13"/>
      <c r="EU314" s="13"/>
      <c r="EV314" s="13"/>
      <c r="EW314" s="13"/>
      <c r="EX314" s="13"/>
      <c r="EY314" s="13"/>
      <c r="EZ314" s="13"/>
      <c r="FA314" s="13"/>
      <c r="FB314" s="13"/>
      <c r="FC314" s="13"/>
      <c r="FD314" s="13"/>
      <c r="FE314" s="13"/>
      <c r="FF314" s="13"/>
      <c r="FG314" s="13"/>
      <c r="FH314" s="13"/>
      <c r="FI314" s="13"/>
      <c r="FJ314" s="13"/>
      <c r="FK314" s="13"/>
      <c r="FL314" s="13"/>
      <c r="FM314" s="13"/>
      <c r="FN314" s="13"/>
      <c r="FO314" s="13"/>
      <c r="FP314" s="13"/>
      <c r="FQ314" s="13"/>
      <c r="FR314" s="13"/>
      <c r="FS314" s="13"/>
      <c r="FT314" s="13"/>
      <c r="FU314" s="13"/>
      <c r="FV314" s="13"/>
      <c r="FW314" s="13"/>
      <c r="FX314" s="13"/>
      <c r="FY314" s="13"/>
      <c r="FZ314" s="13"/>
      <c r="GA314" s="13"/>
      <c r="GB314" s="13"/>
      <c r="GC314" s="13"/>
      <c r="GD314" s="13"/>
      <c r="GE314" s="13"/>
      <c r="GF314" s="13"/>
      <c r="GG314" s="13"/>
      <c r="GH314" s="13"/>
      <c r="GI314" s="13"/>
      <c r="GJ314" s="13"/>
      <c r="GK314" s="13"/>
      <c r="GL314" s="13"/>
      <c r="GM314" s="13"/>
      <c r="GN314" s="13"/>
      <c r="GO314" s="13"/>
      <c r="GP314" s="13"/>
      <c r="GQ314" s="13"/>
      <c r="GR314" s="13"/>
      <c r="GS314" s="13"/>
      <c r="GT314" s="13"/>
      <c r="GU314" s="13"/>
      <c r="GV314" s="13"/>
      <c r="GW314" s="13"/>
      <c r="GX314" s="13"/>
      <c r="GY314" s="13"/>
      <c r="GZ314" s="13"/>
      <c r="HA314" s="13"/>
      <c r="HB314" s="13"/>
      <c r="HC314" s="13"/>
      <c r="HD314" s="13"/>
      <c r="HE314" s="13"/>
      <c r="HF314" s="13"/>
      <c r="HG314" s="13"/>
      <c r="HH314" s="13"/>
      <c r="HI314" s="13"/>
      <c r="HJ314" s="13"/>
      <c r="HK314" s="13"/>
      <c r="HL314" s="13"/>
      <c r="HM314" s="13"/>
      <c r="HN314" s="13"/>
      <c r="HO314" s="13"/>
      <c r="HP314" s="13"/>
      <c r="HQ314" s="13"/>
      <c r="HR314" s="13"/>
      <c r="HS314" s="13"/>
      <c r="HT314" s="13"/>
      <c r="HU314" s="13"/>
      <c r="HV314" s="13"/>
      <c r="HW314" s="13"/>
      <c r="HX314" s="13"/>
      <c r="HY314" s="13"/>
      <c r="HZ314" s="13"/>
      <c r="IA314" s="13"/>
      <c r="IB314" s="13"/>
      <c r="IC314" s="13"/>
      <c r="ID314" s="13"/>
      <c r="IE314" s="13"/>
      <c r="IF314" s="13"/>
      <c r="IG314" s="13"/>
      <c r="IH314" s="13"/>
      <c r="II314" s="13"/>
      <c r="IJ314" s="13"/>
      <c r="IK314" s="13"/>
      <c r="IL314" s="13"/>
      <c r="IM314" s="13"/>
      <c r="IN314" s="13"/>
      <c r="IO314" s="13"/>
      <c r="IP314" s="13"/>
      <c r="IQ314" s="13"/>
      <c r="IR314" s="13"/>
      <c r="IS314" s="13"/>
      <c r="IT314" s="13"/>
      <c r="IU314" s="13"/>
      <c r="IV314" s="13"/>
      <c r="IW314" s="13"/>
      <c r="IX314" s="13"/>
      <c r="IY314" s="13"/>
      <c r="IZ314" s="13"/>
      <c r="JA314" s="13"/>
      <c r="JB314" s="13"/>
      <c r="JC314" s="13"/>
      <c r="JD314" s="13"/>
      <c r="JE314" s="13"/>
      <c r="JF314" s="13"/>
      <c r="JG314" s="13"/>
      <c r="JH314" s="13"/>
      <c r="JI314" s="13"/>
      <c r="JJ314" s="13"/>
      <c r="JK314" s="13"/>
      <c r="JL314" s="13"/>
      <c r="JM314" s="13"/>
      <c r="JN314" s="13"/>
      <c r="JO314" s="13"/>
      <c r="JP314" s="13"/>
      <c r="JQ314" s="13"/>
      <c r="JR314" s="13"/>
      <c r="JS314" s="13"/>
      <c r="JT314" s="13"/>
      <c r="JU314" s="13"/>
      <c r="JV314" s="13"/>
      <c r="JW314" s="13"/>
      <c r="JX314" s="13"/>
      <c r="JY314" s="13"/>
      <c r="JZ314" s="13"/>
      <c r="KA314" s="13"/>
      <c r="KB314" s="13"/>
      <c r="KC314" s="13"/>
      <c r="KD314" s="13"/>
      <c r="KE314" s="13"/>
      <c r="KF314" s="13"/>
      <c r="KG314" s="13"/>
      <c r="KH314" s="13"/>
      <c r="KI314" s="13"/>
      <c r="KJ314" s="13"/>
      <c r="KK314" s="13"/>
      <c r="KL314" s="13"/>
      <c r="KM314" s="13"/>
      <c r="KN314" s="13"/>
      <c r="KO314" s="13"/>
      <c r="KP314" s="13"/>
      <c r="KQ314" s="13"/>
      <c r="KR314" s="13"/>
      <c r="KS314" s="13"/>
      <c r="KT314" s="13"/>
      <c r="KU314" s="13"/>
      <c r="KV314" s="13"/>
      <c r="KW314" s="13"/>
      <c r="KX314" s="13"/>
      <c r="KY314" s="13"/>
      <c r="KZ314" s="13"/>
      <c r="LA314" s="13"/>
      <c r="LB314" s="13"/>
      <c r="LC314" s="13"/>
      <c r="LD314" s="13"/>
      <c r="LE314" s="13"/>
      <c r="LF314" s="13"/>
      <c r="LG314" s="13"/>
      <c r="LH314" s="13"/>
      <c r="LI314" s="13"/>
      <c r="LJ314" s="13"/>
      <c r="LK314" s="13"/>
      <c r="LL314" s="13"/>
      <c r="LM314" s="13"/>
      <c r="LN314" s="13"/>
      <c r="LO314" s="13"/>
      <c r="LP314" s="13"/>
      <c r="LQ314" s="13"/>
      <c r="LR314" s="13"/>
      <c r="LS314" s="13"/>
      <c r="LT314" s="13"/>
      <c r="LU314" s="13"/>
      <c r="LV314" s="13"/>
      <c r="LW314" s="13"/>
      <c r="LX314" s="13"/>
      <c r="LY314" s="13"/>
      <c r="LZ314" s="13"/>
      <c r="MA314" s="13"/>
      <c r="MB314" s="13"/>
      <c r="MC314" s="13"/>
      <c r="MD314" s="13"/>
      <c r="ME314" s="13"/>
      <c r="MF314" s="13"/>
      <c r="MG314" s="13"/>
      <c r="MH314" s="13"/>
      <c r="MI314" s="13"/>
      <c r="MJ314" s="13"/>
      <c r="MK314" s="13"/>
      <c r="ML314" s="13"/>
      <c r="MM314" s="13"/>
      <c r="MN314" s="13"/>
      <c r="MO314" s="13"/>
      <c r="MP314" s="13"/>
      <c r="MQ314" s="13"/>
      <c r="MR314" s="13"/>
      <c r="MS314" s="13"/>
      <c r="MT314" s="13"/>
      <c r="MU314" s="13"/>
      <c r="MV314" s="13"/>
      <c r="MW314" s="13"/>
      <c r="MX314" s="13"/>
      <c r="MY314" s="13"/>
      <c r="MZ314" s="13"/>
      <c r="NA314" s="13"/>
      <c r="NB314" s="13"/>
      <c r="NC314" s="13"/>
      <c r="ND314" s="13"/>
      <c r="NE314" s="13"/>
      <c r="NF314" s="13"/>
      <c r="NG314" s="13"/>
      <c r="NH314" s="13"/>
      <c r="NI314" s="13"/>
      <c r="NJ314" s="13"/>
      <c r="NK314" s="13"/>
      <c r="NL314" s="13"/>
      <c r="NM314" s="13"/>
      <c r="NN314" s="13"/>
      <c r="NO314" s="13"/>
      <c r="NP314" s="13"/>
      <c r="NQ314" s="13"/>
      <c r="NR314" s="13"/>
      <c r="NS314" s="13"/>
      <c r="NT314" s="13"/>
      <c r="NU314" s="13"/>
      <c r="NV314" s="13"/>
      <c r="NW314" s="13"/>
      <c r="NX314" s="13"/>
      <c r="NY314" s="13"/>
      <c r="NZ314" s="13"/>
      <c r="OA314" s="13"/>
      <c r="OB314" s="13"/>
      <c r="OC314" s="13"/>
      <c r="OD314" s="13"/>
      <c r="OE314" s="13"/>
      <c r="OF314" s="13"/>
      <c r="OG314" s="13"/>
      <c r="OH314" s="13"/>
      <c r="OI314" s="13"/>
      <c r="OJ314" s="13"/>
      <c r="OK314" s="13"/>
      <c r="OL314" s="13"/>
      <c r="OM314" s="13"/>
      <c r="ON314" s="13"/>
      <c r="OO314" s="13"/>
      <c r="OP314" s="13"/>
      <c r="OQ314" s="13"/>
      <c r="OR314" s="13"/>
      <c r="OS314" s="13"/>
      <c r="OT314" s="13"/>
      <c r="OU314" s="13"/>
      <c r="OV314" s="13"/>
      <c r="OW314" s="13"/>
      <c r="OX314" s="13"/>
      <c r="OY314" s="13"/>
      <c r="OZ314" s="13"/>
      <c r="PA314" s="13"/>
      <c r="PB314" s="13"/>
      <c r="PC314" s="13"/>
      <c r="PD314" s="13"/>
      <c r="PE314" s="13"/>
      <c r="PF314" s="13"/>
      <c r="PG314" s="13"/>
      <c r="PH314" s="13"/>
      <c r="PI314" s="13"/>
      <c r="PJ314" s="13"/>
      <c r="PK314" s="13"/>
      <c r="PL314" s="13"/>
      <c r="PM314" s="13"/>
      <c r="PN314" s="13"/>
      <c r="PO314" s="13"/>
      <c r="PP314" s="13"/>
      <c r="PQ314" s="13"/>
      <c r="PR314" s="13"/>
      <c r="PS314" s="13"/>
      <c r="PT314" s="13"/>
      <c r="PU314" s="13"/>
      <c r="PV314" s="13"/>
      <c r="PW314" s="13"/>
      <c r="PX314" s="13"/>
      <c r="PY314" s="13"/>
      <c r="PZ314" s="13"/>
      <c r="QA314" s="13"/>
      <c r="QB314" s="13"/>
      <c r="QC314" s="13"/>
      <c r="QD314" s="13"/>
      <c r="QE314" s="13"/>
      <c r="QF314" s="13"/>
      <c r="QG314" s="13"/>
      <c r="QH314" s="13"/>
      <c r="QI314" s="13"/>
      <c r="QJ314" s="13"/>
      <c r="QK314" s="13"/>
      <c r="QL314" s="13"/>
      <c r="QM314" s="13"/>
      <c r="QN314" s="13"/>
      <c r="QO314" s="13"/>
      <c r="QP314" s="13"/>
      <c r="QQ314" s="13"/>
      <c r="QR314" s="13"/>
      <c r="QS314" s="13"/>
      <c r="QT314" s="13"/>
      <c r="QU314" s="13"/>
      <c r="QV314" s="13"/>
      <c r="QW314" s="13"/>
      <c r="QX314" s="13"/>
      <c r="QY314" s="13"/>
      <c r="QZ314" s="13"/>
      <c r="RA314" s="13"/>
      <c r="RB314" s="13"/>
      <c r="RC314" s="13"/>
      <c r="RD314" s="13"/>
      <c r="RE314" s="13"/>
      <c r="RF314" s="13"/>
      <c r="RG314" s="13"/>
      <c r="RH314" s="13"/>
      <c r="RI314" s="13"/>
      <c r="RJ314" s="13"/>
      <c r="RK314" s="13"/>
      <c r="RL314" s="13"/>
      <c r="RM314" s="13"/>
      <c r="RN314" s="13"/>
      <c r="RO314" s="13"/>
      <c r="RP314" s="13"/>
      <c r="RQ314" s="13"/>
      <c r="RR314" s="13"/>
      <c r="RS314" s="13"/>
      <c r="RT314" s="13"/>
      <c r="RU314" s="13"/>
      <c r="RV314" s="13"/>
      <c r="RW314" s="13"/>
      <c r="RX314" s="13"/>
      <c r="RY314" s="13"/>
      <c r="RZ314" s="13"/>
      <c r="SA314" s="13"/>
      <c r="SB314" s="13"/>
      <c r="SC314" s="13"/>
      <c r="SD314" s="13"/>
      <c r="SE314" s="13"/>
      <c r="SF314" s="13"/>
      <c r="SG314" s="13"/>
      <c r="SH314" s="13"/>
      <c r="SI314" s="13"/>
      <c r="SJ314" s="13"/>
      <c r="SK314" s="13"/>
      <c r="SL314" s="13"/>
      <c r="SM314" s="13"/>
      <c r="SN314" s="13"/>
      <c r="SO314" s="13"/>
      <c r="SP314" s="13"/>
      <c r="SQ314" s="13"/>
      <c r="SR314" s="13"/>
      <c r="SS314" s="13"/>
      <c r="ST314" s="13"/>
      <c r="SU314" s="13"/>
      <c r="SV314" s="13"/>
      <c r="SW314" s="13"/>
      <c r="SX314" s="13"/>
      <c r="SY314" s="13"/>
      <c r="SZ314" s="13"/>
      <c r="TA314" s="13"/>
      <c r="TB314" s="13"/>
      <c r="TC314" s="13"/>
      <c r="TD314" s="13"/>
      <c r="TE314" s="13"/>
      <c r="TF314" s="13"/>
      <c r="TG314" s="13"/>
      <c r="TH314" s="13"/>
      <c r="TI314" s="13"/>
      <c r="TJ314" s="13"/>
      <c r="TK314" s="13"/>
      <c r="TL314" s="13"/>
      <c r="TM314" s="13"/>
      <c r="TN314" s="13"/>
      <c r="TO314" s="13"/>
      <c r="TP314" s="13"/>
      <c r="TQ314" s="13"/>
      <c r="TR314" s="13"/>
      <c r="TS314" s="13"/>
      <c r="TT314" s="13"/>
      <c r="TU314" s="13"/>
      <c r="TV314" s="13"/>
      <c r="TW314" s="13"/>
      <c r="TX314" s="13"/>
      <c r="TY314" s="13"/>
      <c r="TZ314" s="13"/>
      <c r="UA314" s="13"/>
      <c r="UB314" s="13"/>
      <c r="UC314" s="13"/>
      <c r="UD314" s="13"/>
      <c r="UE314" s="13"/>
      <c r="UF314" s="13"/>
      <c r="UG314" s="13"/>
      <c r="UH314" s="13"/>
      <c r="UI314" s="13"/>
      <c r="UJ314" s="13"/>
      <c r="UK314" s="13"/>
      <c r="UL314" s="13"/>
      <c r="UM314" s="13"/>
      <c r="UN314" s="13"/>
      <c r="UO314" s="13"/>
      <c r="UP314" s="13"/>
      <c r="UQ314" s="13"/>
      <c r="UR314" s="13"/>
      <c r="US314" s="13"/>
      <c r="UT314" s="13"/>
      <c r="UU314" s="13"/>
      <c r="UV314" s="13"/>
      <c r="UW314" s="13"/>
      <c r="UX314" s="13"/>
      <c r="UY314" s="13"/>
      <c r="UZ314" s="13"/>
      <c r="VA314" s="13"/>
      <c r="VB314" s="13"/>
      <c r="VC314" s="13"/>
      <c r="VD314" s="13"/>
      <c r="VE314" s="13"/>
      <c r="VF314" s="13"/>
      <c r="VG314" s="13"/>
      <c r="VH314" s="13"/>
      <c r="VI314" s="13"/>
      <c r="VJ314" s="13"/>
      <c r="VK314" s="13"/>
      <c r="VL314" s="13"/>
      <c r="VM314" s="13"/>
      <c r="VN314" s="13"/>
      <c r="VO314" s="13"/>
      <c r="VP314" s="13"/>
      <c r="VQ314" s="13"/>
      <c r="VR314" s="13"/>
      <c r="VS314" s="13"/>
      <c r="VT314" s="13"/>
      <c r="VU314" s="13"/>
      <c r="VV314" s="13"/>
      <c r="VW314" s="13"/>
      <c r="VX314" s="13"/>
      <c r="VY314" s="13"/>
      <c r="VZ314" s="13"/>
      <c r="WA314" s="13"/>
      <c r="WB314" s="13"/>
      <c r="WC314" s="13"/>
      <c r="WD314" s="13"/>
      <c r="WE314" s="13"/>
      <c r="WF314" s="13"/>
      <c r="WG314" s="13"/>
      <c r="WH314" s="13"/>
      <c r="WI314" s="13"/>
      <c r="WJ314" s="13"/>
      <c r="WK314" s="13"/>
      <c r="WL314" s="13"/>
      <c r="WM314" s="13"/>
      <c r="WN314" s="13"/>
      <c r="WO314" s="13"/>
      <c r="WP314" s="13"/>
      <c r="WQ314" s="13"/>
      <c r="WR314" s="13"/>
      <c r="WS314" s="13"/>
      <c r="WT314" s="13"/>
      <c r="WU314" s="13"/>
      <c r="WV314" s="13"/>
      <c r="WW314" s="13"/>
      <c r="WX314" s="13"/>
      <c r="WY314" s="13"/>
      <c r="WZ314" s="13"/>
      <c r="XA314" s="13"/>
      <c r="XB314" s="13"/>
      <c r="XC314" s="13"/>
      <c r="XD314" s="13"/>
      <c r="XE314" s="13"/>
      <c r="XF314" s="13"/>
      <c r="XG314" s="13"/>
      <c r="XH314" s="13"/>
      <c r="XI314" s="13"/>
      <c r="XJ314" s="13"/>
      <c r="XK314" s="13"/>
      <c r="XL314" s="13"/>
      <c r="XM314" s="13"/>
      <c r="XN314" s="13"/>
      <c r="XO314" s="13"/>
      <c r="XP314" s="13"/>
      <c r="XQ314" s="13"/>
      <c r="XR314" s="13"/>
      <c r="XS314" s="13"/>
      <c r="XT314" s="13"/>
      <c r="XU314" s="13"/>
      <c r="XV314" s="13"/>
      <c r="XW314" s="13"/>
      <c r="XX314" s="13"/>
      <c r="XY314" s="13"/>
      <c r="XZ314" s="13"/>
      <c r="YA314" s="13"/>
      <c r="YB314" s="13"/>
      <c r="YC314" s="13"/>
      <c r="YD314" s="13"/>
      <c r="YE314" s="13"/>
      <c r="YF314" s="13"/>
      <c r="YG314" s="13"/>
      <c r="YH314" s="13"/>
      <c r="YI314" s="13"/>
      <c r="YJ314" s="13"/>
      <c r="YK314" s="13"/>
      <c r="YL314" s="13"/>
      <c r="YM314" s="13"/>
      <c r="YN314" s="13"/>
      <c r="YO314" s="13"/>
      <c r="YP314" s="13"/>
      <c r="YQ314" s="13"/>
      <c r="YR314" s="13"/>
      <c r="YS314" s="13"/>
      <c r="YT314" s="13"/>
      <c r="YU314" s="13"/>
      <c r="YV314" s="13"/>
      <c r="YW314" s="13"/>
      <c r="YX314" s="13"/>
      <c r="YY314" s="13"/>
      <c r="YZ314" s="13"/>
      <c r="ZA314" s="13"/>
      <c r="ZB314" s="13"/>
      <c r="ZC314" s="13"/>
      <c r="ZD314" s="13"/>
      <c r="ZE314" s="13"/>
      <c r="ZF314" s="13"/>
      <c r="ZG314" s="13"/>
      <c r="ZH314" s="13"/>
      <c r="ZI314" s="13"/>
      <c r="ZJ314" s="13"/>
      <c r="ZK314" s="13"/>
      <c r="ZL314" s="13"/>
      <c r="ZM314" s="13"/>
      <c r="ZN314" s="13"/>
      <c r="ZO314" s="13"/>
      <c r="ZP314" s="13"/>
      <c r="ZQ314" s="13"/>
      <c r="ZR314" s="13"/>
      <c r="ZS314" s="13"/>
      <c r="ZT314" s="13"/>
      <c r="ZU314" s="13"/>
      <c r="ZV314" s="13"/>
      <c r="ZW314" s="13"/>
      <c r="ZX314" s="13"/>
      <c r="ZY314" s="13"/>
      <c r="ZZ314" s="13"/>
      <c r="AAA314" s="13"/>
      <c r="AAB314" s="13"/>
      <c r="AAC314" s="13"/>
      <c r="AAD314" s="13"/>
      <c r="AAE314" s="13"/>
      <c r="AAF314" s="13"/>
      <c r="AAG314" s="13"/>
      <c r="AAH314" s="13"/>
      <c r="AAI314" s="13"/>
      <c r="AAJ314" s="13"/>
      <c r="AAK314" s="13"/>
      <c r="AAL314" s="13"/>
      <c r="AAM314" s="13"/>
      <c r="AAN314" s="13"/>
      <c r="AAO314" s="13"/>
      <c r="AAP314" s="13"/>
      <c r="AAQ314" s="13"/>
      <c r="AAR314" s="13"/>
      <c r="AAS314" s="13"/>
      <c r="AAT314" s="13"/>
      <c r="AAU314" s="13"/>
      <c r="AAV314" s="13"/>
      <c r="AAW314" s="13"/>
      <c r="AAX314" s="13"/>
      <c r="AAY314" s="13"/>
      <c r="AAZ314" s="13"/>
      <c r="ABA314" s="13"/>
      <c r="ABB314" s="13"/>
      <c r="ABC314" s="13"/>
      <c r="ABD314" s="13"/>
      <c r="ABE314" s="13"/>
      <c r="ABF314" s="13"/>
      <c r="ABG314" s="13"/>
      <c r="ABH314" s="13"/>
      <c r="ABI314" s="13"/>
      <c r="ABJ314" s="13"/>
      <c r="ABK314" s="13"/>
      <c r="ABL314" s="13"/>
      <c r="ABM314" s="13"/>
      <c r="ABN314" s="13"/>
      <c r="ABO314" s="13"/>
      <c r="ABP314" s="13"/>
      <c r="ABQ314" s="13"/>
      <c r="ABR314" s="13"/>
      <c r="ABS314" s="13"/>
      <c r="ABT314" s="13"/>
      <c r="ABU314" s="13"/>
      <c r="ABV314" s="13"/>
      <c r="ABW314" s="13"/>
      <c r="ABX314" s="13"/>
      <c r="ABY314" s="13"/>
      <c r="ABZ314" s="13"/>
      <c r="ACA314" s="13"/>
      <c r="ACB314" s="13"/>
      <c r="ACC314" s="13"/>
      <c r="ACD314" s="13"/>
      <c r="ACE314" s="13"/>
      <c r="ACF314" s="13"/>
      <c r="ACG314" s="13"/>
      <c r="ACH314" s="13"/>
      <c r="ACI314" s="13"/>
      <c r="ACJ314" s="13"/>
      <c r="ACK314" s="13"/>
      <c r="ACL314" s="13"/>
      <c r="ACM314" s="13"/>
      <c r="ACN314" s="13"/>
      <c r="ACO314" s="13"/>
      <c r="ACP314" s="13"/>
      <c r="ACQ314" s="13"/>
      <c r="ACR314" s="13"/>
      <c r="ACS314" s="13"/>
      <c r="ACT314" s="13"/>
      <c r="ACU314" s="13"/>
      <c r="ACV314" s="13"/>
      <c r="ACW314" s="13"/>
      <c r="ACX314" s="13"/>
      <c r="ACY314" s="13"/>
      <c r="ACZ314" s="13"/>
      <c r="ADA314" s="13"/>
      <c r="ADB314" s="13"/>
      <c r="ADC314" s="13"/>
      <c r="ADD314" s="13"/>
      <c r="ADE314" s="13"/>
      <c r="ADF314" s="13"/>
      <c r="ADG314" s="13"/>
      <c r="ADH314" s="13"/>
      <c r="ADI314" s="13"/>
      <c r="ADJ314" s="13"/>
      <c r="ADK314" s="13"/>
      <c r="ADL314" s="13"/>
      <c r="ADM314" s="13"/>
      <c r="ADN314" s="13"/>
      <c r="ADO314" s="13"/>
      <c r="ADP314" s="13"/>
      <c r="ADQ314" s="13"/>
      <c r="ADR314" s="13"/>
      <c r="ADS314" s="13"/>
      <c r="ADT314" s="13"/>
      <c r="ADU314" s="13"/>
      <c r="ADV314" s="13"/>
      <c r="ADW314" s="13"/>
      <c r="ADX314" s="13"/>
      <c r="ADY314" s="13"/>
      <c r="ADZ314" s="13"/>
      <c r="AEA314" s="13"/>
      <c r="AEB314" s="13"/>
      <c r="AEC314" s="13"/>
      <c r="AED314" s="13"/>
      <c r="AEE314" s="13"/>
      <c r="AEF314" s="13"/>
      <c r="AEG314" s="13"/>
      <c r="AEH314" s="13"/>
      <c r="AEI314" s="13"/>
      <c r="AEJ314" s="13"/>
      <c r="AEK314" s="13"/>
      <c r="AEL314" s="13"/>
      <c r="AEM314" s="13"/>
      <c r="AEN314" s="13"/>
      <c r="AEO314" s="13"/>
      <c r="AEP314" s="13"/>
      <c r="AEQ314" s="13"/>
      <c r="AER314" s="13"/>
      <c r="AES314" s="13"/>
      <c r="AET314" s="13"/>
      <c r="AEU314" s="13"/>
      <c r="AEV314" s="13"/>
      <c r="AEW314" s="13"/>
      <c r="AEX314" s="13"/>
      <c r="AEY314" s="13"/>
      <c r="AEZ314" s="13"/>
      <c r="AFA314" s="13"/>
      <c r="AFB314" s="13"/>
      <c r="AFC314" s="13"/>
      <c r="AFD314" s="13"/>
      <c r="AFE314" s="13"/>
      <c r="AFF314" s="13"/>
      <c r="AFG314" s="13"/>
      <c r="AFH314" s="13"/>
      <c r="AFI314" s="13"/>
      <c r="AFJ314" s="13"/>
      <c r="AFK314" s="13"/>
      <c r="AFL314" s="13"/>
      <c r="AFM314" s="13"/>
      <c r="AFN314" s="13"/>
      <c r="AFO314" s="13"/>
      <c r="AFP314" s="13"/>
      <c r="AFQ314" s="13"/>
      <c r="AFR314" s="13"/>
      <c r="AFS314" s="13"/>
      <c r="AFT314" s="13"/>
      <c r="AFU314" s="13"/>
      <c r="AFV314" s="13"/>
      <c r="AFW314" s="13"/>
      <c r="AFX314" s="13"/>
      <c r="AFY314" s="13"/>
      <c r="AFZ314" s="13"/>
      <c r="AGA314" s="13"/>
      <c r="AGB314" s="13"/>
      <c r="AGC314" s="13"/>
      <c r="AGD314" s="13"/>
      <c r="AGE314" s="13"/>
      <c r="AGF314" s="13"/>
      <c r="AGG314" s="13"/>
      <c r="AGH314" s="13"/>
      <c r="AGI314" s="13"/>
      <c r="AGJ314" s="13"/>
      <c r="AGK314" s="13"/>
      <c r="AGL314" s="13"/>
      <c r="AGM314" s="13"/>
      <c r="AGN314" s="13"/>
      <c r="AGO314" s="13"/>
      <c r="AGP314" s="13"/>
      <c r="AGQ314" s="13"/>
      <c r="AGR314" s="13"/>
      <c r="AGS314" s="13"/>
      <c r="AGT314" s="13"/>
      <c r="AGU314" s="13"/>
      <c r="AGV314" s="13"/>
      <c r="AGW314" s="13"/>
      <c r="AGX314" s="13"/>
      <c r="AGY314" s="13"/>
      <c r="AGZ314" s="13"/>
      <c r="AHA314" s="13"/>
      <c r="AHB314" s="13"/>
      <c r="AHC314" s="13"/>
      <c r="AHD314" s="13"/>
      <c r="AHE314" s="13"/>
      <c r="AHF314" s="13"/>
      <c r="AHG314" s="13"/>
      <c r="AHH314" s="13"/>
      <c r="AHI314" s="13"/>
      <c r="AHJ314" s="13"/>
      <c r="AHK314" s="13"/>
      <c r="AHL314" s="13"/>
      <c r="AHM314" s="13"/>
      <c r="AHN314" s="13"/>
      <c r="AHO314" s="13"/>
      <c r="AHP314" s="13"/>
      <c r="AHQ314" s="13"/>
      <c r="AHR314" s="13"/>
      <c r="AHS314" s="13"/>
      <c r="AHT314" s="13"/>
      <c r="AHU314" s="13"/>
      <c r="AHV314" s="13"/>
      <c r="AHW314" s="13"/>
      <c r="AHX314" s="13"/>
      <c r="AHY314" s="13"/>
      <c r="AHZ314" s="13"/>
      <c r="AIA314" s="13"/>
      <c r="AIB314" s="13"/>
      <c r="AIC314" s="13"/>
      <c r="AID314" s="13"/>
      <c r="AIE314" s="13"/>
      <c r="AIF314" s="13"/>
      <c r="AIG314" s="13"/>
      <c r="AIH314" s="13"/>
      <c r="AII314" s="13"/>
      <c r="AIJ314" s="13"/>
      <c r="AIK314" s="13"/>
      <c r="AIL314" s="13"/>
      <c r="AIM314" s="13"/>
      <c r="AIN314" s="13"/>
      <c r="AIO314" s="13"/>
      <c r="AIP314" s="13"/>
      <c r="AIQ314" s="13"/>
      <c r="AIR314" s="13"/>
      <c r="AIS314" s="13"/>
      <c r="AIT314" s="13"/>
      <c r="AIU314" s="13"/>
      <c r="AIV314" s="13"/>
      <c r="AIW314" s="13"/>
      <c r="AIX314" s="13"/>
      <c r="AIY314" s="13"/>
      <c r="AIZ314" s="13"/>
      <c r="AJA314" s="13"/>
      <c r="AJB314" s="13"/>
      <c r="AJC314" s="13"/>
      <c r="AJD314" s="13"/>
      <c r="AJE314" s="13"/>
      <c r="AJF314" s="13"/>
      <c r="AJG314" s="13"/>
      <c r="AJH314" s="13"/>
      <c r="AJI314" s="13"/>
      <c r="AJJ314" s="13"/>
      <c r="AJK314" s="13"/>
      <c r="AJL314" s="13"/>
      <c r="AJM314" s="13"/>
      <c r="AJN314" s="13"/>
      <c r="AJO314" s="13"/>
      <c r="AJP314" s="13"/>
      <c r="AJQ314" s="13"/>
      <c r="AJR314" s="13"/>
      <c r="AJS314" s="13"/>
      <c r="AJT314" s="13"/>
      <c r="AJU314" s="13"/>
      <c r="AJV314" s="13"/>
      <c r="AJW314" s="13"/>
      <c r="AJX314" s="13"/>
      <c r="AJY314" s="13"/>
      <c r="AJZ314" s="13"/>
      <c r="AKA314" s="13"/>
      <c r="AKB314" s="13"/>
      <c r="AKC314" s="13"/>
      <c r="AKD314" s="13"/>
      <c r="AKE314" s="13"/>
      <c r="AKF314" s="13"/>
      <c r="AKG314" s="13"/>
      <c r="AKH314" s="13"/>
      <c r="AKI314" s="13"/>
      <c r="AKJ314" s="13"/>
      <c r="AKK314" s="13"/>
      <c r="AKL314" s="13"/>
      <c r="AKM314" s="13"/>
      <c r="AKN314" s="13"/>
      <c r="AKO314" s="13"/>
      <c r="AKP314" s="13"/>
      <c r="AKQ314" s="13"/>
      <c r="AKR314" s="13"/>
      <c r="AKS314" s="13"/>
      <c r="AKT314" s="13"/>
      <c r="AKU314" s="13"/>
      <c r="AKV314" s="13"/>
      <c r="AKW314" s="13"/>
      <c r="AKX314" s="13"/>
      <c r="AKY314" s="13"/>
      <c r="AKZ314" s="13"/>
      <c r="ALA314" s="13"/>
      <c r="ALB314" s="13"/>
      <c r="ALC314" s="13"/>
      <c r="ALD314" s="13"/>
      <c r="ALE314" s="13"/>
      <c r="ALF314" s="13"/>
      <c r="ALG314" s="13"/>
      <c r="ALH314" s="13"/>
      <c r="ALI314" s="13"/>
      <c r="ALJ314" s="13"/>
      <c r="ALK314" s="13"/>
      <c r="ALL314" s="13"/>
      <c r="ALM314" s="13"/>
      <c r="ALN314" s="13"/>
    </row>
    <row r="315" spans="1:1002" ht="14.5" hidden="1" customHeight="1" x14ac:dyDescent="0.35">
      <c r="A315" s="6"/>
      <c r="B315" s="21"/>
      <c r="C315" s="30"/>
      <c r="D315" s="21"/>
      <c r="E315" s="21"/>
      <c r="F315" s="11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13"/>
      <c r="DP315" s="13"/>
      <c r="DQ315" s="13"/>
      <c r="DR315" s="13"/>
      <c r="DS315" s="13"/>
      <c r="DT315" s="13"/>
      <c r="DU315" s="13"/>
      <c r="DV315" s="13"/>
      <c r="DW315" s="13"/>
      <c r="DX315" s="13"/>
      <c r="DY315" s="13"/>
      <c r="DZ315" s="13"/>
      <c r="EA315" s="13"/>
      <c r="EB315" s="13"/>
      <c r="EC315" s="13"/>
      <c r="ED315" s="13"/>
      <c r="EE315" s="13"/>
      <c r="EF315" s="13"/>
      <c r="EG315" s="13"/>
      <c r="EH315" s="13"/>
      <c r="EI315" s="13"/>
      <c r="EJ315" s="13"/>
      <c r="EK315" s="13"/>
      <c r="EL315" s="13"/>
      <c r="EM315" s="13"/>
      <c r="EN315" s="13"/>
      <c r="EO315" s="13"/>
      <c r="EP315" s="13"/>
      <c r="EQ315" s="13"/>
      <c r="ER315" s="13"/>
      <c r="ES315" s="13"/>
      <c r="ET315" s="13"/>
      <c r="EU315" s="13"/>
      <c r="EV315" s="13"/>
      <c r="EW315" s="13"/>
      <c r="EX315" s="13"/>
      <c r="EY315" s="13"/>
      <c r="EZ315" s="13"/>
      <c r="FA315" s="13"/>
      <c r="FB315" s="13"/>
      <c r="FC315" s="13"/>
      <c r="FD315" s="13"/>
      <c r="FE315" s="13"/>
      <c r="FF315" s="13"/>
      <c r="FG315" s="13"/>
      <c r="FH315" s="13"/>
      <c r="FI315" s="13"/>
      <c r="FJ315" s="13"/>
      <c r="FK315" s="13"/>
      <c r="FL315" s="13"/>
      <c r="FM315" s="13"/>
      <c r="FN315" s="13"/>
      <c r="FO315" s="13"/>
      <c r="FP315" s="13"/>
      <c r="FQ315" s="13"/>
      <c r="FR315" s="13"/>
      <c r="FS315" s="13"/>
      <c r="FT315" s="13"/>
      <c r="FU315" s="13"/>
      <c r="FV315" s="13"/>
      <c r="FW315" s="13"/>
      <c r="FX315" s="13"/>
      <c r="FY315" s="13"/>
      <c r="FZ315" s="13"/>
      <c r="GA315" s="13"/>
      <c r="GB315" s="13"/>
      <c r="GC315" s="13"/>
      <c r="GD315" s="13"/>
      <c r="GE315" s="13"/>
      <c r="GF315" s="13"/>
      <c r="GG315" s="13"/>
      <c r="GH315" s="13"/>
      <c r="GI315" s="13"/>
      <c r="GJ315" s="13"/>
      <c r="GK315" s="13"/>
      <c r="GL315" s="13"/>
      <c r="GM315" s="13"/>
      <c r="GN315" s="13"/>
      <c r="GO315" s="13"/>
      <c r="GP315" s="13"/>
      <c r="GQ315" s="13"/>
      <c r="GR315" s="13"/>
      <c r="GS315" s="13"/>
      <c r="GT315" s="13"/>
      <c r="GU315" s="13"/>
      <c r="GV315" s="13"/>
      <c r="GW315" s="13"/>
      <c r="GX315" s="13"/>
      <c r="GY315" s="13"/>
      <c r="GZ315" s="13"/>
      <c r="HA315" s="13"/>
      <c r="HB315" s="13"/>
      <c r="HC315" s="13"/>
      <c r="HD315" s="13"/>
      <c r="HE315" s="13"/>
      <c r="HF315" s="13"/>
      <c r="HG315" s="13"/>
      <c r="HH315" s="13"/>
      <c r="HI315" s="13"/>
      <c r="HJ315" s="13"/>
      <c r="HK315" s="13"/>
      <c r="HL315" s="13"/>
      <c r="HM315" s="13"/>
      <c r="HN315" s="13"/>
      <c r="HO315" s="13"/>
      <c r="HP315" s="13"/>
      <c r="HQ315" s="13"/>
      <c r="HR315" s="13"/>
      <c r="HS315" s="13"/>
      <c r="HT315" s="13"/>
      <c r="HU315" s="13"/>
      <c r="HV315" s="13"/>
      <c r="HW315" s="13"/>
      <c r="HX315" s="13"/>
      <c r="HY315" s="13"/>
      <c r="HZ315" s="13"/>
      <c r="IA315" s="13"/>
      <c r="IB315" s="13"/>
      <c r="IC315" s="13"/>
      <c r="ID315" s="13"/>
      <c r="IE315" s="13"/>
      <c r="IF315" s="13"/>
      <c r="IG315" s="13"/>
      <c r="IH315" s="13"/>
      <c r="II315" s="13"/>
      <c r="IJ315" s="13"/>
      <c r="IK315" s="13"/>
      <c r="IL315" s="13"/>
      <c r="IM315" s="13"/>
      <c r="IN315" s="13"/>
      <c r="IO315" s="13"/>
      <c r="IP315" s="13"/>
      <c r="IQ315" s="13"/>
      <c r="IR315" s="13"/>
      <c r="IS315" s="13"/>
      <c r="IT315" s="13"/>
      <c r="IU315" s="13"/>
      <c r="IV315" s="13"/>
      <c r="IW315" s="13"/>
      <c r="IX315" s="13"/>
      <c r="IY315" s="13"/>
      <c r="IZ315" s="13"/>
      <c r="JA315" s="13"/>
      <c r="JB315" s="13"/>
      <c r="JC315" s="13"/>
      <c r="JD315" s="13"/>
      <c r="JE315" s="13"/>
      <c r="JF315" s="13"/>
      <c r="JG315" s="13"/>
      <c r="JH315" s="13"/>
      <c r="JI315" s="13"/>
      <c r="JJ315" s="13"/>
      <c r="JK315" s="13"/>
      <c r="JL315" s="13"/>
      <c r="JM315" s="13"/>
      <c r="JN315" s="13"/>
      <c r="JO315" s="13"/>
      <c r="JP315" s="13"/>
      <c r="JQ315" s="13"/>
      <c r="JR315" s="13"/>
      <c r="JS315" s="13"/>
      <c r="JT315" s="13"/>
      <c r="JU315" s="13"/>
      <c r="JV315" s="13"/>
      <c r="JW315" s="13"/>
      <c r="JX315" s="13"/>
      <c r="JY315" s="13"/>
      <c r="JZ315" s="13"/>
      <c r="KA315" s="13"/>
      <c r="KB315" s="13"/>
      <c r="KC315" s="13"/>
      <c r="KD315" s="13"/>
      <c r="KE315" s="13"/>
      <c r="KF315" s="13"/>
      <c r="KG315" s="13"/>
      <c r="KH315" s="13"/>
      <c r="KI315" s="13"/>
      <c r="KJ315" s="13"/>
      <c r="KK315" s="13"/>
      <c r="KL315" s="13"/>
      <c r="KM315" s="13"/>
      <c r="KN315" s="13"/>
      <c r="KO315" s="13"/>
      <c r="KP315" s="13"/>
      <c r="KQ315" s="13"/>
      <c r="KR315" s="13"/>
      <c r="KS315" s="13"/>
      <c r="KT315" s="13"/>
      <c r="KU315" s="13"/>
      <c r="KV315" s="13"/>
      <c r="KW315" s="13"/>
      <c r="KX315" s="13"/>
      <c r="KY315" s="13"/>
      <c r="KZ315" s="13"/>
      <c r="LA315" s="13"/>
      <c r="LB315" s="13"/>
      <c r="LC315" s="13"/>
      <c r="LD315" s="13"/>
      <c r="LE315" s="13"/>
      <c r="LF315" s="13"/>
      <c r="LG315" s="13"/>
      <c r="LH315" s="13"/>
      <c r="LI315" s="13"/>
      <c r="LJ315" s="13"/>
      <c r="LK315" s="13"/>
      <c r="LL315" s="13"/>
      <c r="LM315" s="13"/>
      <c r="LN315" s="13"/>
      <c r="LO315" s="13"/>
      <c r="LP315" s="13"/>
      <c r="LQ315" s="13"/>
      <c r="LR315" s="13"/>
      <c r="LS315" s="13"/>
      <c r="LT315" s="13"/>
      <c r="LU315" s="13"/>
      <c r="LV315" s="13"/>
      <c r="LW315" s="13"/>
      <c r="LX315" s="13"/>
      <c r="LY315" s="13"/>
      <c r="LZ315" s="13"/>
      <c r="MA315" s="13"/>
      <c r="MB315" s="13"/>
      <c r="MC315" s="13"/>
      <c r="MD315" s="13"/>
      <c r="ME315" s="13"/>
      <c r="MF315" s="13"/>
      <c r="MG315" s="13"/>
      <c r="MH315" s="13"/>
      <c r="MI315" s="13"/>
      <c r="MJ315" s="13"/>
      <c r="MK315" s="13"/>
      <c r="ML315" s="13"/>
      <c r="MM315" s="13"/>
      <c r="MN315" s="13"/>
      <c r="MO315" s="13"/>
      <c r="MP315" s="13"/>
      <c r="MQ315" s="13"/>
      <c r="MR315" s="13"/>
      <c r="MS315" s="13"/>
      <c r="MT315" s="13"/>
      <c r="MU315" s="13"/>
      <c r="MV315" s="13"/>
      <c r="MW315" s="13"/>
      <c r="MX315" s="13"/>
      <c r="MY315" s="13"/>
      <c r="MZ315" s="13"/>
      <c r="NA315" s="13"/>
      <c r="NB315" s="13"/>
      <c r="NC315" s="13"/>
      <c r="ND315" s="13"/>
      <c r="NE315" s="13"/>
      <c r="NF315" s="13"/>
      <c r="NG315" s="13"/>
      <c r="NH315" s="13"/>
      <c r="NI315" s="13"/>
      <c r="NJ315" s="13"/>
      <c r="NK315" s="13"/>
      <c r="NL315" s="13"/>
      <c r="NM315" s="13"/>
      <c r="NN315" s="13"/>
      <c r="NO315" s="13"/>
      <c r="NP315" s="13"/>
      <c r="NQ315" s="13"/>
      <c r="NR315" s="13"/>
      <c r="NS315" s="13"/>
      <c r="NT315" s="13"/>
      <c r="NU315" s="13"/>
      <c r="NV315" s="13"/>
      <c r="NW315" s="13"/>
      <c r="NX315" s="13"/>
      <c r="NY315" s="13"/>
      <c r="NZ315" s="13"/>
      <c r="OA315" s="13"/>
      <c r="OB315" s="13"/>
      <c r="OC315" s="13"/>
      <c r="OD315" s="13"/>
      <c r="OE315" s="13"/>
      <c r="OF315" s="13"/>
      <c r="OG315" s="13"/>
      <c r="OH315" s="13"/>
      <c r="OI315" s="13"/>
      <c r="OJ315" s="13"/>
      <c r="OK315" s="13"/>
      <c r="OL315" s="13"/>
      <c r="OM315" s="13"/>
      <c r="ON315" s="13"/>
      <c r="OO315" s="13"/>
      <c r="OP315" s="13"/>
      <c r="OQ315" s="13"/>
      <c r="OR315" s="13"/>
      <c r="OS315" s="13"/>
      <c r="OT315" s="13"/>
      <c r="OU315" s="13"/>
      <c r="OV315" s="13"/>
      <c r="OW315" s="13"/>
      <c r="OX315" s="13"/>
      <c r="OY315" s="13"/>
      <c r="OZ315" s="13"/>
      <c r="PA315" s="13"/>
      <c r="PB315" s="13"/>
      <c r="PC315" s="13"/>
      <c r="PD315" s="13"/>
      <c r="PE315" s="13"/>
      <c r="PF315" s="13"/>
      <c r="PG315" s="13"/>
      <c r="PH315" s="13"/>
      <c r="PI315" s="13"/>
      <c r="PJ315" s="13"/>
      <c r="PK315" s="13"/>
      <c r="PL315" s="13"/>
      <c r="PM315" s="13"/>
      <c r="PN315" s="13"/>
      <c r="PO315" s="13"/>
      <c r="PP315" s="13"/>
      <c r="PQ315" s="13"/>
      <c r="PR315" s="13"/>
      <c r="PS315" s="13"/>
      <c r="PT315" s="13"/>
      <c r="PU315" s="13"/>
      <c r="PV315" s="13"/>
      <c r="PW315" s="13"/>
      <c r="PX315" s="13"/>
      <c r="PY315" s="13"/>
      <c r="PZ315" s="13"/>
      <c r="QA315" s="13"/>
      <c r="QB315" s="13"/>
      <c r="QC315" s="13"/>
      <c r="QD315" s="13"/>
      <c r="QE315" s="13"/>
      <c r="QF315" s="13"/>
      <c r="QG315" s="13"/>
      <c r="QH315" s="13"/>
      <c r="QI315" s="13"/>
      <c r="QJ315" s="13"/>
      <c r="QK315" s="13"/>
      <c r="QL315" s="13"/>
      <c r="QM315" s="13"/>
      <c r="QN315" s="13"/>
      <c r="QO315" s="13"/>
      <c r="QP315" s="13"/>
      <c r="QQ315" s="13"/>
      <c r="QR315" s="13"/>
      <c r="QS315" s="13"/>
      <c r="QT315" s="13"/>
      <c r="QU315" s="13"/>
      <c r="QV315" s="13"/>
      <c r="QW315" s="13"/>
      <c r="QX315" s="13"/>
      <c r="QY315" s="13"/>
      <c r="QZ315" s="13"/>
      <c r="RA315" s="13"/>
      <c r="RB315" s="13"/>
      <c r="RC315" s="13"/>
      <c r="RD315" s="13"/>
      <c r="RE315" s="13"/>
      <c r="RF315" s="13"/>
      <c r="RG315" s="13"/>
      <c r="RH315" s="13"/>
      <c r="RI315" s="13"/>
      <c r="RJ315" s="13"/>
      <c r="RK315" s="13"/>
      <c r="RL315" s="13"/>
      <c r="RM315" s="13"/>
      <c r="RN315" s="13"/>
      <c r="RO315" s="13"/>
      <c r="RP315" s="13"/>
      <c r="RQ315" s="13"/>
      <c r="RR315" s="13"/>
      <c r="RS315" s="13"/>
      <c r="RT315" s="13"/>
      <c r="RU315" s="13"/>
      <c r="RV315" s="13"/>
      <c r="RW315" s="13"/>
      <c r="RX315" s="13"/>
      <c r="RY315" s="13"/>
      <c r="RZ315" s="13"/>
      <c r="SA315" s="13"/>
      <c r="SB315" s="13"/>
      <c r="SC315" s="13"/>
      <c r="SD315" s="13"/>
      <c r="SE315" s="13"/>
      <c r="SF315" s="13"/>
      <c r="SG315" s="13"/>
      <c r="SH315" s="13"/>
      <c r="SI315" s="13"/>
      <c r="SJ315" s="13"/>
      <c r="SK315" s="13"/>
      <c r="SL315" s="13"/>
      <c r="SM315" s="13"/>
      <c r="SN315" s="13"/>
      <c r="SO315" s="13"/>
      <c r="SP315" s="13"/>
      <c r="SQ315" s="13"/>
      <c r="SR315" s="13"/>
      <c r="SS315" s="13"/>
      <c r="ST315" s="13"/>
      <c r="SU315" s="13"/>
      <c r="SV315" s="13"/>
      <c r="SW315" s="13"/>
      <c r="SX315" s="13"/>
      <c r="SY315" s="13"/>
      <c r="SZ315" s="13"/>
      <c r="TA315" s="13"/>
      <c r="TB315" s="13"/>
      <c r="TC315" s="13"/>
      <c r="TD315" s="13"/>
      <c r="TE315" s="13"/>
      <c r="TF315" s="13"/>
      <c r="TG315" s="13"/>
      <c r="TH315" s="13"/>
      <c r="TI315" s="13"/>
      <c r="TJ315" s="13"/>
      <c r="TK315" s="13"/>
      <c r="TL315" s="13"/>
      <c r="TM315" s="13"/>
      <c r="TN315" s="13"/>
      <c r="TO315" s="13"/>
      <c r="TP315" s="13"/>
      <c r="TQ315" s="13"/>
      <c r="TR315" s="13"/>
      <c r="TS315" s="13"/>
      <c r="TT315" s="13"/>
      <c r="TU315" s="13"/>
      <c r="TV315" s="13"/>
      <c r="TW315" s="13"/>
      <c r="TX315" s="13"/>
      <c r="TY315" s="13"/>
      <c r="TZ315" s="13"/>
      <c r="UA315" s="13"/>
      <c r="UB315" s="13"/>
      <c r="UC315" s="13"/>
      <c r="UD315" s="13"/>
      <c r="UE315" s="13"/>
      <c r="UF315" s="13"/>
      <c r="UG315" s="13"/>
      <c r="UH315" s="13"/>
      <c r="UI315" s="13"/>
      <c r="UJ315" s="13"/>
      <c r="UK315" s="13"/>
      <c r="UL315" s="13"/>
      <c r="UM315" s="13"/>
      <c r="UN315" s="13"/>
      <c r="UO315" s="13"/>
      <c r="UP315" s="13"/>
      <c r="UQ315" s="13"/>
      <c r="UR315" s="13"/>
      <c r="US315" s="13"/>
      <c r="UT315" s="13"/>
      <c r="UU315" s="13"/>
      <c r="UV315" s="13"/>
      <c r="UW315" s="13"/>
      <c r="UX315" s="13"/>
      <c r="UY315" s="13"/>
      <c r="UZ315" s="13"/>
      <c r="VA315" s="13"/>
      <c r="VB315" s="13"/>
      <c r="VC315" s="13"/>
      <c r="VD315" s="13"/>
      <c r="VE315" s="13"/>
      <c r="VF315" s="13"/>
      <c r="VG315" s="13"/>
      <c r="VH315" s="13"/>
      <c r="VI315" s="13"/>
      <c r="VJ315" s="13"/>
      <c r="VK315" s="13"/>
      <c r="VL315" s="13"/>
      <c r="VM315" s="13"/>
      <c r="VN315" s="13"/>
      <c r="VO315" s="13"/>
      <c r="VP315" s="13"/>
      <c r="VQ315" s="13"/>
      <c r="VR315" s="13"/>
      <c r="VS315" s="13"/>
      <c r="VT315" s="13"/>
      <c r="VU315" s="13"/>
      <c r="VV315" s="13"/>
      <c r="VW315" s="13"/>
      <c r="VX315" s="13"/>
      <c r="VY315" s="13"/>
      <c r="VZ315" s="13"/>
      <c r="WA315" s="13"/>
      <c r="WB315" s="13"/>
      <c r="WC315" s="13"/>
      <c r="WD315" s="13"/>
      <c r="WE315" s="13"/>
      <c r="WF315" s="13"/>
      <c r="WG315" s="13"/>
      <c r="WH315" s="13"/>
      <c r="WI315" s="13"/>
      <c r="WJ315" s="13"/>
      <c r="WK315" s="13"/>
      <c r="WL315" s="13"/>
      <c r="WM315" s="13"/>
      <c r="WN315" s="13"/>
      <c r="WO315" s="13"/>
      <c r="WP315" s="13"/>
      <c r="WQ315" s="13"/>
      <c r="WR315" s="13"/>
      <c r="WS315" s="13"/>
      <c r="WT315" s="13"/>
      <c r="WU315" s="13"/>
      <c r="WV315" s="13"/>
      <c r="WW315" s="13"/>
      <c r="WX315" s="13"/>
      <c r="WY315" s="13"/>
      <c r="WZ315" s="13"/>
      <c r="XA315" s="13"/>
      <c r="XB315" s="13"/>
      <c r="XC315" s="13"/>
      <c r="XD315" s="13"/>
      <c r="XE315" s="13"/>
      <c r="XF315" s="13"/>
      <c r="XG315" s="13"/>
      <c r="XH315" s="13"/>
      <c r="XI315" s="13"/>
      <c r="XJ315" s="13"/>
      <c r="XK315" s="13"/>
      <c r="XL315" s="13"/>
      <c r="XM315" s="13"/>
      <c r="XN315" s="13"/>
      <c r="XO315" s="13"/>
      <c r="XP315" s="13"/>
      <c r="XQ315" s="13"/>
      <c r="XR315" s="13"/>
      <c r="XS315" s="13"/>
      <c r="XT315" s="13"/>
      <c r="XU315" s="13"/>
      <c r="XV315" s="13"/>
      <c r="XW315" s="13"/>
      <c r="XX315" s="13"/>
      <c r="XY315" s="13"/>
      <c r="XZ315" s="13"/>
      <c r="YA315" s="13"/>
      <c r="YB315" s="13"/>
      <c r="YC315" s="13"/>
      <c r="YD315" s="13"/>
      <c r="YE315" s="13"/>
      <c r="YF315" s="13"/>
      <c r="YG315" s="13"/>
      <c r="YH315" s="13"/>
      <c r="YI315" s="13"/>
      <c r="YJ315" s="13"/>
      <c r="YK315" s="13"/>
      <c r="YL315" s="13"/>
      <c r="YM315" s="13"/>
      <c r="YN315" s="13"/>
      <c r="YO315" s="13"/>
      <c r="YP315" s="13"/>
      <c r="YQ315" s="13"/>
      <c r="YR315" s="13"/>
      <c r="YS315" s="13"/>
      <c r="YT315" s="13"/>
      <c r="YU315" s="13"/>
      <c r="YV315" s="13"/>
      <c r="YW315" s="13"/>
      <c r="YX315" s="13"/>
      <c r="YY315" s="13"/>
      <c r="YZ315" s="13"/>
      <c r="ZA315" s="13"/>
      <c r="ZB315" s="13"/>
      <c r="ZC315" s="13"/>
      <c r="ZD315" s="13"/>
      <c r="ZE315" s="13"/>
      <c r="ZF315" s="13"/>
      <c r="ZG315" s="13"/>
      <c r="ZH315" s="13"/>
      <c r="ZI315" s="13"/>
      <c r="ZJ315" s="13"/>
      <c r="ZK315" s="13"/>
      <c r="ZL315" s="13"/>
      <c r="ZM315" s="13"/>
      <c r="ZN315" s="13"/>
      <c r="ZO315" s="13"/>
      <c r="ZP315" s="13"/>
      <c r="ZQ315" s="13"/>
      <c r="ZR315" s="13"/>
      <c r="ZS315" s="13"/>
      <c r="ZT315" s="13"/>
      <c r="ZU315" s="13"/>
      <c r="ZV315" s="13"/>
      <c r="ZW315" s="13"/>
      <c r="ZX315" s="13"/>
      <c r="ZY315" s="13"/>
      <c r="ZZ315" s="13"/>
      <c r="AAA315" s="13"/>
      <c r="AAB315" s="13"/>
      <c r="AAC315" s="13"/>
      <c r="AAD315" s="13"/>
      <c r="AAE315" s="13"/>
      <c r="AAF315" s="13"/>
      <c r="AAG315" s="13"/>
      <c r="AAH315" s="13"/>
      <c r="AAI315" s="13"/>
      <c r="AAJ315" s="13"/>
      <c r="AAK315" s="13"/>
      <c r="AAL315" s="13"/>
      <c r="AAM315" s="13"/>
      <c r="AAN315" s="13"/>
      <c r="AAO315" s="13"/>
      <c r="AAP315" s="13"/>
      <c r="AAQ315" s="13"/>
      <c r="AAR315" s="13"/>
      <c r="AAS315" s="13"/>
      <c r="AAT315" s="13"/>
      <c r="AAU315" s="13"/>
      <c r="AAV315" s="13"/>
      <c r="AAW315" s="13"/>
      <c r="AAX315" s="13"/>
      <c r="AAY315" s="13"/>
      <c r="AAZ315" s="13"/>
      <c r="ABA315" s="13"/>
      <c r="ABB315" s="13"/>
      <c r="ABC315" s="13"/>
      <c r="ABD315" s="13"/>
      <c r="ABE315" s="13"/>
      <c r="ABF315" s="13"/>
      <c r="ABG315" s="13"/>
      <c r="ABH315" s="13"/>
      <c r="ABI315" s="13"/>
      <c r="ABJ315" s="13"/>
      <c r="ABK315" s="13"/>
      <c r="ABL315" s="13"/>
      <c r="ABM315" s="13"/>
      <c r="ABN315" s="13"/>
      <c r="ABO315" s="13"/>
      <c r="ABP315" s="13"/>
      <c r="ABQ315" s="13"/>
      <c r="ABR315" s="13"/>
      <c r="ABS315" s="13"/>
      <c r="ABT315" s="13"/>
      <c r="ABU315" s="13"/>
      <c r="ABV315" s="13"/>
      <c r="ABW315" s="13"/>
      <c r="ABX315" s="13"/>
      <c r="ABY315" s="13"/>
      <c r="ABZ315" s="13"/>
      <c r="ACA315" s="13"/>
      <c r="ACB315" s="13"/>
      <c r="ACC315" s="13"/>
      <c r="ACD315" s="13"/>
      <c r="ACE315" s="13"/>
      <c r="ACF315" s="13"/>
      <c r="ACG315" s="13"/>
      <c r="ACH315" s="13"/>
      <c r="ACI315" s="13"/>
      <c r="ACJ315" s="13"/>
      <c r="ACK315" s="13"/>
      <c r="ACL315" s="13"/>
      <c r="ACM315" s="13"/>
      <c r="ACN315" s="13"/>
      <c r="ACO315" s="13"/>
      <c r="ACP315" s="13"/>
      <c r="ACQ315" s="13"/>
      <c r="ACR315" s="13"/>
      <c r="ACS315" s="13"/>
      <c r="ACT315" s="13"/>
      <c r="ACU315" s="13"/>
      <c r="ACV315" s="13"/>
      <c r="ACW315" s="13"/>
      <c r="ACX315" s="13"/>
      <c r="ACY315" s="13"/>
      <c r="ACZ315" s="13"/>
      <c r="ADA315" s="13"/>
      <c r="ADB315" s="13"/>
      <c r="ADC315" s="13"/>
      <c r="ADD315" s="13"/>
      <c r="ADE315" s="13"/>
      <c r="ADF315" s="13"/>
      <c r="ADG315" s="13"/>
      <c r="ADH315" s="13"/>
      <c r="ADI315" s="13"/>
      <c r="ADJ315" s="13"/>
      <c r="ADK315" s="13"/>
      <c r="ADL315" s="13"/>
      <c r="ADM315" s="13"/>
      <c r="ADN315" s="13"/>
      <c r="ADO315" s="13"/>
      <c r="ADP315" s="13"/>
      <c r="ADQ315" s="13"/>
      <c r="ADR315" s="13"/>
      <c r="ADS315" s="13"/>
      <c r="ADT315" s="13"/>
      <c r="ADU315" s="13"/>
      <c r="ADV315" s="13"/>
      <c r="ADW315" s="13"/>
      <c r="ADX315" s="13"/>
      <c r="ADY315" s="13"/>
      <c r="ADZ315" s="13"/>
      <c r="AEA315" s="13"/>
      <c r="AEB315" s="13"/>
      <c r="AEC315" s="13"/>
      <c r="AED315" s="13"/>
      <c r="AEE315" s="13"/>
      <c r="AEF315" s="13"/>
      <c r="AEG315" s="13"/>
      <c r="AEH315" s="13"/>
      <c r="AEI315" s="13"/>
      <c r="AEJ315" s="13"/>
      <c r="AEK315" s="13"/>
      <c r="AEL315" s="13"/>
      <c r="AEM315" s="13"/>
      <c r="AEN315" s="13"/>
      <c r="AEO315" s="13"/>
      <c r="AEP315" s="13"/>
      <c r="AEQ315" s="13"/>
      <c r="AER315" s="13"/>
      <c r="AES315" s="13"/>
      <c r="AET315" s="13"/>
      <c r="AEU315" s="13"/>
      <c r="AEV315" s="13"/>
      <c r="AEW315" s="13"/>
      <c r="AEX315" s="13"/>
      <c r="AEY315" s="13"/>
      <c r="AEZ315" s="13"/>
      <c r="AFA315" s="13"/>
      <c r="AFB315" s="13"/>
      <c r="AFC315" s="13"/>
      <c r="AFD315" s="13"/>
      <c r="AFE315" s="13"/>
      <c r="AFF315" s="13"/>
      <c r="AFG315" s="13"/>
      <c r="AFH315" s="13"/>
      <c r="AFI315" s="13"/>
      <c r="AFJ315" s="13"/>
      <c r="AFK315" s="13"/>
      <c r="AFL315" s="13"/>
      <c r="AFM315" s="13"/>
      <c r="AFN315" s="13"/>
      <c r="AFO315" s="13"/>
      <c r="AFP315" s="13"/>
      <c r="AFQ315" s="13"/>
      <c r="AFR315" s="13"/>
      <c r="AFS315" s="13"/>
      <c r="AFT315" s="13"/>
      <c r="AFU315" s="13"/>
      <c r="AFV315" s="13"/>
      <c r="AFW315" s="13"/>
      <c r="AFX315" s="13"/>
      <c r="AFY315" s="13"/>
      <c r="AFZ315" s="13"/>
      <c r="AGA315" s="13"/>
      <c r="AGB315" s="13"/>
      <c r="AGC315" s="13"/>
      <c r="AGD315" s="13"/>
      <c r="AGE315" s="13"/>
      <c r="AGF315" s="13"/>
      <c r="AGG315" s="13"/>
      <c r="AGH315" s="13"/>
      <c r="AGI315" s="13"/>
      <c r="AGJ315" s="13"/>
      <c r="AGK315" s="13"/>
      <c r="AGL315" s="13"/>
      <c r="AGM315" s="13"/>
      <c r="AGN315" s="13"/>
      <c r="AGO315" s="13"/>
      <c r="AGP315" s="13"/>
      <c r="AGQ315" s="13"/>
      <c r="AGR315" s="13"/>
      <c r="AGS315" s="13"/>
      <c r="AGT315" s="13"/>
      <c r="AGU315" s="13"/>
      <c r="AGV315" s="13"/>
      <c r="AGW315" s="13"/>
      <c r="AGX315" s="13"/>
      <c r="AGY315" s="13"/>
      <c r="AGZ315" s="13"/>
      <c r="AHA315" s="13"/>
      <c r="AHB315" s="13"/>
      <c r="AHC315" s="13"/>
      <c r="AHD315" s="13"/>
      <c r="AHE315" s="13"/>
      <c r="AHF315" s="13"/>
      <c r="AHG315" s="13"/>
      <c r="AHH315" s="13"/>
      <c r="AHI315" s="13"/>
      <c r="AHJ315" s="13"/>
      <c r="AHK315" s="13"/>
      <c r="AHL315" s="13"/>
      <c r="AHM315" s="13"/>
      <c r="AHN315" s="13"/>
      <c r="AHO315" s="13"/>
      <c r="AHP315" s="13"/>
      <c r="AHQ315" s="13"/>
      <c r="AHR315" s="13"/>
      <c r="AHS315" s="13"/>
      <c r="AHT315" s="13"/>
      <c r="AHU315" s="13"/>
      <c r="AHV315" s="13"/>
      <c r="AHW315" s="13"/>
      <c r="AHX315" s="13"/>
      <c r="AHY315" s="13"/>
      <c r="AHZ315" s="13"/>
      <c r="AIA315" s="13"/>
      <c r="AIB315" s="13"/>
      <c r="AIC315" s="13"/>
      <c r="AID315" s="13"/>
      <c r="AIE315" s="13"/>
      <c r="AIF315" s="13"/>
      <c r="AIG315" s="13"/>
      <c r="AIH315" s="13"/>
      <c r="AII315" s="13"/>
      <c r="AIJ315" s="13"/>
      <c r="AIK315" s="13"/>
      <c r="AIL315" s="13"/>
      <c r="AIM315" s="13"/>
      <c r="AIN315" s="13"/>
      <c r="AIO315" s="13"/>
      <c r="AIP315" s="13"/>
      <c r="AIQ315" s="13"/>
      <c r="AIR315" s="13"/>
      <c r="AIS315" s="13"/>
      <c r="AIT315" s="13"/>
      <c r="AIU315" s="13"/>
      <c r="AIV315" s="13"/>
      <c r="AIW315" s="13"/>
      <c r="AIX315" s="13"/>
      <c r="AIY315" s="13"/>
      <c r="AIZ315" s="13"/>
      <c r="AJA315" s="13"/>
      <c r="AJB315" s="13"/>
      <c r="AJC315" s="13"/>
      <c r="AJD315" s="13"/>
      <c r="AJE315" s="13"/>
      <c r="AJF315" s="13"/>
      <c r="AJG315" s="13"/>
      <c r="AJH315" s="13"/>
      <c r="AJI315" s="13"/>
      <c r="AJJ315" s="13"/>
      <c r="AJK315" s="13"/>
      <c r="AJL315" s="13"/>
      <c r="AJM315" s="13"/>
      <c r="AJN315" s="13"/>
      <c r="AJO315" s="13"/>
      <c r="AJP315" s="13"/>
      <c r="AJQ315" s="13"/>
      <c r="AJR315" s="13"/>
      <c r="AJS315" s="13"/>
      <c r="AJT315" s="13"/>
      <c r="AJU315" s="13"/>
      <c r="AJV315" s="13"/>
      <c r="AJW315" s="13"/>
      <c r="AJX315" s="13"/>
      <c r="AJY315" s="13"/>
      <c r="AJZ315" s="13"/>
      <c r="AKA315" s="13"/>
      <c r="AKB315" s="13"/>
      <c r="AKC315" s="13"/>
      <c r="AKD315" s="13"/>
      <c r="AKE315" s="13"/>
      <c r="AKF315" s="13"/>
      <c r="AKG315" s="13"/>
      <c r="AKH315" s="13"/>
      <c r="AKI315" s="13"/>
      <c r="AKJ315" s="13"/>
      <c r="AKK315" s="13"/>
      <c r="AKL315" s="13"/>
      <c r="AKM315" s="13"/>
      <c r="AKN315" s="13"/>
      <c r="AKO315" s="13"/>
      <c r="AKP315" s="13"/>
      <c r="AKQ315" s="13"/>
      <c r="AKR315" s="13"/>
      <c r="AKS315" s="13"/>
      <c r="AKT315" s="13"/>
      <c r="AKU315" s="13"/>
      <c r="AKV315" s="13"/>
      <c r="AKW315" s="13"/>
      <c r="AKX315" s="13"/>
      <c r="AKY315" s="13"/>
      <c r="AKZ315" s="13"/>
      <c r="ALA315" s="13"/>
      <c r="ALB315" s="13"/>
      <c r="ALC315" s="13"/>
      <c r="ALD315" s="13"/>
      <c r="ALE315" s="13"/>
      <c r="ALF315" s="13"/>
      <c r="ALG315" s="13"/>
      <c r="ALH315" s="13"/>
      <c r="ALI315" s="13"/>
      <c r="ALJ315" s="13"/>
      <c r="ALK315" s="13"/>
      <c r="ALL315" s="13"/>
      <c r="ALM315" s="13"/>
      <c r="ALN315" s="13"/>
    </row>
    <row r="316" spans="1:1002" ht="14.5" hidden="1" customHeight="1" x14ac:dyDescent="0.35">
      <c r="A316" s="6"/>
      <c r="B316" s="21"/>
      <c r="C316" s="30"/>
      <c r="D316" s="21"/>
      <c r="E316" s="21"/>
      <c r="F316" s="11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13"/>
      <c r="DP316" s="13"/>
      <c r="DQ316" s="13"/>
      <c r="DR316" s="13"/>
      <c r="DS316" s="13"/>
      <c r="DT316" s="13"/>
      <c r="DU316" s="13"/>
      <c r="DV316" s="13"/>
      <c r="DW316" s="13"/>
      <c r="DX316" s="13"/>
      <c r="DY316" s="13"/>
      <c r="DZ316" s="13"/>
      <c r="EA316" s="13"/>
      <c r="EB316" s="13"/>
      <c r="EC316" s="13"/>
      <c r="ED316" s="13"/>
      <c r="EE316" s="13"/>
      <c r="EF316" s="13"/>
      <c r="EG316" s="13"/>
      <c r="EH316" s="13"/>
      <c r="EI316" s="13"/>
      <c r="EJ316" s="13"/>
      <c r="EK316" s="13"/>
      <c r="EL316" s="13"/>
      <c r="EM316" s="13"/>
      <c r="EN316" s="13"/>
      <c r="EO316" s="13"/>
      <c r="EP316" s="13"/>
      <c r="EQ316" s="13"/>
      <c r="ER316" s="13"/>
      <c r="ES316" s="13"/>
      <c r="ET316" s="13"/>
      <c r="EU316" s="13"/>
      <c r="EV316" s="13"/>
      <c r="EW316" s="13"/>
      <c r="EX316" s="13"/>
      <c r="EY316" s="13"/>
      <c r="EZ316" s="13"/>
      <c r="FA316" s="13"/>
      <c r="FB316" s="13"/>
      <c r="FC316" s="13"/>
      <c r="FD316" s="13"/>
      <c r="FE316" s="13"/>
      <c r="FF316" s="13"/>
      <c r="FG316" s="13"/>
      <c r="FH316" s="13"/>
      <c r="FI316" s="13"/>
      <c r="FJ316" s="13"/>
      <c r="FK316" s="13"/>
      <c r="FL316" s="13"/>
      <c r="FM316" s="13"/>
      <c r="FN316" s="13"/>
      <c r="FO316" s="13"/>
      <c r="FP316" s="13"/>
      <c r="FQ316" s="13"/>
      <c r="FR316" s="13"/>
      <c r="FS316" s="13"/>
      <c r="FT316" s="13"/>
      <c r="FU316" s="13"/>
      <c r="FV316" s="13"/>
      <c r="FW316" s="13"/>
      <c r="FX316" s="13"/>
      <c r="FY316" s="13"/>
      <c r="FZ316" s="13"/>
      <c r="GA316" s="13"/>
      <c r="GB316" s="13"/>
      <c r="GC316" s="13"/>
      <c r="GD316" s="13"/>
      <c r="GE316" s="13"/>
      <c r="GF316" s="13"/>
      <c r="GG316" s="13"/>
      <c r="GH316" s="13"/>
      <c r="GI316" s="13"/>
      <c r="GJ316" s="13"/>
      <c r="GK316" s="13"/>
      <c r="GL316" s="13"/>
      <c r="GM316" s="13"/>
      <c r="GN316" s="13"/>
      <c r="GO316" s="13"/>
      <c r="GP316" s="13"/>
      <c r="GQ316" s="13"/>
      <c r="GR316" s="13"/>
      <c r="GS316" s="13"/>
      <c r="GT316" s="13"/>
      <c r="GU316" s="13"/>
      <c r="GV316" s="13"/>
      <c r="GW316" s="13"/>
      <c r="GX316" s="13"/>
      <c r="GY316" s="13"/>
      <c r="GZ316" s="13"/>
      <c r="HA316" s="13"/>
      <c r="HB316" s="13"/>
      <c r="HC316" s="13"/>
      <c r="HD316" s="13"/>
      <c r="HE316" s="13"/>
      <c r="HF316" s="13"/>
      <c r="HG316" s="13"/>
      <c r="HH316" s="13"/>
      <c r="HI316" s="13"/>
      <c r="HJ316" s="13"/>
      <c r="HK316" s="13"/>
      <c r="HL316" s="13"/>
      <c r="HM316" s="13"/>
      <c r="HN316" s="13"/>
      <c r="HO316" s="13"/>
      <c r="HP316" s="13"/>
      <c r="HQ316" s="13"/>
      <c r="HR316" s="13"/>
      <c r="HS316" s="13"/>
      <c r="HT316" s="13"/>
      <c r="HU316" s="13"/>
      <c r="HV316" s="13"/>
      <c r="HW316" s="13"/>
      <c r="HX316" s="13"/>
      <c r="HY316" s="13"/>
      <c r="HZ316" s="13"/>
      <c r="IA316" s="13"/>
      <c r="IB316" s="13"/>
      <c r="IC316" s="13"/>
      <c r="ID316" s="13"/>
      <c r="IE316" s="13"/>
      <c r="IF316" s="13"/>
      <c r="IG316" s="13"/>
      <c r="IH316" s="13"/>
      <c r="II316" s="13"/>
      <c r="IJ316" s="13"/>
      <c r="IK316" s="13"/>
      <c r="IL316" s="13"/>
      <c r="IM316" s="13"/>
      <c r="IN316" s="13"/>
      <c r="IO316" s="13"/>
      <c r="IP316" s="13"/>
      <c r="IQ316" s="13"/>
      <c r="IR316" s="13"/>
      <c r="IS316" s="13"/>
      <c r="IT316" s="13"/>
      <c r="IU316" s="13"/>
      <c r="IV316" s="13"/>
      <c r="IW316" s="13"/>
      <c r="IX316" s="13"/>
      <c r="IY316" s="13"/>
      <c r="IZ316" s="13"/>
      <c r="JA316" s="13"/>
      <c r="JB316" s="13"/>
      <c r="JC316" s="13"/>
      <c r="JD316" s="13"/>
      <c r="JE316" s="13"/>
      <c r="JF316" s="13"/>
      <c r="JG316" s="13"/>
      <c r="JH316" s="13"/>
      <c r="JI316" s="13"/>
      <c r="JJ316" s="13"/>
      <c r="JK316" s="13"/>
      <c r="JL316" s="13"/>
      <c r="JM316" s="13"/>
      <c r="JN316" s="13"/>
      <c r="JO316" s="13"/>
      <c r="JP316" s="13"/>
      <c r="JQ316" s="13"/>
      <c r="JR316" s="13"/>
      <c r="JS316" s="13"/>
      <c r="JT316" s="13"/>
      <c r="JU316" s="13"/>
      <c r="JV316" s="13"/>
      <c r="JW316" s="13"/>
      <c r="JX316" s="13"/>
      <c r="JY316" s="13"/>
      <c r="JZ316" s="13"/>
      <c r="KA316" s="13"/>
      <c r="KB316" s="13"/>
      <c r="KC316" s="13"/>
      <c r="KD316" s="13"/>
      <c r="KE316" s="13"/>
      <c r="KF316" s="13"/>
      <c r="KG316" s="13"/>
      <c r="KH316" s="13"/>
      <c r="KI316" s="13"/>
      <c r="KJ316" s="13"/>
      <c r="KK316" s="13"/>
      <c r="KL316" s="13"/>
      <c r="KM316" s="13"/>
      <c r="KN316" s="13"/>
      <c r="KO316" s="13"/>
      <c r="KP316" s="13"/>
      <c r="KQ316" s="13"/>
      <c r="KR316" s="13"/>
      <c r="KS316" s="13"/>
      <c r="KT316" s="13"/>
      <c r="KU316" s="13"/>
      <c r="KV316" s="13"/>
      <c r="KW316" s="13"/>
      <c r="KX316" s="13"/>
      <c r="KY316" s="13"/>
      <c r="KZ316" s="13"/>
      <c r="LA316" s="13"/>
      <c r="LB316" s="13"/>
      <c r="LC316" s="13"/>
      <c r="LD316" s="13"/>
      <c r="LE316" s="13"/>
      <c r="LF316" s="13"/>
      <c r="LG316" s="13"/>
      <c r="LH316" s="13"/>
      <c r="LI316" s="13"/>
      <c r="LJ316" s="13"/>
      <c r="LK316" s="13"/>
      <c r="LL316" s="13"/>
      <c r="LM316" s="13"/>
      <c r="LN316" s="13"/>
      <c r="LO316" s="13"/>
      <c r="LP316" s="13"/>
      <c r="LQ316" s="13"/>
      <c r="LR316" s="13"/>
      <c r="LS316" s="13"/>
      <c r="LT316" s="13"/>
      <c r="LU316" s="13"/>
      <c r="LV316" s="13"/>
      <c r="LW316" s="13"/>
      <c r="LX316" s="13"/>
      <c r="LY316" s="13"/>
      <c r="LZ316" s="13"/>
      <c r="MA316" s="13"/>
      <c r="MB316" s="13"/>
      <c r="MC316" s="13"/>
      <c r="MD316" s="13"/>
      <c r="ME316" s="13"/>
      <c r="MF316" s="13"/>
      <c r="MG316" s="13"/>
      <c r="MH316" s="13"/>
      <c r="MI316" s="13"/>
      <c r="MJ316" s="13"/>
      <c r="MK316" s="13"/>
      <c r="ML316" s="13"/>
      <c r="MM316" s="13"/>
      <c r="MN316" s="13"/>
      <c r="MO316" s="13"/>
      <c r="MP316" s="13"/>
      <c r="MQ316" s="13"/>
      <c r="MR316" s="13"/>
      <c r="MS316" s="13"/>
      <c r="MT316" s="13"/>
      <c r="MU316" s="13"/>
      <c r="MV316" s="13"/>
      <c r="MW316" s="13"/>
      <c r="MX316" s="13"/>
      <c r="MY316" s="13"/>
      <c r="MZ316" s="13"/>
      <c r="NA316" s="13"/>
      <c r="NB316" s="13"/>
      <c r="NC316" s="13"/>
      <c r="ND316" s="13"/>
      <c r="NE316" s="13"/>
      <c r="NF316" s="13"/>
      <c r="NG316" s="13"/>
      <c r="NH316" s="13"/>
      <c r="NI316" s="13"/>
      <c r="NJ316" s="13"/>
      <c r="NK316" s="13"/>
      <c r="NL316" s="13"/>
      <c r="NM316" s="13"/>
      <c r="NN316" s="13"/>
      <c r="NO316" s="13"/>
      <c r="NP316" s="13"/>
      <c r="NQ316" s="13"/>
      <c r="NR316" s="13"/>
      <c r="NS316" s="13"/>
      <c r="NT316" s="13"/>
      <c r="NU316" s="13"/>
      <c r="NV316" s="13"/>
      <c r="NW316" s="13"/>
      <c r="NX316" s="13"/>
      <c r="NY316" s="13"/>
      <c r="NZ316" s="13"/>
      <c r="OA316" s="13"/>
      <c r="OB316" s="13"/>
      <c r="OC316" s="13"/>
      <c r="OD316" s="13"/>
      <c r="OE316" s="13"/>
      <c r="OF316" s="13"/>
      <c r="OG316" s="13"/>
      <c r="OH316" s="13"/>
      <c r="OI316" s="13"/>
      <c r="OJ316" s="13"/>
      <c r="OK316" s="13"/>
      <c r="OL316" s="13"/>
      <c r="OM316" s="13"/>
      <c r="ON316" s="13"/>
      <c r="OO316" s="13"/>
      <c r="OP316" s="13"/>
      <c r="OQ316" s="13"/>
      <c r="OR316" s="13"/>
      <c r="OS316" s="13"/>
      <c r="OT316" s="13"/>
      <c r="OU316" s="13"/>
      <c r="OV316" s="13"/>
      <c r="OW316" s="13"/>
      <c r="OX316" s="13"/>
      <c r="OY316" s="13"/>
      <c r="OZ316" s="13"/>
      <c r="PA316" s="13"/>
      <c r="PB316" s="13"/>
      <c r="PC316" s="13"/>
      <c r="PD316" s="13"/>
      <c r="PE316" s="13"/>
      <c r="PF316" s="13"/>
      <c r="PG316" s="13"/>
      <c r="PH316" s="13"/>
      <c r="PI316" s="13"/>
      <c r="PJ316" s="13"/>
      <c r="PK316" s="13"/>
      <c r="PL316" s="13"/>
      <c r="PM316" s="13"/>
      <c r="PN316" s="13"/>
      <c r="PO316" s="13"/>
      <c r="PP316" s="13"/>
      <c r="PQ316" s="13"/>
      <c r="PR316" s="13"/>
      <c r="PS316" s="13"/>
      <c r="PT316" s="13"/>
      <c r="PU316" s="13"/>
      <c r="PV316" s="13"/>
      <c r="PW316" s="13"/>
      <c r="PX316" s="13"/>
      <c r="PY316" s="13"/>
      <c r="PZ316" s="13"/>
      <c r="QA316" s="13"/>
      <c r="QB316" s="13"/>
      <c r="QC316" s="13"/>
      <c r="QD316" s="13"/>
      <c r="QE316" s="13"/>
      <c r="QF316" s="13"/>
      <c r="QG316" s="13"/>
      <c r="QH316" s="13"/>
      <c r="QI316" s="13"/>
      <c r="QJ316" s="13"/>
      <c r="QK316" s="13"/>
      <c r="QL316" s="13"/>
      <c r="QM316" s="13"/>
      <c r="QN316" s="13"/>
      <c r="QO316" s="13"/>
      <c r="QP316" s="13"/>
      <c r="QQ316" s="13"/>
      <c r="QR316" s="13"/>
      <c r="QS316" s="13"/>
      <c r="QT316" s="13"/>
      <c r="QU316" s="13"/>
      <c r="QV316" s="13"/>
      <c r="QW316" s="13"/>
      <c r="QX316" s="13"/>
      <c r="QY316" s="13"/>
      <c r="QZ316" s="13"/>
      <c r="RA316" s="13"/>
      <c r="RB316" s="13"/>
      <c r="RC316" s="13"/>
      <c r="RD316" s="13"/>
      <c r="RE316" s="13"/>
      <c r="RF316" s="13"/>
      <c r="RG316" s="13"/>
      <c r="RH316" s="13"/>
      <c r="RI316" s="13"/>
      <c r="RJ316" s="13"/>
      <c r="RK316" s="13"/>
      <c r="RL316" s="13"/>
      <c r="RM316" s="13"/>
      <c r="RN316" s="13"/>
      <c r="RO316" s="13"/>
      <c r="RP316" s="13"/>
      <c r="RQ316" s="13"/>
      <c r="RR316" s="13"/>
      <c r="RS316" s="13"/>
      <c r="RT316" s="13"/>
      <c r="RU316" s="13"/>
      <c r="RV316" s="13"/>
      <c r="RW316" s="13"/>
      <c r="RX316" s="13"/>
      <c r="RY316" s="13"/>
      <c r="RZ316" s="13"/>
      <c r="SA316" s="13"/>
      <c r="SB316" s="13"/>
      <c r="SC316" s="13"/>
      <c r="SD316" s="13"/>
      <c r="SE316" s="13"/>
      <c r="SF316" s="13"/>
      <c r="SG316" s="13"/>
      <c r="SH316" s="13"/>
      <c r="SI316" s="13"/>
      <c r="SJ316" s="13"/>
      <c r="SK316" s="13"/>
      <c r="SL316" s="13"/>
      <c r="SM316" s="13"/>
      <c r="SN316" s="13"/>
      <c r="SO316" s="13"/>
      <c r="SP316" s="13"/>
      <c r="SQ316" s="13"/>
      <c r="SR316" s="13"/>
      <c r="SS316" s="13"/>
      <c r="ST316" s="13"/>
      <c r="SU316" s="13"/>
      <c r="SV316" s="13"/>
      <c r="SW316" s="13"/>
      <c r="SX316" s="13"/>
      <c r="SY316" s="13"/>
      <c r="SZ316" s="13"/>
      <c r="TA316" s="13"/>
      <c r="TB316" s="13"/>
      <c r="TC316" s="13"/>
      <c r="TD316" s="13"/>
      <c r="TE316" s="13"/>
      <c r="TF316" s="13"/>
      <c r="TG316" s="13"/>
      <c r="TH316" s="13"/>
      <c r="TI316" s="13"/>
      <c r="TJ316" s="13"/>
      <c r="TK316" s="13"/>
      <c r="TL316" s="13"/>
      <c r="TM316" s="13"/>
      <c r="TN316" s="13"/>
      <c r="TO316" s="13"/>
      <c r="TP316" s="13"/>
      <c r="TQ316" s="13"/>
      <c r="TR316" s="13"/>
      <c r="TS316" s="13"/>
      <c r="TT316" s="13"/>
      <c r="TU316" s="13"/>
      <c r="TV316" s="13"/>
      <c r="TW316" s="13"/>
      <c r="TX316" s="13"/>
      <c r="TY316" s="13"/>
      <c r="TZ316" s="13"/>
      <c r="UA316" s="13"/>
      <c r="UB316" s="13"/>
      <c r="UC316" s="13"/>
      <c r="UD316" s="13"/>
      <c r="UE316" s="13"/>
      <c r="UF316" s="13"/>
      <c r="UG316" s="13"/>
      <c r="UH316" s="13"/>
      <c r="UI316" s="13"/>
      <c r="UJ316" s="13"/>
      <c r="UK316" s="13"/>
      <c r="UL316" s="13"/>
      <c r="UM316" s="13"/>
      <c r="UN316" s="13"/>
      <c r="UO316" s="13"/>
      <c r="UP316" s="13"/>
      <c r="UQ316" s="13"/>
      <c r="UR316" s="13"/>
      <c r="US316" s="13"/>
      <c r="UT316" s="13"/>
      <c r="UU316" s="13"/>
      <c r="UV316" s="13"/>
      <c r="UW316" s="13"/>
      <c r="UX316" s="13"/>
      <c r="UY316" s="13"/>
      <c r="UZ316" s="13"/>
      <c r="VA316" s="13"/>
      <c r="VB316" s="13"/>
      <c r="VC316" s="13"/>
      <c r="VD316" s="13"/>
      <c r="VE316" s="13"/>
      <c r="VF316" s="13"/>
      <c r="VG316" s="13"/>
      <c r="VH316" s="13"/>
      <c r="VI316" s="13"/>
      <c r="VJ316" s="13"/>
      <c r="VK316" s="13"/>
      <c r="VL316" s="13"/>
      <c r="VM316" s="13"/>
      <c r="VN316" s="13"/>
      <c r="VO316" s="13"/>
      <c r="VP316" s="13"/>
      <c r="VQ316" s="13"/>
      <c r="VR316" s="13"/>
      <c r="VS316" s="13"/>
      <c r="VT316" s="13"/>
      <c r="VU316" s="13"/>
      <c r="VV316" s="13"/>
      <c r="VW316" s="13"/>
      <c r="VX316" s="13"/>
      <c r="VY316" s="13"/>
      <c r="VZ316" s="13"/>
      <c r="WA316" s="13"/>
      <c r="WB316" s="13"/>
      <c r="WC316" s="13"/>
      <c r="WD316" s="13"/>
      <c r="WE316" s="13"/>
      <c r="WF316" s="13"/>
      <c r="WG316" s="13"/>
      <c r="WH316" s="13"/>
      <c r="WI316" s="13"/>
      <c r="WJ316" s="13"/>
      <c r="WK316" s="13"/>
      <c r="WL316" s="13"/>
      <c r="WM316" s="13"/>
      <c r="WN316" s="13"/>
      <c r="WO316" s="13"/>
      <c r="WP316" s="13"/>
      <c r="WQ316" s="13"/>
      <c r="WR316" s="13"/>
      <c r="WS316" s="13"/>
      <c r="WT316" s="13"/>
      <c r="WU316" s="13"/>
      <c r="WV316" s="13"/>
      <c r="WW316" s="13"/>
      <c r="WX316" s="13"/>
      <c r="WY316" s="13"/>
      <c r="WZ316" s="13"/>
      <c r="XA316" s="13"/>
      <c r="XB316" s="13"/>
      <c r="XC316" s="13"/>
      <c r="XD316" s="13"/>
      <c r="XE316" s="13"/>
      <c r="XF316" s="13"/>
      <c r="XG316" s="13"/>
      <c r="XH316" s="13"/>
      <c r="XI316" s="13"/>
      <c r="XJ316" s="13"/>
      <c r="XK316" s="13"/>
      <c r="XL316" s="13"/>
      <c r="XM316" s="13"/>
      <c r="XN316" s="13"/>
      <c r="XO316" s="13"/>
      <c r="XP316" s="13"/>
      <c r="XQ316" s="13"/>
      <c r="XR316" s="13"/>
      <c r="XS316" s="13"/>
      <c r="XT316" s="13"/>
      <c r="XU316" s="13"/>
      <c r="XV316" s="13"/>
      <c r="XW316" s="13"/>
      <c r="XX316" s="13"/>
      <c r="XY316" s="13"/>
      <c r="XZ316" s="13"/>
      <c r="YA316" s="13"/>
      <c r="YB316" s="13"/>
      <c r="YC316" s="13"/>
      <c r="YD316" s="13"/>
      <c r="YE316" s="13"/>
      <c r="YF316" s="13"/>
      <c r="YG316" s="13"/>
      <c r="YH316" s="13"/>
      <c r="YI316" s="13"/>
      <c r="YJ316" s="13"/>
      <c r="YK316" s="13"/>
      <c r="YL316" s="13"/>
      <c r="YM316" s="13"/>
      <c r="YN316" s="13"/>
      <c r="YO316" s="13"/>
      <c r="YP316" s="13"/>
      <c r="YQ316" s="13"/>
      <c r="YR316" s="13"/>
      <c r="YS316" s="13"/>
      <c r="YT316" s="13"/>
      <c r="YU316" s="13"/>
      <c r="YV316" s="13"/>
      <c r="YW316" s="13"/>
      <c r="YX316" s="13"/>
      <c r="YY316" s="13"/>
      <c r="YZ316" s="13"/>
      <c r="ZA316" s="13"/>
      <c r="ZB316" s="13"/>
      <c r="ZC316" s="13"/>
      <c r="ZD316" s="13"/>
      <c r="ZE316" s="13"/>
      <c r="ZF316" s="13"/>
      <c r="ZG316" s="13"/>
      <c r="ZH316" s="13"/>
      <c r="ZI316" s="13"/>
      <c r="ZJ316" s="13"/>
      <c r="ZK316" s="13"/>
      <c r="ZL316" s="13"/>
      <c r="ZM316" s="13"/>
      <c r="ZN316" s="13"/>
      <c r="ZO316" s="13"/>
      <c r="ZP316" s="13"/>
      <c r="ZQ316" s="13"/>
      <c r="ZR316" s="13"/>
      <c r="ZS316" s="13"/>
      <c r="ZT316" s="13"/>
      <c r="ZU316" s="13"/>
      <c r="ZV316" s="13"/>
      <c r="ZW316" s="13"/>
      <c r="ZX316" s="13"/>
      <c r="ZY316" s="13"/>
      <c r="ZZ316" s="13"/>
      <c r="AAA316" s="13"/>
      <c r="AAB316" s="13"/>
      <c r="AAC316" s="13"/>
      <c r="AAD316" s="13"/>
      <c r="AAE316" s="13"/>
      <c r="AAF316" s="13"/>
      <c r="AAG316" s="13"/>
      <c r="AAH316" s="13"/>
      <c r="AAI316" s="13"/>
      <c r="AAJ316" s="13"/>
      <c r="AAK316" s="13"/>
      <c r="AAL316" s="13"/>
      <c r="AAM316" s="13"/>
      <c r="AAN316" s="13"/>
      <c r="AAO316" s="13"/>
      <c r="AAP316" s="13"/>
      <c r="AAQ316" s="13"/>
      <c r="AAR316" s="13"/>
      <c r="AAS316" s="13"/>
      <c r="AAT316" s="13"/>
      <c r="AAU316" s="13"/>
      <c r="AAV316" s="13"/>
      <c r="AAW316" s="13"/>
      <c r="AAX316" s="13"/>
      <c r="AAY316" s="13"/>
      <c r="AAZ316" s="13"/>
      <c r="ABA316" s="13"/>
      <c r="ABB316" s="13"/>
      <c r="ABC316" s="13"/>
      <c r="ABD316" s="13"/>
      <c r="ABE316" s="13"/>
      <c r="ABF316" s="13"/>
      <c r="ABG316" s="13"/>
      <c r="ABH316" s="13"/>
      <c r="ABI316" s="13"/>
      <c r="ABJ316" s="13"/>
      <c r="ABK316" s="13"/>
      <c r="ABL316" s="13"/>
      <c r="ABM316" s="13"/>
      <c r="ABN316" s="13"/>
      <c r="ABO316" s="13"/>
      <c r="ABP316" s="13"/>
      <c r="ABQ316" s="13"/>
      <c r="ABR316" s="13"/>
      <c r="ABS316" s="13"/>
      <c r="ABT316" s="13"/>
      <c r="ABU316" s="13"/>
      <c r="ABV316" s="13"/>
      <c r="ABW316" s="13"/>
      <c r="ABX316" s="13"/>
      <c r="ABY316" s="13"/>
      <c r="ABZ316" s="13"/>
      <c r="ACA316" s="13"/>
      <c r="ACB316" s="13"/>
      <c r="ACC316" s="13"/>
      <c r="ACD316" s="13"/>
      <c r="ACE316" s="13"/>
      <c r="ACF316" s="13"/>
      <c r="ACG316" s="13"/>
      <c r="ACH316" s="13"/>
      <c r="ACI316" s="13"/>
      <c r="ACJ316" s="13"/>
      <c r="ACK316" s="13"/>
      <c r="ACL316" s="13"/>
      <c r="ACM316" s="13"/>
      <c r="ACN316" s="13"/>
      <c r="ACO316" s="13"/>
      <c r="ACP316" s="13"/>
      <c r="ACQ316" s="13"/>
      <c r="ACR316" s="13"/>
      <c r="ACS316" s="13"/>
      <c r="ACT316" s="13"/>
      <c r="ACU316" s="13"/>
      <c r="ACV316" s="13"/>
      <c r="ACW316" s="13"/>
      <c r="ACX316" s="13"/>
      <c r="ACY316" s="13"/>
      <c r="ACZ316" s="13"/>
      <c r="ADA316" s="13"/>
      <c r="ADB316" s="13"/>
      <c r="ADC316" s="13"/>
      <c r="ADD316" s="13"/>
      <c r="ADE316" s="13"/>
      <c r="ADF316" s="13"/>
      <c r="ADG316" s="13"/>
      <c r="ADH316" s="13"/>
      <c r="ADI316" s="13"/>
      <c r="ADJ316" s="13"/>
      <c r="ADK316" s="13"/>
      <c r="ADL316" s="13"/>
      <c r="ADM316" s="13"/>
      <c r="ADN316" s="13"/>
      <c r="ADO316" s="13"/>
      <c r="ADP316" s="13"/>
      <c r="ADQ316" s="13"/>
      <c r="ADR316" s="13"/>
      <c r="ADS316" s="13"/>
      <c r="ADT316" s="13"/>
      <c r="ADU316" s="13"/>
      <c r="ADV316" s="13"/>
      <c r="ADW316" s="13"/>
      <c r="ADX316" s="13"/>
      <c r="ADY316" s="13"/>
      <c r="ADZ316" s="13"/>
      <c r="AEA316" s="13"/>
      <c r="AEB316" s="13"/>
      <c r="AEC316" s="13"/>
      <c r="AED316" s="13"/>
      <c r="AEE316" s="13"/>
      <c r="AEF316" s="13"/>
      <c r="AEG316" s="13"/>
      <c r="AEH316" s="13"/>
      <c r="AEI316" s="13"/>
      <c r="AEJ316" s="13"/>
      <c r="AEK316" s="13"/>
      <c r="AEL316" s="13"/>
      <c r="AEM316" s="13"/>
      <c r="AEN316" s="13"/>
      <c r="AEO316" s="13"/>
      <c r="AEP316" s="13"/>
      <c r="AEQ316" s="13"/>
      <c r="AER316" s="13"/>
      <c r="AES316" s="13"/>
      <c r="AET316" s="13"/>
      <c r="AEU316" s="13"/>
      <c r="AEV316" s="13"/>
      <c r="AEW316" s="13"/>
      <c r="AEX316" s="13"/>
      <c r="AEY316" s="13"/>
      <c r="AEZ316" s="13"/>
      <c r="AFA316" s="13"/>
      <c r="AFB316" s="13"/>
      <c r="AFC316" s="13"/>
      <c r="AFD316" s="13"/>
      <c r="AFE316" s="13"/>
      <c r="AFF316" s="13"/>
      <c r="AFG316" s="13"/>
      <c r="AFH316" s="13"/>
      <c r="AFI316" s="13"/>
      <c r="AFJ316" s="13"/>
      <c r="AFK316" s="13"/>
      <c r="AFL316" s="13"/>
      <c r="AFM316" s="13"/>
      <c r="AFN316" s="13"/>
      <c r="AFO316" s="13"/>
      <c r="AFP316" s="13"/>
      <c r="AFQ316" s="13"/>
      <c r="AFR316" s="13"/>
      <c r="AFS316" s="13"/>
      <c r="AFT316" s="13"/>
      <c r="AFU316" s="13"/>
      <c r="AFV316" s="13"/>
      <c r="AFW316" s="13"/>
      <c r="AFX316" s="13"/>
      <c r="AFY316" s="13"/>
      <c r="AFZ316" s="13"/>
      <c r="AGA316" s="13"/>
      <c r="AGB316" s="13"/>
      <c r="AGC316" s="13"/>
      <c r="AGD316" s="13"/>
      <c r="AGE316" s="13"/>
      <c r="AGF316" s="13"/>
      <c r="AGG316" s="13"/>
      <c r="AGH316" s="13"/>
      <c r="AGI316" s="13"/>
      <c r="AGJ316" s="13"/>
      <c r="AGK316" s="13"/>
      <c r="AGL316" s="13"/>
      <c r="AGM316" s="13"/>
      <c r="AGN316" s="13"/>
      <c r="AGO316" s="13"/>
      <c r="AGP316" s="13"/>
      <c r="AGQ316" s="13"/>
      <c r="AGR316" s="13"/>
      <c r="AGS316" s="13"/>
      <c r="AGT316" s="13"/>
      <c r="AGU316" s="13"/>
      <c r="AGV316" s="13"/>
      <c r="AGW316" s="13"/>
      <c r="AGX316" s="13"/>
      <c r="AGY316" s="13"/>
      <c r="AGZ316" s="13"/>
      <c r="AHA316" s="13"/>
      <c r="AHB316" s="13"/>
      <c r="AHC316" s="13"/>
      <c r="AHD316" s="13"/>
      <c r="AHE316" s="13"/>
      <c r="AHF316" s="13"/>
      <c r="AHG316" s="13"/>
      <c r="AHH316" s="13"/>
      <c r="AHI316" s="13"/>
      <c r="AHJ316" s="13"/>
      <c r="AHK316" s="13"/>
      <c r="AHL316" s="13"/>
      <c r="AHM316" s="13"/>
      <c r="AHN316" s="13"/>
      <c r="AHO316" s="13"/>
      <c r="AHP316" s="13"/>
      <c r="AHQ316" s="13"/>
      <c r="AHR316" s="13"/>
      <c r="AHS316" s="13"/>
      <c r="AHT316" s="13"/>
      <c r="AHU316" s="13"/>
      <c r="AHV316" s="13"/>
      <c r="AHW316" s="13"/>
      <c r="AHX316" s="13"/>
      <c r="AHY316" s="13"/>
      <c r="AHZ316" s="13"/>
      <c r="AIA316" s="13"/>
      <c r="AIB316" s="13"/>
      <c r="AIC316" s="13"/>
      <c r="AID316" s="13"/>
      <c r="AIE316" s="13"/>
      <c r="AIF316" s="13"/>
      <c r="AIG316" s="13"/>
      <c r="AIH316" s="13"/>
      <c r="AII316" s="13"/>
      <c r="AIJ316" s="13"/>
      <c r="AIK316" s="13"/>
      <c r="AIL316" s="13"/>
      <c r="AIM316" s="13"/>
      <c r="AIN316" s="13"/>
      <c r="AIO316" s="13"/>
      <c r="AIP316" s="13"/>
      <c r="AIQ316" s="13"/>
      <c r="AIR316" s="13"/>
      <c r="AIS316" s="13"/>
      <c r="AIT316" s="13"/>
      <c r="AIU316" s="13"/>
      <c r="AIV316" s="13"/>
      <c r="AIW316" s="13"/>
      <c r="AIX316" s="13"/>
      <c r="AIY316" s="13"/>
      <c r="AIZ316" s="13"/>
      <c r="AJA316" s="13"/>
      <c r="AJB316" s="13"/>
      <c r="AJC316" s="13"/>
      <c r="AJD316" s="13"/>
      <c r="AJE316" s="13"/>
      <c r="AJF316" s="13"/>
      <c r="AJG316" s="13"/>
      <c r="AJH316" s="13"/>
      <c r="AJI316" s="13"/>
      <c r="AJJ316" s="13"/>
      <c r="AJK316" s="13"/>
      <c r="AJL316" s="13"/>
      <c r="AJM316" s="13"/>
      <c r="AJN316" s="13"/>
      <c r="AJO316" s="13"/>
      <c r="AJP316" s="13"/>
      <c r="AJQ316" s="13"/>
      <c r="AJR316" s="13"/>
      <c r="AJS316" s="13"/>
      <c r="AJT316" s="13"/>
      <c r="AJU316" s="13"/>
      <c r="AJV316" s="13"/>
      <c r="AJW316" s="13"/>
      <c r="AJX316" s="13"/>
      <c r="AJY316" s="13"/>
      <c r="AJZ316" s="13"/>
      <c r="AKA316" s="13"/>
      <c r="AKB316" s="13"/>
      <c r="AKC316" s="13"/>
      <c r="AKD316" s="13"/>
      <c r="AKE316" s="13"/>
      <c r="AKF316" s="13"/>
      <c r="AKG316" s="13"/>
      <c r="AKH316" s="13"/>
      <c r="AKI316" s="13"/>
      <c r="AKJ316" s="13"/>
      <c r="AKK316" s="13"/>
      <c r="AKL316" s="13"/>
      <c r="AKM316" s="13"/>
      <c r="AKN316" s="13"/>
      <c r="AKO316" s="13"/>
      <c r="AKP316" s="13"/>
      <c r="AKQ316" s="13"/>
      <c r="AKR316" s="13"/>
      <c r="AKS316" s="13"/>
      <c r="AKT316" s="13"/>
      <c r="AKU316" s="13"/>
      <c r="AKV316" s="13"/>
      <c r="AKW316" s="13"/>
      <c r="AKX316" s="13"/>
      <c r="AKY316" s="13"/>
      <c r="AKZ316" s="13"/>
      <c r="ALA316" s="13"/>
      <c r="ALB316" s="13"/>
      <c r="ALC316" s="13"/>
      <c r="ALD316" s="13"/>
      <c r="ALE316" s="13"/>
      <c r="ALF316" s="13"/>
      <c r="ALG316" s="13"/>
      <c r="ALH316" s="13"/>
      <c r="ALI316" s="13"/>
      <c r="ALJ316" s="13"/>
      <c r="ALK316" s="13"/>
      <c r="ALL316" s="13"/>
      <c r="ALM316" s="13"/>
      <c r="ALN316" s="13"/>
    </row>
    <row r="317" spans="1:1002" ht="14.5" hidden="1" customHeight="1" x14ac:dyDescent="0.35">
      <c r="A317" s="6"/>
      <c r="B317" s="21"/>
      <c r="C317" s="30"/>
      <c r="D317" s="21"/>
      <c r="E317" s="21"/>
      <c r="F317" s="11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13"/>
      <c r="DP317" s="13"/>
      <c r="DQ317" s="13"/>
      <c r="DR317" s="13"/>
      <c r="DS317" s="13"/>
      <c r="DT317" s="13"/>
      <c r="DU317" s="13"/>
      <c r="DV317" s="13"/>
      <c r="DW317" s="13"/>
      <c r="DX317" s="13"/>
      <c r="DY317" s="13"/>
      <c r="DZ317" s="13"/>
      <c r="EA317" s="13"/>
      <c r="EB317" s="13"/>
      <c r="EC317" s="13"/>
      <c r="ED317" s="13"/>
      <c r="EE317" s="13"/>
      <c r="EF317" s="13"/>
      <c r="EG317" s="13"/>
      <c r="EH317" s="13"/>
      <c r="EI317" s="13"/>
      <c r="EJ317" s="13"/>
      <c r="EK317" s="13"/>
      <c r="EL317" s="13"/>
      <c r="EM317" s="13"/>
      <c r="EN317" s="13"/>
      <c r="EO317" s="13"/>
      <c r="EP317" s="13"/>
      <c r="EQ317" s="13"/>
      <c r="ER317" s="13"/>
      <c r="ES317" s="13"/>
      <c r="ET317" s="13"/>
      <c r="EU317" s="13"/>
      <c r="EV317" s="13"/>
      <c r="EW317" s="13"/>
      <c r="EX317" s="13"/>
      <c r="EY317" s="13"/>
      <c r="EZ317" s="13"/>
      <c r="FA317" s="13"/>
      <c r="FB317" s="13"/>
      <c r="FC317" s="13"/>
      <c r="FD317" s="13"/>
      <c r="FE317" s="13"/>
      <c r="FF317" s="13"/>
      <c r="FG317" s="13"/>
      <c r="FH317" s="13"/>
      <c r="FI317" s="13"/>
      <c r="FJ317" s="13"/>
      <c r="FK317" s="13"/>
      <c r="FL317" s="13"/>
      <c r="FM317" s="13"/>
      <c r="FN317" s="13"/>
      <c r="FO317" s="13"/>
      <c r="FP317" s="13"/>
      <c r="FQ317" s="13"/>
      <c r="FR317" s="13"/>
      <c r="FS317" s="13"/>
      <c r="FT317" s="13"/>
      <c r="FU317" s="13"/>
      <c r="FV317" s="13"/>
      <c r="FW317" s="13"/>
      <c r="FX317" s="13"/>
      <c r="FY317" s="13"/>
      <c r="FZ317" s="13"/>
      <c r="GA317" s="13"/>
      <c r="GB317" s="13"/>
      <c r="GC317" s="13"/>
      <c r="GD317" s="13"/>
      <c r="GE317" s="13"/>
      <c r="GF317" s="13"/>
      <c r="GG317" s="13"/>
      <c r="GH317" s="13"/>
      <c r="GI317" s="13"/>
      <c r="GJ317" s="13"/>
      <c r="GK317" s="13"/>
      <c r="GL317" s="13"/>
      <c r="GM317" s="13"/>
      <c r="GN317" s="13"/>
      <c r="GO317" s="13"/>
      <c r="GP317" s="13"/>
      <c r="GQ317" s="13"/>
      <c r="GR317" s="13"/>
      <c r="GS317" s="13"/>
      <c r="GT317" s="13"/>
      <c r="GU317" s="13"/>
      <c r="GV317" s="13"/>
      <c r="GW317" s="13"/>
      <c r="GX317" s="13"/>
      <c r="GY317" s="13"/>
      <c r="GZ317" s="13"/>
      <c r="HA317" s="13"/>
      <c r="HB317" s="13"/>
      <c r="HC317" s="13"/>
      <c r="HD317" s="13"/>
      <c r="HE317" s="13"/>
      <c r="HF317" s="13"/>
      <c r="HG317" s="13"/>
      <c r="HH317" s="13"/>
      <c r="HI317" s="13"/>
      <c r="HJ317" s="13"/>
      <c r="HK317" s="13"/>
      <c r="HL317" s="13"/>
      <c r="HM317" s="13"/>
      <c r="HN317" s="13"/>
      <c r="HO317" s="13"/>
      <c r="HP317" s="13"/>
      <c r="HQ317" s="13"/>
      <c r="HR317" s="13"/>
      <c r="HS317" s="13"/>
      <c r="HT317" s="13"/>
      <c r="HU317" s="13"/>
      <c r="HV317" s="13"/>
      <c r="HW317" s="13"/>
      <c r="HX317" s="13"/>
      <c r="HY317" s="13"/>
      <c r="HZ317" s="13"/>
      <c r="IA317" s="13"/>
      <c r="IB317" s="13"/>
      <c r="IC317" s="13"/>
      <c r="ID317" s="13"/>
      <c r="IE317" s="13"/>
      <c r="IF317" s="13"/>
      <c r="IG317" s="13"/>
      <c r="IH317" s="13"/>
      <c r="II317" s="13"/>
      <c r="IJ317" s="13"/>
      <c r="IK317" s="13"/>
      <c r="IL317" s="13"/>
      <c r="IM317" s="13"/>
      <c r="IN317" s="13"/>
      <c r="IO317" s="13"/>
      <c r="IP317" s="13"/>
      <c r="IQ317" s="13"/>
      <c r="IR317" s="13"/>
      <c r="IS317" s="13"/>
      <c r="IT317" s="13"/>
      <c r="IU317" s="13"/>
      <c r="IV317" s="13"/>
      <c r="IW317" s="13"/>
      <c r="IX317" s="13"/>
      <c r="IY317" s="13"/>
      <c r="IZ317" s="13"/>
      <c r="JA317" s="13"/>
      <c r="JB317" s="13"/>
      <c r="JC317" s="13"/>
      <c r="JD317" s="13"/>
      <c r="JE317" s="13"/>
      <c r="JF317" s="13"/>
      <c r="JG317" s="13"/>
      <c r="JH317" s="13"/>
      <c r="JI317" s="13"/>
      <c r="JJ317" s="13"/>
      <c r="JK317" s="13"/>
      <c r="JL317" s="13"/>
      <c r="JM317" s="13"/>
      <c r="JN317" s="13"/>
      <c r="JO317" s="13"/>
      <c r="JP317" s="13"/>
      <c r="JQ317" s="13"/>
      <c r="JR317" s="13"/>
      <c r="JS317" s="13"/>
      <c r="JT317" s="13"/>
      <c r="JU317" s="13"/>
      <c r="JV317" s="13"/>
      <c r="JW317" s="13"/>
      <c r="JX317" s="13"/>
      <c r="JY317" s="13"/>
      <c r="JZ317" s="13"/>
      <c r="KA317" s="13"/>
      <c r="KB317" s="13"/>
      <c r="KC317" s="13"/>
      <c r="KD317" s="13"/>
      <c r="KE317" s="13"/>
      <c r="KF317" s="13"/>
      <c r="KG317" s="13"/>
      <c r="KH317" s="13"/>
      <c r="KI317" s="13"/>
      <c r="KJ317" s="13"/>
      <c r="KK317" s="13"/>
      <c r="KL317" s="13"/>
      <c r="KM317" s="13"/>
      <c r="KN317" s="13"/>
      <c r="KO317" s="13"/>
      <c r="KP317" s="13"/>
      <c r="KQ317" s="13"/>
      <c r="KR317" s="13"/>
      <c r="KS317" s="13"/>
      <c r="KT317" s="13"/>
      <c r="KU317" s="13"/>
      <c r="KV317" s="13"/>
      <c r="KW317" s="13"/>
      <c r="KX317" s="13"/>
      <c r="KY317" s="13"/>
      <c r="KZ317" s="13"/>
      <c r="LA317" s="13"/>
      <c r="LB317" s="13"/>
      <c r="LC317" s="13"/>
      <c r="LD317" s="13"/>
      <c r="LE317" s="13"/>
      <c r="LF317" s="13"/>
      <c r="LG317" s="13"/>
      <c r="LH317" s="13"/>
      <c r="LI317" s="13"/>
      <c r="LJ317" s="13"/>
      <c r="LK317" s="13"/>
      <c r="LL317" s="13"/>
      <c r="LM317" s="13"/>
      <c r="LN317" s="13"/>
      <c r="LO317" s="13"/>
      <c r="LP317" s="13"/>
      <c r="LQ317" s="13"/>
      <c r="LR317" s="13"/>
      <c r="LS317" s="13"/>
      <c r="LT317" s="13"/>
      <c r="LU317" s="13"/>
      <c r="LV317" s="13"/>
      <c r="LW317" s="13"/>
      <c r="LX317" s="13"/>
      <c r="LY317" s="13"/>
      <c r="LZ317" s="13"/>
      <c r="MA317" s="13"/>
      <c r="MB317" s="13"/>
      <c r="MC317" s="13"/>
      <c r="MD317" s="13"/>
      <c r="ME317" s="13"/>
      <c r="MF317" s="13"/>
      <c r="MG317" s="13"/>
      <c r="MH317" s="13"/>
      <c r="MI317" s="13"/>
      <c r="MJ317" s="13"/>
      <c r="MK317" s="13"/>
      <c r="ML317" s="13"/>
      <c r="MM317" s="13"/>
      <c r="MN317" s="13"/>
      <c r="MO317" s="13"/>
      <c r="MP317" s="13"/>
      <c r="MQ317" s="13"/>
      <c r="MR317" s="13"/>
      <c r="MS317" s="13"/>
      <c r="MT317" s="13"/>
      <c r="MU317" s="13"/>
      <c r="MV317" s="13"/>
      <c r="MW317" s="13"/>
      <c r="MX317" s="13"/>
      <c r="MY317" s="13"/>
      <c r="MZ317" s="13"/>
      <c r="NA317" s="13"/>
      <c r="NB317" s="13"/>
      <c r="NC317" s="13"/>
      <c r="ND317" s="13"/>
      <c r="NE317" s="13"/>
      <c r="NF317" s="13"/>
      <c r="NG317" s="13"/>
      <c r="NH317" s="13"/>
      <c r="NI317" s="13"/>
      <c r="NJ317" s="13"/>
      <c r="NK317" s="13"/>
      <c r="NL317" s="13"/>
      <c r="NM317" s="13"/>
      <c r="NN317" s="13"/>
      <c r="NO317" s="13"/>
      <c r="NP317" s="13"/>
      <c r="NQ317" s="13"/>
      <c r="NR317" s="13"/>
      <c r="NS317" s="13"/>
      <c r="NT317" s="13"/>
      <c r="NU317" s="13"/>
      <c r="NV317" s="13"/>
      <c r="NW317" s="13"/>
      <c r="NX317" s="13"/>
      <c r="NY317" s="13"/>
      <c r="NZ317" s="13"/>
      <c r="OA317" s="13"/>
      <c r="OB317" s="13"/>
      <c r="OC317" s="13"/>
      <c r="OD317" s="13"/>
      <c r="OE317" s="13"/>
      <c r="OF317" s="13"/>
      <c r="OG317" s="13"/>
      <c r="OH317" s="13"/>
      <c r="OI317" s="13"/>
      <c r="OJ317" s="13"/>
      <c r="OK317" s="13"/>
      <c r="OL317" s="13"/>
      <c r="OM317" s="13"/>
      <c r="ON317" s="13"/>
      <c r="OO317" s="13"/>
      <c r="OP317" s="13"/>
      <c r="OQ317" s="13"/>
      <c r="OR317" s="13"/>
      <c r="OS317" s="13"/>
      <c r="OT317" s="13"/>
      <c r="OU317" s="13"/>
      <c r="OV317" s="13"/>
      <c r="OW317" s="13"/>
      <c r="OX317" s="13"/>
      <c r="OY317" s="13"/>
      <c r="OZ317" s="13"/>
      <c r="PA317" s="13"/>
      <c r="PB317" s="13"/>
      <c r="PC317" s="13"/>
      <c r="PD317" s="13"/>
      <c r="PE317" s="13"/>
      <c r="PF317" s="13"/>
      <c r="PG317" s="13"/>
      <c r="PH317" s="13"/>
      <c r="PI317" s="13"/>
      <c r="PJ317" s="13"/>
      <c r="PK317" s="13"/>
      <c r="PL317" s="13"/>
      <c r="PM317" s="13"/>
      <c r="PN317" s="13"/>
      <c r="PO317" s="13"/>
      <c r="PP317" s="13"/>
      <c r="PQ317" s="13"/>
      <c r="PR317" s="13"/>
      <c r="PS317" s="13"/>
      <c r="PT317" s="13"/>
      <c r="PU317" s="13"/>
      <c r="PV317" s="13"/>
      <c r="PW317" s="13"/>
      <c r="PX317" s="13"/>
      <c r="PY317" s="13"/>
      <c r="PZ317" s="13"/>
      <c r="QA317" s="13"/>
      <c r="QB317" s="13"/>
      <c r="QC317" s="13"/>
      <c r="QD317" s="13"/>
      <c r="QE317" s="13"/>
      <c r="QF317" s="13"/>
      <c r="QG317" s="13"/>
      <c r="QH317" s="13"/>
      <c r="QI317" s="13"/>
      <c r="QJ317" s="13"/>
      <c r="QK317" s="13"/>
      <c r="QL317" s="13"/>
      <c r="QM317" s="13"/>
      <c r="QN317" s="13"/>
      <c r="QO317" s="13"/>
      <c r="QP317" s="13"/>
      <c r="QQ317" s="13"/>
      <c r="QR317" s="13"/>
      <c r="QS317" s="13"/>
      <c r="QT317" s="13"/>
      <c r="QU317" s="13"/>
      <c r="QV317" s="13"/>
      <c r="QW317" s="13"/>
      <c r="QX317" s="13"/>
      <c r="QY317" s="13"/>
      <c r="QZ317" s="13"/>
      <c r="RA317" s="13"/>
      <c r="RB317" s="13"/>
      <c r="RC317" s="13"/>
      <c r="RD317" s="13"/>
      <c r="RE317" s="13"/>
      <c r="RF317" s="13"/>
      <c r="RG317" s="13"/>
      <c r="RH317" s="13"/>
      <c r="RI317" s="13"/>
      <c r="RJ317" s="13"/>
      <c r="RK317" s="13"/>
      <c r="RL317" s="13"/>
      <c r="RM317" s="13"/>
      <c r="RN317" s="13"/>
      <c r="RO317" s="13"/>
      <c r="RP317" s="13"/>
      <c r="RQ317" s="13"/>
      <c r="RR317" s="13"/>
      <c r="RS317" s="13"/>
      <c r="RT317" s="13"/>
      <c r="RU317" s="13"/>
      <c r="RV317" s="13"/>
      <c r="RW317" s="13"/>
      <c r="RX317" s="13"/>
      <c r="RY317" s="13"/>
      <c r="RZ317" s="13"/>
      <c r="SA317" s="13"/>
      <c r="SB317" s="13"/>
      <c r="SC317" s="13"/>
      <c r="SD317" s="13"/>
      <c r="SE317" s="13"/>
      <c r="SF317" s="13"/>
      <c r="SG317" s="13"/>
      <c r="SH317" s="13"/>
      <c r="SI317" s="13"/>
      <c r="SJ317" s="13"/>
      <c r="SK317" s="13"/>
      <c r="SL317" s="13"/>
      <c r="SM317" s="13"/>
      <c r="SN317" s="13"/>
      <c r="SO317" s="13"/>
      <c r="SP317" s="13"/>
      <c r="SQ317" s="13"/>
      <c r="SR317" s="13"/>
      <c r="SS317" s="13"/>
      <c r="ST317" s="13"/>
      <c r="SU317" s="13"/>
      <c r="SV317" s="13"/>
      <c r="SW317" s="13"/>
      <c r="SX317" s="13"/>
      <c r="SY317" s="13"/>
      <c r="SZ317" s="13"/>
      <c r="TA317" s="13"/>
      <c r="TB317" s="13"/>
      <c r="TC317" s="13"/>
      <c r="TD317" s="13"/>
      <c r="TE317" s="13"/>
      <c r="TF317" s="13"/>
      <c r="TG317" s="13"/>
      <c r="TH317" s="13"/>
      <c r="TI317" s="13"/>
      <c r="TJ317" s="13"/>
      <c r="TK317" s="13"/>
      <c r="TL317" s="13"/>
      <c r="TM317" s="13"/>
      <c r="TN317" s="13"/>
      <c r="TO317" s="13"/>
      <c r="TP317" s="13"/>
      <c r="TQ317" s="13"/>
      <c r="TR317" s="13"/>
      <c r="TS317" s="13"/>
      <c r="TT317" s="13"/>
      <c r="TU317" s="13"/>
      <c r="TV317" s="13"/>
      <c r="TW317" s="13"/>
      <c r="TX317" s="13"/>
      <c r="TY317" s="13"/>
      <c r="TZ317" s="13"/>
      <c r="UA317" s="13"/>
      <c r="UB317" s="13"/>
      <c r="UC317" s="13"/>
      <c r="UD317" s="13"/>
      <c r="UE317" s="13"/>
      <c r="UF317" s="13"/>
      <c r="UG317" s="13"/>
      <c r="UH317" s="13"/>
      <c r="UI317" s="13"/>
      <c r="UJ317" s="13"/>
      <c r="UK317" s="13"/>
      <c r="UL317" s="13"/>
      <c r="UM317" s="13"/>
      <c r="UN317" s="13"/>
      <c r="UO317" s="13"/>
      <c r="UP317" s="13"/>
      <c r="UQ317" s="13"/>
      <c r="UR317" s="13"/>
      <c r="US317" s="13"/>
      <c r="UT317" s="13"/>
      <c r="UU317" s="13"/>
      <c r="UV317" s="13"/>
      <c r="UW317" s="13"/>
      <c r="UX317" s="13"/>
      <c r="UY317" s="13"/>
      <c r="UZ317" s="13"/>
      <c r="VA317" s="13"/>
      <c r="VB317" s="13"/>
      <c r="VC317" s="13"/>
      <c r="VD317" s="13"/>
      <c r="VE317" s="13"/>
      <c r="VF317" s="13"/>
      <c r="VG317" s="13"/>
      <c r="VH317" s="13"/>
      <c r="VI317" s="13"/>
      <c r="VJ317" s="13"/>
      <c r="VK317" s="13"/>
      <c r="VL317" s="13"/>
      <c r="VM317" s="13"/>
      <c r="VN317" s="13"/>
      <c r="VO317" s="13"/>
      <c r="VP317" s="13"/>
      <c r="VQ317" s="13"/>
      <c r="VR317" s="13"/>
      <c r="VS317" s="13"/>
      <c r="VT317" s="13"/>
      <c r="VU317" s="13"/>
      <c r="VV317" s="13"/>
      <c r="VW317" s="13"/>
      <c r="VX317" s="13"/>
      <c r="VY317" s="13"/>
      <c r="VZ317" s="13"/>
      <c r="WA317" s="13"/>
      <c r="WB317" s="13"/>
      <c r="WC317" s="13"/>
      <c r="WD317" s="13"/>
      <c r="WE317" s="13"/>
      <c r="WF317" s="13"/>
      <c r="WG317" s="13"/>
      <c r="WH317" s="13"/>
      <c r="WI317" s="13"/>
      <c r="WJ317" s="13"/>
      <c r="WK317" s="13"/>
      <c r="WL317" s="13"/>
      <c r="WM317" s="13"/>
      <c r="WN317" s="13"/>
      <c r="WO317" s="13"/>
      <c r="WP317" s="13"/>
      <c r="WQ317" s="13"/>
      <c r="WR317" s="13"/>
      <c r="WS317" s="13"/>
      <c r="WT317" s="13"/>
      <c r="WU317" s="13"/>
      <c r="WV317" s="13"/>
      <c r="WW317" s="13"/>
      <c r="WX317" s="13"/>
      <c r="WY317" s="13"/>
      <c r="WZ317" s="13"/>
      <c r="XA317" s="13"/>
      <c r="XB317" s="13"/>
      <c r="XC317" s="13"/>
      <c r="XD317" s="13"/>
      <c r="XE317" s="13"/>
      <c r="XF317" s="13"/>
      <c r="XG317" s="13"/>
      <c r="XH317" s="13"/>
      <c r="XI317" s="13"/>
      <c r="XJ317" s="13"/>
      <c r="XK317" s="13"/>
      <c r="XL317" s="13"/>
      <c r="XM317" s="13"/>
      <c r="XN317" s="13"/>
      <c r="XO317" s="13"/>
      <c r="XP317" s="13"/>
      <c r="XQ317" s="13"/>
      <c r="XR317" s="13"/>
      <c r="XS317" s="13"/>
      <c r="XT317" s="13"/>
      <c r="XU317" s="13"/>
      <c r="XV317" s="13"/>
      <c r="XW317" s="13"/>
      <c r="XX317" s="13"/>
      <c r="XY317" s="13"/>
      <c r="XZ317" s="13"/>
      <c r="YA317" s="13"/>
      <c r="YB317" s="13"/>
      <c r="YC317" s="13"/>
      <c r="YD317" s="13"/>
      <c r="YE317" s="13"/>
      <c r="YF317" s="13"/>
      <c r="YG317" s="13"/>
      <c r="YH317" s="13"/>
      <c r="YI317" s="13"/>
      <c r="YJ317" s="13"/>
      <c r="YK317" s="13"/>
      <c r="YL317" s="13"/>
      <c r="YM317" s="13"/>
      <c r="YN317" s="13"/>
      <c r="YO317" s="13"/>
      <c r="YP317" s="13"/>
      <c r="YQ317" s="13"/>
      <c r="YR317" s="13"/>
      <c r="YS317" s="13"/>
      <c r="YT317" s="13"/>
      <c r="YU317" s="13"/>
      <c r="YV317" s="13"/>
      <c r="YW317" s="13"/>
      <c r="YX317" s="13"/>
      <c r="YY317" s="13"/>
      <c r="YZ317" s="13"/>
      <c r="ZA317" s="13"/>
      <c r="ZB317" s="13"/>
      <c r="ZC317" s="13"/>
      <c r="ZD317" s="13"/>
      <c r="ZE317" s="13"/>
      <c r="ZF317" s="13"/>
      <c r="ZG317" s="13"/>
      <c r="ZH317" s="13"/>
      <c r="ZI317" s="13"/>
      <c r="ZJ317" s="13"/>
      <c r="ZK317" s="13"/>
      <c r="ZL317" s="13"/>
      <c r="ZM317" s="13"/>
      <c r="ZN317" s="13"/>
      <c r="ZO317" s="13"/>
      <c r="ZP317" s="13"/>
      <c r="ZQ317" s="13"/>
      <c r="ZR317" s="13"/>
      <c r="ZS317" s="13"/>
      <c r="ZT317" s="13"/>
      <c r="ZU317" s="13"/>
      <c r="ZV317" s="13"/>
      <c r="ZW317" s="13"/>
      <c r="ZX317" s="13"/>
      <c r="ZY317" s="13"/>
      <c r="ZZ317" s="13"/>
      <c r="AAA317" s="13"/>
      <c r="AAB317" s="13"/>
      <c r="AAC317" s="13"/>
      <c r="AAD317" s="13"/>
      <c r="AAE317" s="13"/>
      <c r="AAF317" s="13"/>
      <c r="AAG317" s="13"/>
      <c r="AAH317" s="13"/>
      <c r="AAI317" s="13"/>
      <c r="AAJ317" s="13"/>
      <c r="AAK317" s="13"/>
      <c r="AAL317" s="13"/>
      <c r="AAM317" s="13"/>
      <c r="AAN317" s="13"/>
      <c r="AAO317" s="13"/>
      <c r="AAP317" s="13"/>
      <c r="AAQ317" s="13"/>
      <c r="AAR317" s="13"/>
      <c r="AAS317" s="13"/>
      <c r="AAT317" s="13"/>
      <c r="AAU317" s="13"/>
      <c r="AAV317" s="13"/>
      <c r="AAW317" s="13"/>
      <c r="AAX317" s="13"/>
      <c r="AAY317" s="13"/>
      <c r="AAZ317" s="13"/>
      <c r="ABA317" s="13"/>
      <c r="ABB317" s="13"/>
      <c r="ABC317" s="13"/>
      <c r="ABD317" s="13"/>
      <c r="ABE317" s="13"/>
      <c r="ABF317" s="13"/>
      <c r="ABG317" s="13"/>
      <c r="ABH317" s="13"/>
      <c r="ABI317" s="13"/>
      <c r="ABJ317" s="13"/>
      <c r="ABK317" s="13"/>
      <c r="ABL317" s="13"/>
      <c r="ABM317" s="13"/>
      <c r="ABN317" s="13"/>
      <c r="ABO317" s="13"/>
      <c r="ABP317" s="13"/>
      <c r="ABQ317" s="13"/>
      <c r="ABR317" s="13"/>
      <c r="ABS317" s="13"/>
      <c r="ABT317" s="13"/>
      <c r="ABU317" s="13"/>
      <c r="ABV317" s="13"/>
      <c r="ABW317" s="13"/>
      <c r="ABX317" s="13"/>
      <c r="ABY317" s="13"/>
      <c r="ABZ317" s="13"/>
      <c r="ACA317" s="13"/>
      <c r="ACB317" s="13"/>
      <c r="ACC317" s="13"/>
      <c r="ACD317" s="13"/>
      <c r="ACE317" s="13"/>
      <c r="ACF317" s="13"/>
      <c r="ACG317" s="13"/>
      <c r="ACH317" s="13"/>
      <c r="ACI317" s="13"/>
      <c r="ACJ317" s="13"/>
      <c r="ACK317" s="13"/>
      <c r="ACL317" s="13"/>
      <c r="ACM317" s="13"/>
      <c r="ACN317" s="13"/>
      <c r="ACO317" s="13"/>
      <c r="ACP317" s="13"/>
      <c r="ACQ317" s="13"/>
      <c r="ACR317" s="13"/>
      <c r="ACS317" s="13"/>
      <c r="ACT317" s="13"/>
      <c r="ACU317" s="13"/>
      <c r="ACV317" s="13"/>
      <c r="ACW317" s="13"/>
      <c r="ACX317" s="13"/>
      <c r="ACY317" s="13"/>
      <c r="ACZ317" s="13"/>
      <c r="ADA317" s="13"/>
      <c r="ADB317" s="13"/>
      <c r="ADC317" s="13"/>
      <c r="ADD317" s="13"/>
      <c r="ADE317" s="13"/>
      <c r="ADF317" s="13"/>
      <c r="ADG317" s="13"/>
      <c r="ADH317" s="13"/>
      <c r="ADI317" s="13"/>
      <c r="ADJ317" s="13"/>
      <c r="ADK317" s="13"/>
      <c r="ADL317" s="13"/>
      <c r="ADM317" s="13"/>
      <c r="ADN317" s="13"/>
      <c r="ADO317" s="13"/>
      <c r="ADP317" s="13"/>
      <c r="ADQ317" s="13"/>
      <c r="ADR317" s="13"/>
      <c r="ADS317" s="13"/>
      <c r="ADT317" s="13"/>
      <c r="ADU317" s="13"/>
      <c r="ADV317" s="13"/>
      <c r="ADW317" s="13"/>
      <c r="ADX317" s="13"/>
      <c r="ADY317" s="13"/>
      <c r="ADZ317" s="13"/>
      <c r="AEA317" s="13"/>
      <c r="AEB317" s="13"/>
      <c r="AEC317" s="13"/>
      <c r="AED317" s="13"/>
      <c r="AEE317" s="13"/>
      <c r="AEF317" s="13"/>
      <c r="AEG317" s="13"/>
      <c r="AEH317" s="13"/>
      <c r="AEI317" s="13"/>
      <c r="AEJ317" s="13"/>
      <c r="AEK317" s="13"/>
      <c r="AEL317" s="13"/>
      <c r="AEM317" s="13"/>
      <c r="AEN317" s="13"/>
      <c r="AEO317" s="13"/>
      <c r="AEP317" s="13"/>
      <c r="AEQ317" s="13"/>
      <c r="AER317" s="13"/>
      <c r="AES317" s="13"/>
      <c r="AET317" s="13"/>
      <c r="AEU317" s="13"/>
      <c r="AEV317" s="13"/>
      <c r="AEW317" s="13"/>
      <c r="AEX317" s="13"/>
      <c r="AEY317" s="13"/>
      <c r="AEZ317" s="13"/>
      <c r="AFA317" s="13"/>
      <c r="AFB317" s="13"/>
      <c r="AFC317" s="13"/>
      <c r="AFD317" s="13"/>
      <c r="AFE317" s="13"/>
      <c r="AFF317" s="13"/>
      <c r="AFG317" s="13"/>
      <c r="AFH317" s="13"/>
      <c r="AFI317" s="13"/>
      <c r="AFJ317" s="13"/>
      <c r="AFK317" s="13"/>
      <c r="AFL317" s="13"/>
      <c r="AFM317" s="13"/>
      <c r="AFN317" s="13"/>
      <c r="AFO317" s="13"/>
      <c r="AFP317" s="13"/>
      <c r="AFQ317" s="13"/>
      <c r="AFR317" s="13"/>
      <c r="AFS317" s="13"/>
      <c r="AFT317" s="13"/>
      <c r="AFU317" s="13"/>
      <c r="AFV317" s="13"/>
      <c r="AFW317" s="13"/>
      <c r="AFX317" s="13"/>
      <c r="AFY317" s="13"/>
      <c r="AFZ317" s="13"/>
      <c r="AGA317" s="13"/>
      <c r="AGB317" s="13"/>
      <c r="AGC317" s="13"/>
      <c r="AGD317" s="13"/>
      <c r="AGE317" s="13"/>
      <c r="AGF317" s="13"/>
      <c r="AGG317" s="13"/>
      <c r="AGH317" s="13"/>
      <c r="AGI317" s="13"/>
      <c r="AGJ317" s="13"/>
      <c r="AGK317" s="13"/>
      <c r="AGL317" s="13"/>
      <c r="AGM317" s="13"/>
      <c r="AGN317" s="13"/>
      <c r="AGO317" s="13"/>
      <c r="AGP317" s="13"/>
      <c r="AGQ317" s="13"/>
      <c r="AGR317" s="13"/>
      <c r="AGS317" s="13"/>
      <c r="AGT317" s="13"/>
      <c r="AGU317" s="13"/>
      <c r="AGV317" s="13"/>
      <c r="AGW317" s="13"/>
      <c r="AGX317" s="13"/>
      <c r="AGY317" s="13"/>
      <c r="AGZ317" s="13"/>
      <c r="AHA317" s="13"/>
      <c r="AHB317" s="13"/>
      <c r="AHC317" s="13"/>
      <c r="AHD317" s="13"/>
      <c r="AHE317" s="13"/>
      <c r="AHF317" s="13"/>
      <c r="AHG317" s="13"/>
      <c r="AHH317" s="13"/>
      <c r="AHI317" s="13"/>
      <c r="AHJ317" s="13"/>
      <c r="AHK317" s="13"/>
      <c r="AHL317" s="13"/>
      <c r="AHM317" s="13"/>
      <c r="AHN317" s="13"/>
      <c r="AHO317" s="13"/>
      <c r="AHP317" s="13"/>
      <c r="AHQ317" s="13"/>
      <c r="AHR317" s="13"/>
      <c r="AHS317" s="13"/>
      <c r="AHT317" s="13"/>
      <c r="AHU317" s="13"/>
      <c r="AHV317" s="13"/>
      <c r="AHW317" s="13"/>
      <c r="AHX317" s="13"/>
      <c r="AHY317" s="13"/>
      <c r="AHZ317" s="13"/>
      <c r="AIA317" s="13"/>
      <c r="AIB317" s="13"/>
      <c r="AIC317" s="13"/>
      <c r="AID317" s="13"/>
      <c r="AIE317" s="13"/>
      <c r="AIF317" s="13"/>
      <c r="AIG317" s="13"/>
      <c r="AIH317" s="13"/>
      <c r="AII317" s="13"/>
      <c r="AIJ317" s="13"/>
      <c r="AIK317" s="13"/>
      <c r="AIL317" s="13"/>
      <c r="AIM317" s="13"/>
      <c r="AIN317" s="13"/>
      <c r="AIO317" s="13"/>
      <c r="AIP317" s="13"/>
      <c r="AIQ317" s="13"/>
      <c r="AIR317" s="13"/>
      <c r="AIS317" s="13"/>
      <c r="AIT317" s="13"/>
      <c r="AIU317" s="13"/>
      <c r="AIV317" s="13"/>
      <c r="AIW317" s="13"/>
      <c r="AIX317" s="13"/>
      <c r="AIY317" s="13"/>
      <c r="AIZ317" s="13"/>
      <c r="AJA317" s="13"/>
      <c r="AJB317" s="13"/>
      <c r="AJC317" s="13"/>
      <c r="AJD317" s="13"/>
      <c r="AJE317" s="13"/>
      <c r="AJF317" s="13"/>
      <c r="AJG317" s="13"/>
      <c r="AJH317" s="13"/>
      <c r="AJI317" s="13"/>
      <c r="AJJ317" s="13"/>
      <c r="AJK317" s="13"/>
      <c r="AJL317" s="13"/>
      <c r="AJM317" s="13"/>
      <c r="AJN317" s="13"/>
      <c r="AJO317" s="13"/>
      <c r="AJP317" s="13"/>
      <c r="AJQ317" s="13"/>
      <c r="AJR317" s="13"/>
      <c r="AJS317" s="13"/>
      <c r="AJT317" s="13"/>
      <c r="AJU317" s="13"/>
      <c r="AJV317" s="13"/>
      <c r="AJW317" s="13"/>
      <c r="AJX317" s="13"/>
      <c r="AJY317" s="13"/>
      <c r="AJZ317" s="13"/>
      <c r="AKA317" s="13"/>
      <c r="AKB317" s="13"/>
      <c r="AKC317" s="13"/>
      <c r="AKD317" s="13"/>
      <c r="AKE317" s="13"/>
      <c r="AKF317" s="13"/>
      <c r="AKG317" s="13"/>
      <c r="AKH317" s="13"/>
      <c r="AKI317" s="13"/>
      <c r="AKJ317" s="13"/>
      <c r="AKK317" s="13"/>
      <c r="AKL317" s="13"/>
      <c r="AKM317" s="13"/>
      <c r="AKN317" s="13"/>
      <c r="AKO317" s="13"/>
      <c r="AKP317" s="13"/>
      <c r="AKQ317" s="13"/>
      <c r="AKR317" s="13"/>
      <c r="AKS317" s="13"/>
      <c r="AKT317" s="13"/>
      <c r="AKU317" s="13"/>
      <c r="AKV317" s="13"/>
      <c r="AKW317" s="13"/>
      <c r="AKX317" s="13"/>
      <c r="AKY317" s="13"/>
      <c r="AKZ317" s="13"/>
      <c r="ALA317" s="13"/>
      <c r="ALB317" s="13"/>
      <c r="ALC317" s="13"/>
      <c r="ALD317" s="13"/>
      <c r="ALE317" s="13"/>
      <c r="ALF317" s="13"/>
      <c r="ALG317" s="13"/>
      <c r="ALH317" s="13"/>
      <c r="ALI317" s="13"/>
      <c r="ALJ317" s="13"/>
      <c r="ALK317" s="13"/>
      <c r="ALL317" s="13"/>
      <c r="ALM317" s="13"/>
      <c r="ALN317" s="13"/>
    </row>
    <row r="318" spans="1:1002" ht="14.5" hidden="1" customHeight="1" x14ac:dyDescent="0.35">
      <c r="A318" s="6"/>
      <c r="B318" s="21"/>
      <c r="C318" s="30"/>
      <c r="D318" s="21"/>
      <c r="E318" s="21"/>
      <c r="F318" s="11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13"/>
      <c r="DP318" s="13"/>
      <c r="DQ318" s="13"/>
      <c r="DR318" s="13"/>
      <c r="DS318" s="13"/>
      <c r="DT318" s="13"/>
      <c r="DU318" s="13"/>
      <c r="DV318" s="13"/>
      <c r="DW318" s="13"/>
      <c r="DX318" s="13"/>
      <c r="DY318" s="13"/>
      <c r="DZ318" s="13"/>
      <c r="EA318" s="13"/>
      <c r="EB318" s="13"/>
      <c r="EC318" s="13"/>
      <c r="ED318" s="13"/>
      <c r="EE318" s="13"/>
      <c r="EF318" s="13"/>
      <c r="EG318" s="13"/>
      <c r="EH318" s="13"/>
      <c r="EI318" s="13"/>
      <c r="EJ318" s="13"/>
      <c r="EK318" s="13"/>
      <c r="EL318" s="13"/>
      <c r="EM318" s="13"/>
      <c r="EN318" s="13"/>
      <c r="EO318" s="13"/>
      <c r="EP318" s="13"/>
      <c r="EQ318" s="13"/>
      <c r="ER318" s="13"/>
      <c r="ES318" s="13"/>
      <c r="ET318" s="13"/>
      <c r="EU318" s="13"/>
      <c r="EV318" s="13"/>
      <c r="EW318" s="13"/>
      <c r="EX318" s="13"/>
      <c r="EY318" s="13"/>
      <c r="EZ318" s="13"/>
      <c r="FA318" s="13"/>
      <c r="FB318" s="13"/>
      <c r="FC318" s="13"/>
      <c r="FD318" s="13"/>
      <c r="FE318" s="13"/>
      <c r="FF318" s="13"/>
      <c r="FG318" s="13"/>
      <c r="FH318" s="13"/>
      <c r="FI318" s="13"/>
      <c r="FJ318" s="13"/>
      <c r="FK318" s="13"/>
      <c r="FL318" s="13"/>
      <c r="FM318" s="13"/>
      <c r="FN318" s="13"/>
      <c r="FO318" s="13"/>
      <c r="FP318" s="13"/>
      <c r="FQ318" s="13"/>
      <c r="FR318" s="13"/>
      <c r="FS318" s="13"/>
      <c r="FT318" s="13"/>
      <c r="FU318" s="13"/>
      <c r="FV318" s="13"/>
      <c r="FW318" s="13"/>
      <c r="FX318" s="13"/>
      <c r="FY318" s="13"/>
      <c r="FZ318" s="13"/>
      <c r="GA318" s="13"/>
      <c r="GB318" s="13"/>
      <c r="GC318" s="13"/>
      <c r="GD318" s="13"/>
      <c r="GE318" s="13"/>
      <c r="GF318" s="13"/>
      <c r="GG318" s="13"/>
      <c r="GH318" s="13"/>
      <c r="GI318" s="13"/>
      <c r="GJ318" s="13"/>
      <c r="GK318" s="13"/>
      <c r="GL318" s="13"/>
      <c r="GM318" s="13"/>
      <c r="GN318" s="13"/>
      <c r="GO318" s="13"/>
      <c r="GP318" s="13"/>
      <c r="GQ318" s="13"/>
      <c r="GR318" s="13"/>
      <c r="GS318" s="13"/>
      <c r="GT318" s="13"/>
      <c r="GU318" s="13"/>
      <c r="GV318" s="13"/>
      <c r="GW318" s="13"/>
      <c r="GX318" s="13"/>
      <c r="GY318" s="13"/>
      <c r="GZ318" s="13"/>
      <c r="HA318" s="13"/>
      <c r="HB318" s="13"/>
      <c r="HC318" s="13"/>
      <c r="HD318" s="13"/>
      <c r="HE318" s="13"/>
      <c r="HF318" s="13"/>
      <c r="HG318" s="13"/>
      <c r="HH318" s="13"/>
      <c r="HI318" s="13"/>
      <c r="HJ318" s="13"/>
      <c r="HK318" s="13"/>
      <c r="HL318" s="13"/>
      <c r="HM318" s="13"/>
      <c r="HN318" s="13"/>
      <c r="HO318" s="13"/>
      <c r="HP318" s="13"/>
      <c r="HQ318" s="13"/>
      <c r="HR318" s="13"/>
      <c r="HS318" s="13"/>
      <c r="HT318" s="13"/>
      <c r="HU318" s="13"/>
      <c r="HV318" s="13"/>
      <c r="HW318" s="13"/>
      <c r="HX318" s="13"/>
      <c r="HY318" s="13"/>
      <c r="HZ318" s="13"/>
      <c r="IA318" s="13"/>
      <c r="IB318" s="13"/>
      <c r="IC318" s="13"/>
      <c r="ID318" s="13"/>
      <c r="IE318" s="13"/>
      <c r="IF318" s="13"/>
      <c r="IG318" s="13"/>
      <c r="IH318" s="13"/>
      <c r="II318" s="13"/>
      <c r="IJ318" s="13"/>
      <c r="IK318" s="13"/>
      <c r="IL318" s="13"/>
      <c r="IM318" s="13"/>
      <c r="IN318" s="13"/>
      <c r="IO318" s="13"/>
      <c r="IP318" s="13"/>
      <c r="IQ318" s="13"/>
      <c r="IR318" s="13"/>
      <c r="IS318" s="13"/>
      <c r="IT318" s="13"/>
      <c r="IU318" s="13"/>
      <c r="IV318" s="13"/>
      <c r="IW318" s="13"/>
      <c r="IX318" s="13"/>
      <c r="IY318" s="13"/>
      <c r="IZ318" s="13"/>
      <c r="JA318" s="13"/>
      <c r="JB318" s="13"/>
      <c r="JC318" s="13"/>
      <c r="JD318" s="13"/>
      <c r="JE318" s="13"/>
      <c r="JF318" s="13"/>
      <c r="JG318" s="13"/>
      <c r="JH318" s="13"/>
      <c r="JI318" s="13"/>
      <c r="JJ318" s="13"/>
      <c r="JK318" s="13"/>
      <c r="JL318" s="13"/>
      <c r="JM318" s="13"/>
      <c r="JN318" s="13"/>
      <c r="JO318" s="13"/>
      <c r="JP318" s="13"/>
      <c r="JQ318" s="13"/>
      <c r="JR318" s="13"/>
      <c r="JS318" s="13"/>
      <c r="JT318" s="13"/>
      <c r="JU318" s="13"/>
      <c r="JV318" s="13"/>
      <c r="JW318" s="13"/>
      <c r="JX318" s="13"/>
      <c r="JY318" s="13"/>
      <c r="JZ318" s="13"/>
      <c r="KA318" s="13"/>
      <c r="KB318" s="13"/>
      <c r="KC318" s="13"/>
      <c r="KD318" s="13"/>
      <c r="KE318" s="13"/>
      <c r="KF318" s="13"/>
      <c r="KG318" s="13"/>
      <c r="KH318" s="13"/>
      <c r="KI318" s="13"/>
      <c r="KJ318" s="13"/>
      <c r="KK318" s="13"/>
      <c r="KL318" s="13"/>
      <c r="KM318" s="13"/>
      <c r="KN318" s="13"/>
      <c r="KO318" s="13"/>
      <c r="KP318" s="13"/>
      <c r="KQ318" s="13"/>
      <c r="KR318" s="13"/>
      <c r="KS318" s="13"/>
      <c r="KT318" s="13"/>
      <c r="KU318" s="13"/>
      <c r="KV318" s="13"/>
      <c r="KW318" s="13"/>
      <c r="KX318" s="13"/>
      <c r="KY318" s="13"/>
      <c r="KZ318" s="13"/>
      <c r="LA318" s="13"/>
      <c r="LB318" s="13"/>
      <c r="LC318" s="13"/>
      <c r="LD318" s="13"/>
      <c r="LE318" s="13"/>
      <c r="LF318" s="13"/>
      <c r="LG318" s="13"/>
      <c r="LH318" s="13"/>
      <c r="LI318" s="13"/>
      <c r="LJ318" s="13"/>
      <c r="LK318" s="13"/>
      <c r="LL318" s="13"/>
      <c r="LM318" s="13"/>
      <c r="LN318" s="13"/>
      <c r="LO318" s="13"/>
      <c r="LP318" s="13"/>
      <c r="LQ318" s="13"/>
      <c r="LR318" s="13"/>
      <c r="LS318" s="13"/>
      <c r="LT318" s="13"/>
      <c r="LU318" s="13"/>
      <c r="LV318" s="13"/>
      <c r="LW318" s="13"/>
      <c r="LX318" s="13"/>
      <c r="LY318" s="13"/>
      <c r="LZ318" s="13"/>
      <c r="MA318" s="13"/>
      <c r="MB318" s="13"/>
      <c r="MC318" s="13"/>
      <c r="MD318" s="13"/>
      <c r="ME318" s="13"/>
      <c r="MF318" s="13"/>
      <c r="MG318" s="13"/>
      <c r="MH318" s="13"/>
      <c r="MI318" s="13"/>
      <c r="MJ318" s="13"/>
      <c r="MK318" s="13"/>
      <c r="ML318" s="13"/>
      <c r="MM318" s="13"/>
      <c r="MN318" s="13"/>
      <c r="MO318" s="13"/>
      <c r="MP318" s="13"/>
      <c r="MQ318" s="13"/>
      <c r="MR318" s="13"/>
      <c r="MS318" s="13"/>
      <c r="MT318" s="13"/>
      <c r="MU318" s="13"/>
      <c r="MV318" s="13"/>
      <c r="MW318" s="13"/>
      <c r="MX318" s="13"/>
      <c r="MY318" s="13"/>
      <c r="MZ318" s="13"/>
      <c r="NA318" s="13"/>
      <c r="NB318" s="13"/>
      <c r="NC318" s="13"/>
      <c r="ND318" s="13"/>
      <c r="NE318" s="13"/>
      <c r="NF318" s="13"/>
      <c r="NG318" s="13"/>
      <c r="NH318" s="13"/>
      <c r="NI318" s="13"/>
      <c r="NJ318" s="13"/>
      <c r="NK318" s="13"/>
      <c r="NL318" s="13"/>
      <c r="NM318" s="13"/>
      <c r="NN318" s="13"/>
      <c r="NO318" s="13"/>
      <c r="NP318" s="13"/>
      <c r="NQ318" s="13"/>
      <c r="NR318" s="13"/>
      <c r="NS318" s="13"/>
      <c r="NT318" s="13"/>
      <c r="NU318" s="13"/>
      <c r="NV318" s="13"/>
      <c r="NW318" s="13"/>
      <c r="NX318" s="13"/>
      <c r="NY318" s="13"/>
      <c r="NZ318" s="13"/>
      <c r="OA318" s="13"/>
      <c r="OB318" s="13"/>
      <c r="OC318" s="13"/>
      <c r="OD318" s="13"/>
      <c r="OE318" s="13"/>
      <c r="OF318" s="13"/>
      <c r="OG318" s="13"/>
      <c r="OH318" s="13"/>
      <c r="OI318" s="13"/>
      <c r="OJ318" s="13"/>
      <c r="OK318" s="13"/>
      <c r="OL318" s="13"/>
      <c r="OM318" s="13"/>
      <c r="ON318" s="13"/>
      <c r="OO318" s="13"/>
      <c r="OP318" s="13"/>
      <c r="OQ318" s="13"/>
      <c r="OR318" s="13"/>
      <c r="OS318" s="13"/>
      <c r="OT318" s="13"/>
      <c r="OU318" s="13"/>
      <c r="OV318" s="13"/>
      <c r="OW318" s="13"/>
      <c r="OX318" s="13"/>
      <c r="OY318" s="13"/>
      <c r="OZ318" s="13"/>
      <c r="PA318" s="13"/>
      <c r="PB318" s="13"/>
      <c r="PC318" s="13"/>
      <c r="PD318" s="13"/>
      <c r="PE318" s="13"/>
      <c r="PF318" s="13"/>
      <c r="PG318" s="13"/>
      <c r="PH318" s="13"/>
      <c r="PI318" s="13"/>
      <c r="PJ318" s="13"/>
      <c r="PK318" s="13"/>
      <c r="PL318" s="13"/>
      <c r="PM318" s="13"/>
      <c r="PN318" s="13"/>
      <c r="PO318" s="13"/>
      <c r="PP318" s="13"/>
      <c r="PQ318" s="13"/>
      <c r="PR318" s="13"/>
      <c r="PS318" s="13"/>
      <c r="PT318" s="13"/>
      <c r="PU318" s="13"/>
      <c r="PV318" s="13"/>
      <c r="PW318" s="13"/>
      <c r="PX318" s="13"/>
      <c r="PY318" s="13"/>
      <c r="PZ318" s="13"/>
      <c r="QA318" s="13"/>
      <c r="QB318" s="13"/>
      <c r="QC318" s="13"/>
      <c r="QD318" s="13"/>
      <c r="QE318" s="13"/>
      <c r="QF318" s="13"/>
      <c r="QG318" s="13"/>
      <c r="QH318" s="13"/>
      <c r="QI318" s="13"/>
      <c r="QJ318" s="13"/>
      <c r="QK318" s="13"/>
      <c r="QL318" s="13"/>
      <c r="QM318" s="13"/>
      <c r="QN318" s="13"/>
      <c r="QO318" s="13"/>
      <c r="QP318" s="13"/>
      <c r="QQ318" s="13"/>
      <c r="QR318" s="13"/>
      <c r="QS318" s="13"/>
      <c r="QT318" s="13"/>
      <c r="QU318" s="13"/>
      <c r="QV318" s="13"/>
      <c r="QW318" s="13"/>
      <c r="QX318" s="13"/>
      <c r="QY318" s="13"/>
      <c r="QZ318" s="13"/>
      <c r="RA318" s="13"/>
      <c r="RB318" s="13"/>
      <c r="RC318" s="13"/>
      <c r="RD318" s="13"/>
      <c r="RE318" s="13"/>
      <c r="RF318" s="13"/>
      <c r="RG318" s="13"/>
      <c r="RH318" s="13"/>
      <c r="RI318" s="13"/>
      <c r="RJ318" s="13"/>
      <c r="RK318" s="13"/>
      <c r="RL318" s="13"/>
      <c r="RM318" s="13"/>
      <c r="RN318" s="13"/>
      <c r="RO318" s="13"/>
      <c r="RP318" s="13"/>
      <c r="RQ318" s="13"/>
      <c r="RR318" s="13"/>
      <c r="RS318" s="13"/>
      <c r="RT318" s="13"/>
      <c r="RU318" s="13"/>
      <c r="RV318" s="13"/>
      <c r="RW318" s="13"/>
      <c r="RX318" s="13"/>
      <c r="RY318" s="13"/>
      <c r="RZ318" s="13"/>
      <c r="SA318" s="13"/>
      <c r="SB318" s="13"/>
      <c r="SC318" s="13"/>
      <c r="SD318" s="13"/>
      <c r="SE318" s="13"/>
      <c r="SF318" s="13"/>
      <c r="SG318" s="13"/>
      <c r="SH318" s="13"/>
      <c r="SI318" s="13"/>
      <c r="SJ318" s="13"/>
      <c r="SK318" s="13"/>
      <c r="SL318" s="13"/>
      <c r="SM318" s="13"/>
      <c r="SN318" s="13"/>
      <c r="SO318" s="13"/>
      <c r="SP318" s="13"/>
      <c r="SQ318" s="13"/>
      <c r="SR318" s="13"/>
      <c r="SS318" s="13"/>
      <c r="ST318" s="13"/>
      <c r="SU318" s="13"/>
      <c r="SV318" s="13"/>
      <c r="SW318" s="13"/>
      <c r="SX318" s="13"/>
      <c r="SY318" s="13"/>
      <c r="SZ318" s="13"/>
      <c r="TA318" s="13"/>
      <c r="TB318" s="13"/>
      <c r="TC318" s="13"/>
      <c r="TD318" s="13"/>
      <c r="TE318" s="13"/>
      <c r="TF318" s="13"/>
      <c r="TG318" s="13"/>
      <c r="TH318" s="13"/>
      <c r="TI318" s="13"/>
      <c r="TJ318" s="13"/>
      <c r="TK318" s="13"/>
      <c r="TL318" s="13"/>
      <c r="TM318" s="13"/>
      <c r="TN318" s="13"/>
      <c r="TO318" s="13"/>
      <c r="TP318" s="13"/>
      <c r="TQ318" s="13"/>
      <c r="TR318" s="13"/>
      <c r="TS318" s="13"/>
      <c r="TT318" s="13"/>
      <c r="TU318" s="13"/>
      <c r="TV318" s="13"/>
      <c r="TW318" s="13"/>
      <c r="TX318" s="13"/>
      <c r="TY318" s="13"/>
      <c r="TZ318" s="13"/>
      <c r="UA318" s="13"/>
      <c r="UB318" s="13"/>
      <c r="UC318" s="13"/>
      <c r="UD318" s="13"/>
      <c r="UE318" s="13"/>
      <c r="UF318" s="13"/>
      <c r="UG318" s="13"/>
      <c r="UH318" s="13"/>
      <c r="UI318" s="13"/>
      <c r="UJ318" s="13"/>
      <c r="UK318" s="13"/>
      <c r="UL318" s="13"/>
      <c r="UM318" s="13"/>
      <c r="UN318" s="13"/>
      <c r="UO318" s="13"/>
      <c r="UP318" s="13"/>
      <c r="UQ318" s="13"/>
      <c r="UR318" s="13"/>
      <c r="US318" s="13"/>
      <c r="UT318" s="13"/>
      <c r="UU318" s="13"/>
      <c r="UV318" s="13"/>
      <c r="UW318" s="13"/>
      <c r="UX318" s="13"/>
      <c r="UY318" s="13"/>
      <c r="UZ318" s="13"/>
      <c r="VA318" s="13"/>
      <c r="VB318" s="13"/>
      <c r="VC318" s="13"/>
      <c r="VD318" s="13"/>
      <c r="VE318" s="13"/>
      <c r="VF318" s="13"/>
      <c r="VG318" s="13"/>
      <c r="VH318" s="13"/>
      <c r="VI318" s="13"/>
      <c r="VJ318" s="13"/>
      <c r="VK318" s="13"/>
      <c r="VL318" s="13"/>
      <c r="VM318" s="13"/>
      <c r="VN318" s="13"/>
      <c r="VO318" s="13"/>
      <c r="VP318" s="13"/>
      <c r="VQ318" s="13"/>
      <c r="VR318" s="13"/>
      <c r="VS318" s="13"/>
      <c r="VT318" s="13"/>
      <c r="VU318" s="13"/>
      <c r="VV318" s="13"/>
      <c r="VW318" s="13"/>
      <c r="VX318" s="13"/>
      <c r="VY318" s="13"/>
      <c r="VZ318" s="13"/>
      <c r="WA318" s="13"/>
      <c r="WB318" s="13"/>
      <c r="WC318" s="13"/>
      <c r="WD318" s="13"/>
      <c r="WE318" s="13"/>
      <c r="WF318" s="13"/>
      <c r="WG318" s="13"/>
      <c r="WH318" s="13"/>
      <c r="WI318" s="13"/>
      <c r="WJ318" s="13"/>
      <c r="WK318" s="13"/>
      <c r="WL318" s="13"/>
      <c r="WM318" s="13"/>
      <c r="WN318" s="13"/>
      <c r="WO318" s="13"/>
      <c r="WP318" s="13"/>
      <c r="WQ318" s="13"/>
      <c r="WR318" s="13"/>
      <c r="WS318" s="13"/>
      <c r="WT318" s="13"/>
      <c r="WU318" s="13"/>
      <c r="WV318" s="13"/>
      <c r="WW318" s="13"/>
      <c r="WX318" s="13"/>
      <c r="WY318" s="13"/>
      <c r="WZ318" s="13"/>
      <c r="XA318" s="13"/>
      <c r="XB318" s="13"/>
      <c r="XC318" s="13"/>
      <c r="XD318" s="13"/>
      <c r="XE318" s="13"/>
      <c r="XF318" s="13"/>
      <c r="XG318" s="13"/>
      <c r="XH318" s="13"/>
      <c r="XI318" s="13"/>
      <c r="XJ318" s="13"/>
      <c r="XK318" s="13"/>
      <c r="XL318" s="13"/>
      <c r="XM318" s="13"/>
      <c r="XN318" s="13"/>
      <c r="XO318" s="13"/>
      <c r="XP318" s="13"/>
      <c r="XQ318" s="13"/>
      <c r="XR318" s="13"/>
      <c r="XS318" s="13"/>
      <c r="XT318" s="13"/>
      <c r="XU318" s="13"/>
      <c r="XV318" s="13"/>
      <c r="XW318" s="13"/>
      <c r="XX318" s="13"/>
      <c r="XY318" s="13"/>
      <c r="XZ318" s="13"/>
      <c r="YA318" s="13"/>
      <c r="YB318" s="13"/>
      <c r="YC318" s="13"/>
      <c r="YD318" s="13"/>
      <c r="YE318" s="13"/>
      <c r="YF318" s="13"/>
      <c r="YG318" s="13"/>
      <c r="YH318" s="13"/>
      <c r="YI318" s="13"/>
      <c r="YJ318" s="13"/>
      <c r="YK318" s="13"/>
      <c r="YL318" s="13"/>
      <c r="YM318" s="13"/>
      <c r="YN318" s="13"/>
      <c r="YO318" s="13"/>
      <c r="YP318" s="13"/>
      <c r="YQ318" s="13"/>
      <c r="YR318" s="13"/>
      <c r="YS318" s="13"/>
      <c r="YT318" s="13"/>
      <c r="YU318" s="13"/>
      <c r="YV318" s="13"/>
      <c r="YW318" s="13"/>
      <c r="YX318" s="13"/>
      <c r="YY318" s="13"/>
      <c r="YZ318" s="13"/>
      <c r="ZA318" s="13"/>
      <c r="ZB318" s="13"/>
      <c r="ZC318" s="13"/>
      <c r="ZD318" s="13"/>
      <c r="ZE318" s="13"/>
      <c r="ZF318" s="13"/>
      <c r="ZG318" s="13"/>
      <c r="ZH318" s="13"/>
      <c r="ZI318" s="13"/>
      <c r="ZJ318" s="13"/>
      <c r="ZK318" s="13"/>
      <c r="ZL318" s="13"/>
      <c r="ZM318" s="13"/>
      <c r="ZN318" s="13"/>
      <c r="ZO318" s="13"/>
      <c r="ZP318" s="13"/>
      <c r="ZQ318" s="13"/>
      <c r="ZR318" s="13"/>
      <c r="ZS318" s="13"/>
      <c r="ZT318" s="13"/>
      <c r="ZU318" s="13"/>
      <c r="ZV318" s="13"/>
      <c r="ZW318" s="13"/>
      <c r="ZX318" s="13"/>
      <c r="ZY318" s="13"/>
      <c r="ZZ318" s="13"/>
      <c r="AAA318" s="13"/>
      <c r="AAB318" s="13"/>
      <c r="AAC318" s="13"/>
      <c r="AAD318" s="13"/>
      <c r="AAE318" s="13"/>
      <c r="AAF318" s="13"/>
      <c r="AAG318" s="13"/>
      <c r="AAH318" s="13"/>
      <c r="AAI318" s="13"/>
      <c r="AAJ318" s="13"/>
      <c r="AAK318" s="13"/>
      <c r="AAL318" s="13"/>
      <c r="AAM318" s="13"/>
      <c r="AAN318" s="13"/>
      <c r="AAO318" s="13"/>
      <c r="AAP318" s="13"/>
      <c r="AAQ318" s="13"/>
      <c r="AAR318" s="13"/>
      <c r="AAS318" s="13"/>
      <c r="AAT318" s="13"/>
      <c r="AAU318" s="13"/>
      <c r="AAV318" s="13"/>
      <c r="AAW318" s="13"/>
      <c r="AAX318" s="13"/>
      <c r="AAY318" s="13"/>
      <c r="AAZ318" s="13"/>
      <c r="ABA318" s="13"/>
      <c r="ABB318" s="13"/>
      <c r="ABC318" s="13"/>
      <c r="ABD318" s="13"/>
      <c r="ABE318" s="13"/>
      <c r="ABF318" s="13"/>
      <c r="ABG318" s="13"/>
      <c r="ABH318" s="13"/>
      <c r="ABI318" s="13"/>
      <c r="ABJ318" s="13"/>
      <c r="ABK318" s="13"/>
      <c r="ABL318" s="13"/>
      <c r="ABM318" s="13"/>
      <c r="ABN318" s="13"/>
      <c r="ABO318" s="13"/>
      <c r="ABP318" s="13"/>
      <c r="ABQ318" s="13"/>
      <c r="ABR318" s="13"/>
      <c r="ABS318" s="13"/>
      <c r="ABT318" s="13"/>
      <c r="ABU318" s="13"/>
      <c r="ABV318" s="13"/>
      <c r="ABW318" s="13"/>
      <c r="ABX318" s="13"/>
      <c r="ABY318" s="13"/>
      <c r="ABZ318" s="13"/>
      <c r="ACA318" s="13"/>
      <c r="ACB318" s="13"/>
      <c r="ACC318" s="13"/>
      <c r="ACD318" s="13"/>
      <c r="ACE318" s="13"/>
      <c r="ACF318" s="13"/>
      <c r="ACG318" s="13"/>
      <c r="ACH318" s="13"/>
      <c r="ACI318" s="13"/>
      <c r="ACJ318" s="13"/>
      <c r="ACK318" s="13"/>
      <c r="ACL318" s="13"/>
      <c r="ACM318" s="13"/>
      <c r="ACN318" s="13"/>
      <c r="ACO318" s="13"/>
      <c r="ACP318" s="13"/>
      <c r="ACQ318" s="13"/>
      <c r="ACR318" s="13"/>
      <c r="ACS318" s="13"/>
      <c r="ACT318" s="13"/>
      <c r="ACU318" s="13"/>
      <c r="ACV318" s="13"/>
      <c r="ACW318" s="13"/>
      <c r="ACX318" s="13"/>
      <c r="ACY318" s="13"/>
      <c r="ACZ318" s="13"/>
      <c r="ADA318" s="13"/>
      <c r="ADB318" s="13"/>
      <c r="ADC318" s="13"/>
      <c r="ADD318" s="13"/>
      <c r="ADE318" s="13"/>
      <c r="ADF318" s="13"/>
      <c r="ADG318" s="13"/>
      <c r="ADH318" s="13"/>
      <c r="ADI318" s="13"/>
      <c r="ADJ318" s="13"/>
      <c r="ADK318" s="13"/>
      <c r="ADL318" s="13"/>
      <c r="ADM318" s="13"/>
      <c r="ADN318" s="13"/>
      <c r="ADO318" s="13"/>
      <c r="ADP318" s="13"/>
      <c r="ADQ318" s="13"/>
      <c r="ADR318" s="13"/>
      <c r="ADS318" s="13"/>
      <c r="ADT318" s="13"/>
      <c r="ADU318" s="13"/>
      <c r="ADV318" s="13"/>
      <c r="ADW318" s="13"/>
      <c r="ADX318" s="13"/>
      <c r="ADY318" s="13"/>
      <c r="ADZ318" s="13"/>
      <c r="AEA318" s="13"/>
      <c r="AEB318" s="13"/>
      <c r="AEC318" s="13"/>
      <c r="AED318" s="13"/>
      <c r="AEE318" s="13"/>
      <c r="AEF318" s="13"/>
      <c r="AEG318" s="13"/>
      <c r="AEH318" s="13"/>
      <c r="AEI318" s="13"/>
      <c r="AEJ318" s="13"/>
      <c r="AEK318" s="13"/>
      <c r="AEL318" s="13"/>
      <c r="AEM318" s="13"/>
      <c r="AEN318" s="13"/>
      <c r="AEO318" s="13"/>
      <c r="AEP318" s="13"/>
      <c r="AEQ318" s="13"/>
      <c r="AER318" s="13"/>
      <c r="AES318" s="13"/>
      <c r="AET318" s="13"/>
      <c r="AEU318" s="13"/>
      <c r="AEV318" s="13"/>
      <c r="AEW318" s="13"/>
      <c r="AEX318" s="13"/>
      <c r="AEY318" s="13"/>
      <c r="AEZ318" s="13"/>
      <c r="AFA318" s="13"/>
      <c r="AFB318" s="13"/>
      <c r="AFC318" s="13"/>
      <c r="AFD318" s="13"/>
      <c r="AFE318" s="13"/>
      <c r="AFF318" s="13"/>
      <c r="AFG318" s="13"/>
      <c r="AFH318" s="13"/>
      <c r="AFI318" s="13"/>
      <c r="AFJ318" s="13"/>
      <c r="AFK318" s="13"/>
      <c r="AFL318" s="13"/>
      <c r="AFM318" s="13"/>
      <c r="AFN318" s="13"/>
      <c r="AFO318" s="13"/>
      <c r="AFP318" s="13"/>
      <c r="AFQ318" s="13"/>
      <c r="AFR318" s="13"/>
      <c r="AFS318" s="13"/>
      <c r="AFT318" s="13"/>
      <c r="AFU318" s="13"/>
      <c r="AFV318" s="13"/>
      <c r="AFW318" s="13"/>
      <c r="AFX318" s="13"/>
      <c r="AFY318" s="13"/>
      <c r="AFZ318" s="13"/>
      <c r="AGA318" s="13"/>
      <c r="AGB318" s="13"/>
      <c r="AGC318" s="13"/>
      <c r="AGD318" s="13"/>
      <c r="AGE318" s="13"/>
      <c r="AGF318" s="13"/>
      <c r="AGG318" s="13"/>
      <c r="AGH318" s="13"/>
      <c r="AGI318" s="13"/>
      <c r="AGJ318" s="13"/>
      <c r="AGK318" s="13"/>
      <c r="AGL318" s="13"/>
      <c r="AGM318" s="13"/>
      <c r="AGN318" s="13"/>
      <c r="AGO318" s="13"/>
      <c r="AGP318" s="13"/>
      <c r="AGQ318" s="13"/>
      <c r="AGR318" s="13"/>
      <c r="AGS318" s="13"/>
      <c r="AGT318" s="13"/>
      <c r="AGU318" s="13"/>
      <c r="AGV318" s="13"/>
      <c r="AGW318" s="13"/>
      <c r="AGX318" s="13"/>
      <c r="AGY318" s="13"/>
      <c r="AGZ318" s="13"/>
      <c r="AHA318" s="13"/>
      <c r="AHB318" s="13"/>
      <c r="AHC318" s="13"/>
      <c r="AHD318" s="13"/>
      <c r="AHE318" s="13"/>
      <c r="AHF318" s="13"/>
      <c r="AHG318" s="13"/>
      <c r="AHH318" s="13"/>
      <c r="AHI318" s="13"/>
      <c r="AHJ318" s="13"/>
      <c r="AHK318" s="13"/>
      <c r="AHL318" s="13"/>
      <c r="AHM318" s="13"/>
      <c r="AHN318" s="13"/>
      <c r="AHO318" s="13"/>
      <c r="AHP318" s="13"/>
      <c r="AHQ318" s="13"/>
      <c r="AHR318" s="13"/>
      <c r="AHS318" s="13"/>
      <c r="AHT318" s="13"/>
      <c r="AHU318" s="13"/>
      <c r="AHV318" s="13"/>
      <c r="AHW318" s="13"/>
      <c r="AHX318" s="13"/>
      <c r="AHY318" s="13"/>
      <c r="AHZ318" s="13"/>
      <c r="AIA318" s="13"/>
      <c r="AIB318" s="13"/>
      <c r="AIC318" s="13"/>
      <c r="AID318" s="13"/>
      <c r="AIE318" s="13"/>
      <c r="AIF318" s="13"/>
      <c r="AIG318" s="13"/>
      <c r="AIH318" s="13"/>
      <c r="AII318" s="13"/>
      <c r="AIJ318" s="13"/>
      <c r="AIK318" s="13"/>
      <c r="AIL318" s="13"/>
      <c r="AIM318" s="13"/>
      <c r="AIN318" s="13"/>
      <c r="AIO318" s="13"/>
      <c r="AIP318" s="13"/>
      <c r="AIQ318" s="13"/>
      <c r="AIR318" s="13"/>
      <c r="AIS318" s="13"/>
      <c r="AIT318" s="13"/>
      <c r="AIU318" s="13"/>
      <c r="AIV318" s="13"/>
      <c r="AIW318" s="13"/>
      <c r="AIX318" s="13"/>
      <c r="AIY318" s="13"/>
      <c r="AIZ318" s="13"/>
      <c r="AJA318" s="13"/>
      <c r="AJB318" s="13"/>
      <c r="AJC318" s="13"/>
      <c r="AJD318" s="13"/>
      <c r="AJE318" s="13"/>
      <c r="AJF318" s="13"/>
      <c r="AJG318" s="13"/>
      <c r="AJH318" s="13"/>
      <c r="AJI318" s="13"/>
      <c r="AJJ318" s="13"/>
      <c r="AJK318" s="13"/>
      <c r="AJL318" s="13"/>
      <c r="AJM318" s="13"/>
      <c r="AJN318" s="13"/>
      <c r="AJO318" s="13"/>
      <c r="AJP318" s="13"/>
      <c r="AJQ318" s="13"/>
      <c r="AJR318" s="13"/>
      <c r="AJS318" s="13"/>
      <c r="AJT318" s="13"/>
      <c r="AJU318" s="13"/>
      <c r="AJV318" s="13"/>
      <c r="AJW318" s="13"/>
      <c r="AJX318" s="13"/>
      <c r="AJY318" s="13"/>
      <c r="AJZ318" s="13"/>
      <c r="AKA318" s="13"/>
      <c r="AKB318" s="13"/>
      <c r="AKC318" s="13"/>
      <c r="AKD318" s="13"/>
      <c r="AKE318" s="13"/>
      <c r="AKF318" s="13"/>
      <c r="AKG318" s="13"/>
      <c r="AKH318" s="13"/>
      <c r="AKI318" s="13"/>
      <c r="AKJ318" s="13"/>
      <c r="AKK318" s="13"/>
      <c r="AKL318" s="13"/>
      <c r="AKM318" s="13"/>
      <c r="AKN318" s="13"/>
      <c r="AKO318" s="13"/>
      <c r="AKP318" s="13"/>
      <c r="AKQ318" s="13"/>
      <c r="AKR318" s="13"/>
      <c r="AKS318" s="13"/>
      <c r="AKT318" s="13"/>
      <c r="AKU318" s="13"/>
      <c r="AKV318" s="13"/>
      <c r="AKW318" s="13"/>
      <c r="AKX318" s="13"/>
      <c r="AKY318" s="13"/>
      <c r="AKZ318" s="13"/>
      <c r="ALA318" s="13"/>
      <c r="ALB318" s="13"/>
      <c r="ALC318" s="13"/>
      <c r="ALD318" s="13"/>
      <c r="ALE318" s="13"/>
      <c r="ALF318" s="13"/>
      <c r="ALG318" s="13"/>
      <c r="ALH318" s="13"/>
      <c r="ALI318" s="13"/>
      <c r="ALJ318" s="13"/>
      <c r="ALK318" s="13"/>
      <c r="ALL318" s="13"/>
      <c r="ALM318" s="13"/>
      <c r="ALN318" s="13"/>
    </row>
    <row r="319" spans="1:1002" ht="14.5" hidden="1" customHeight="1" x14ac:dyDescent="0.35">
      <c r="A319" s="6"/>
      <c r="B319" s="21"/>
      <c r="C319" s="30"/>
      <c r="D319" s="21"/>
      <c r="E319" s="21"/>
      <c r="F319" s="11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c r="DO319" s="13"/>
      <c r="DP319" s="13"/>
      <c r="DQ319" s="13"/>
      <c r="DR319" s="13"/>
      <c r="DS319" s="13"/>
      <c r="DT319" s="13"/>
      <c r="DU319" s="13"/>
      <c r="DV319" s="13"/>
      <c r="DW319" s="13"/>
      <c r="DX319" s="13"/>
      <c r="DY319" s="13"/>
      <c r="DZ319" s="13"/>
      <c r="EA319" s="13"/>
      <c r="EB319" s="13"/>
      <c r="EC319" s="13"/>
      <c r="ED319" s="13"/>
      <c r="EE319" s="13"/>
      <c r="EF319" s="13"/>
      <c r="EG319" s="13"/>
      <c r="EH319" s="13"/>
      <c r="EI319" s="13"/>
      <c r="EJ319" s="13"/>
      <c r="EK319" s="13"/>
      <c r="EL319" s="13"/>
      <c r="EM319" s="13"/>
      <c r="EN319" s="13"/>
      <c r="EO319" s="13"/>
      <c r="EP319" s="13"/>
      <c r="EQ319" s="13"/>
      <c r="ER319" s="13"/>
      <c r="ES319" s="13"/>
      <c r="ET319" s="13"/>
      <c r="EU319" s="13"/>
      <c r="EV319" s="13"/>
      <c r="EW319" s="13"/>
      <c r="EX319" s="13"/>
      <c r="EY319" s="13"/>
      <c r="EZ319" s="13"/>
      <c r="FA319" s="13"/>
      <c r="FB319" s="13"/>
      <c r="FC319" s="13"/>
      <c r="FD319" s="13"/>
      <c r="FE319" s="13"/>
      <c r="FF319" s="13"/>
      <c r="FG319" s="13"/>
      <c r="FH319" s="13"/>
      <c r="FI319" s="13"/>
      <c r="FJ319" s="13"/>
      <c r="FK319" s="13"/>
      <c r="FL319" s="13"/>
      <c r="FM319" s="13"/>
      <c r="FN319" s="13"/>
      <c r="FO319" s="13"/>
      <c r="FP319" s="13"/>
      <c r="FQ319" s="13"/>
      <c r="FR319" s="13"/>
      <c r="FS319" s="13"/>
      <c r="FT319" s="13"/>
      <c r="FU319" s="13"/>
      <c r="FV319" s="13"/>
      <c r="FW319" s="13"/>
      <c r="FX319" s="13"/>
      <c r="FY319" s="13"/>
      <c r="FZ319" s="13"/>
      <c r="GA319" s="13"/>
      <c r="GB319" s="13"/>
      <c r="GC319" s="13"/>
      <c r="GD319" s="13"/>
      <c r="GE319" s="13"/>
      <c r="GF319" s="13"/>
      <c r="GG319" s="13"/>
      <c r="GH319" s="13"/>
      <c r="GI319" s="13"/>
      <c r="GJ319" s="13"/>
      <c r="GK319" s="13"/>
      <c r="GL319" s="13"/>
      <c r="GM319" s="13"/>
      <c r="GN319" s="13"/>
      <c r="GO319" s="13"/>
      <c r="GP319" s="13"/>
      <c r="GQ319" s="13"/>
      <c r="GR319" s="13"/>
      <c r="GS319" s="13"/>
      <c r="GT319" s="13"/>
      <c r="GU319" s="13"/>
      <c r="GV319" s="13"/>
      <c r="GW319" s="13"/>
      <c r="GX319" s="13"/>
      <c r="GY319" s="13"/>
      <c r="GZ319" s="13"/>
      <c r="HA319" s="13"/>
      <c r="HB319" s="13"/>
      <c r="HC319" s="13"/>
      <c r="HD319" s="13"/>
      <c r="HE319" s="13"/>
      <c r="HF319" s="13"/>
      <c r="HG319" s="13"/>
      <c r="HH319" s="13"/>
      <c r="HI319" s="13"/>
      <c r="HJ319" s="13"/>
      <c r="HK319" s="13"/>
      <c r="HL319" s="13"/>
      <c r="HM319" s="13"/>
      <c r="HN319" s="13"/>
      <c r="HO319" s="13"/>
      <c r="HP319" s="13"/>
      <c r="HQ319" s="13"/>
      <c r="HR319" s="13"/>
      <c r="HS319" s="13"/>
      <c r="HT319" s="13"/>
      <c r="HU319" s="13"/>
      <c r="HV319" s="13"/>
      <c r="HW319" s="13"/>
      <c r="HX319" s="13"/>
      <c r="HY319" s="13"/>
      <c r="HZ319" s="13"/>
      <c r="IA319" s="13"/>
      <c r="IB319" s="13"/>
      <c r="IC319" s="13"/>
      <c r="ID319" s="13"/>
      <c r="IE319" s="13"/>
      <c r="IF319" s="13"/>
      <c r="IG319" s="13"/>
      <c r="IH319" s="13"/>
      <c r="II319" s="13"/>
      <c r="IJ319" s="13"/>
      <c r="IK319" s="13"/>
      <c r="IL319" s="13"/>
      <c r="IM319" s="13"/>
      <c r="IN319" s="13"/>
      <c r="IO319" s="13"/>
      <c r="IP319" s="13"/>
      <c r="IQ319" s="13"/>
      <c r="IR319" s="13"/>
      <c r="IS319" s="13"/>
      <c r="IT319" s="13"/>
      <c r="IU319" s="13"/>
      <c r="IV319" s="13"/>
      <c r="IW319" s="13"/>
      <c r="IX319" s="13"/>
      <c r="IY319" s="13"/>
      <c r="IZ319" s="13"/>
      <c r="JA319" s="13"/>
      <c r="JB319" s="13"/>
      <c r="JC319" s="13"/>
      <c r="JD319" s="13"/>
      <c r="JE319" s="13"/>
      <c r="JF319" s="13"/>
      <c r="JG319" s="13"/>
      <c r="JH319" s="13"/>
      <c r="JI319" s="13"/>
      <c r="JJ319" s="13"/>
      <c r="JK319" s="13"/>
      <c r="JL319" s="13"/>
      <c r="JM319" s="13"/>
      <c r="JN319" s="13"/>
      <c r="JO319" s="13"/>
      <c r="JP319" s="13"/>
      <c r="JQ319" s="13"/>
      <c r="JR319" s="13"/>
      <c r="JS319" s="13"/>
      <c r="JT319" s="13"/>
      <c r="JU319" s="13"/>
      <c r="JV319" s="13"/>
      <c r="JW319" s="13"/>
      <c r="JX319" s="13"/>
      <c r="JY319" s="13"/>
      <c r="JZ319" s="13"/>
      <c r="KA319" s="13"/>
      <c r="KB319" s="13"/>
      <c r="KC319" s="13"/>
      <c r="KD319" s="13"/>
      <c r="KE319" s="13"/>
      <c r="KF319" s="13"/>
      <c r="KG319" s="13"/>
      <c r="KH319" s="13"/>
      <c r="KI319" s="13"/>
      <c r="KJ319" s="13"/>
      <c r="KK319" s="13"/>
      <c r="KL319" s="13"/>
      <c r="KM319" s="13"/>
      <c r="KN319" s="13"/>
      <c r="KO319" s="13"/>
      <c r="KP319" s="13"/>
      <c r="KQ319" s="13"/>
      <c r="KR319" s="13"/>
      <c r="KS319" s="13"/>
      <c r="KT319" s="13"/>
      <c r="KU319" s="13"/>
      <c r="KV319" s="13"/>
      <c r="KW319" s="13"/>
      <c r="KX319" s="13"/>
      <c r="KY319" s="13"/>
      <c r="KZ319" s="13"/>
      <c r="LA319" s="13"/>
      <c r="LB319" s="13"/>
      <c r="LC319" s="13"/>
      <c r="LD319" s="13"/>
      <c r="LE319" s="13"/>
      <c r="LF319" s="13"/>
      <c r="LG319" s="13"/>
      <c r="LH319" s="13"/>
      <c r="LI319" s="13"/>
      <c r="LJ319" s="13"/>
      <c r="LK319" s="13"/>
      <c r="LL319" s="13"/>
      <c r="LM319" s="13"/>
      <c r="LN319" s="13"/>
      <c r="LO319" s="13"/>
      <c r="LP319" s="13"/>
      <c r="LQ319" s="13"/>
      <c r="LR319" s="13"/>
      <c r="LS319" s="13"/>
      <c r="LT319" s="13"/>
      <c r="LU319" s="13"/>
      <c r="LV319" s="13"/>
      <c r="LW319" s="13"/>
      <c r="LX319" s="13"/>
      <c r="LY319" s="13"/>
      <c r="LZ319" s="13"/>
      <c r="MA319" s="13"/>
      <c r="MB319" s="13"/>
      <c r="MC319" s="13"/>
      <c r="MD319" s="13"/>
      <c r="ME319" s="13"/>
      <c r="MF319" s="13"/>
      <c r="MG319" s="13"/>
      <c r="MH319" s="13"/>
      <c r="MI319" s="13"/>
      <c r="MJ319" s="13"/>
      <c r="MK319" s="13"/>
      <c r="ML319" s="13"/>
      <c r="MM319" s="13"/>
      <c r="MN319" s="13"/>
      <c r="MO319" s="13"/>
      <c r="MP319" s="13"/>
      <c r="MQ319" s="13"/>
      <c r="MR319" s="13"/>
      <c r="MS319" s="13"/>
      <c r="MT319" s="13"/>
      <c r="MU319" s="13"/>
      <c r="MV319" s="13"/>
      <c r="MW319" s="13"/>
      <c r="MX319" s="13"/>
      <c r="MY319" s="13"/>
      <c r="MZ319" s="13"/>
      <c r="NA319" s="13"/>
      <c r="NB319" s="13"/>
      <c r="NC319" s="13"/>
      <c r="ND319" s="13"/>
      <c r="NE319" s="13"/>
      <c r="NF319" s="13"/>
      <c r="NG319" s="13"/>
      <c r="NH319" s="13"/>
      <c r="NI319" s="13"/>
      <c r="NJ319" s="13"/>
      <c r="NK319" s="13"/>
      <c r="NL319" s="13"/>
      <c r="NM319" s="13"/>
      <c r="NN319" s="13"/>
      <c r="NO319" s="13"/>
      <c r="NP319" s="13"/>
      <c r="NQ319" s="13"/>
      <c r="NR319" s="13"/>
      <c r="NS319" s="13"/>
      <c r="NT319" s="13"/>
      <c r="NU319" s="13"/>
      <c r="NV319" s="13"/>
      <c r="NW319" s="13"/>
      <c r="NX319" s="13"/>
      <c r="NY319" s="13"/>
      <c r="NZ319" s="13"/>
      <c r="OA319" s="13"/>
      <c r="OB319" s="13"/>
      <c r="OC319" s="13"/>
      <c r="OD319" s="13"/>
      <c r="OE319" s="13"/>
      <c r="OF319" s="13"/>
      <c r="OG319" s="13"/>
      <c r="OH319" s="13"/>
      <c r="OI319" s="13"/>
      <c r="OJ319" s="13"/>
      <c r="OK319" s="13"/>
      <c r="OL319" s="13"/>
      <c r="OM319" s="13"/>
      <c r="ON319" s="13"/>
      <c r="OO319" s="13"/>
      <c r="OP319" s="13"/>
      <c r="OQ319" s="13"/>
      <c r="OR319" s="13"/>
      <c r="OS319" s="13"/>
      <c r="OT319" s="13"/>
      <c r="OU319" s="13"/>
      <c r="OV319" s="13"/>
      <c r="OW319" s="13"/>
      <c r="OX319" s="13"/>
      <c r="OY319" s="13"/>
      <c r="OZ319" s="13"/>
      <c r="PA319" s="13"/>
      <c r="PB319" s="13"/>
      <c r="PC319" s="13"/>
      <c r="PD319" s="13"/>
      <c r="PE319" s="13"/>
      <c r="PF319" s="13"/>
      <c r="PG319" s="13"/>
      <c r="PH319" s="13"/>
      <c r="PI319" s="13"/>
      <c r="PJ319" s="13"/>
      <c r="PK319" s="13"/>
      <c r="PL319" s="13"/>
      <c r="PM319" s="13"/>
      <c r="PN319" s="13"/>
      <c r="PO319" s="13"/>
      <c r="PP319" s="13"/>
      <c r="PQ319" s="13"/>
      <c r="PR319" s="13"/>
      <c r="PS319" s="13"/>
      <c r="PT319" s="13"/>
      <c r="PU319" s="13"/>
      <c r="PV319" s="13"/>
      <c r="PW319" s="13"/>
      <c r="PX319" s="13"/>
      <c r="PY319" s="13"/>
      <c r="PZ319" s="13"/>
      <c r="QA319" s="13"/>
      <c r="QB319" s="13"/>
      <c r="QC319" s="13"/>
      <c r="QD319" s="13"/>
      <c r="QE319" s="13"/>
      <c r="QF319" s="13"/>
      <c r="QG319" s="13"/>
      <c r="QH319" s="13"/>
      <c r="QI319" s="13"/>
      <c r="QJ319" s="13"/>
      <c r="QK319" s="13"/>
      <c r="QL319" s="13"/>
      <c r="QM319" s="13"/>
      <c r="QN319" s="13"/>
      <c r="QO319" s="13"/>
      <c r="QP319" s="13"/>
      <c r="QQ319" s="13"/>
      <c r="QR319" s="13"/>
      <c r="QS319" s="13"/>
      <c r="QT319" s="13"/>
      <c r="QU319" s="13"/>
      <c r="QV319" s="13"/>
      <c r="QW319" s="13"/>
      <c r="QX319" s="13"/>
      <c r="QY319" s="13"/>
      <c r="QZ319" s="13"/>
      <c r="RA319" s="13"/>
      <c r="RB319" s="13"/>
      <c r="RC319" s="13"/>
      <c r="RD319" s="13"/>
      <c r="RE319" s="13"/>
      <c r="RF319" s="13"/>
      <c r="RG319" s="13"/>
      <c r="RH319" s="13"/>
      <c r="RI319" s="13"/>
      <c r="RJ319" s="13"/>
      <c r="RK319" s="13"/>
      <c r="RL319" s="13"/>
      <c r="RM319" s="13"/>
      <c r="RN319" s="13"/>
      <c r="RO319" s="13"/>
      <c r="RP319" s="13"/>
      <c r="RQ319" s="13"/>
      <c r="RR319" s="13"/>
      <c r="RS319" s="13"/>
      <c r="RT319" s="13"/>
      <c r="RU319" s="13"/>
      <c r="RV319" s="13"/>
      <c r="RW319" s="13"/>
      <c r="RX319" s="13"/>
      <c r="RY319" s="13"/>
      <c r="RZ319" s="13"/>
      <c r="SA319" s="13"/>
      <c r="SB319" s="13"/>
      <c r="SC319" s="13"/>
      <c r="SD319" s="13"/>
      <c r="SE319" s="13"/>
      <c r="SF319" s="13"/>
      <c r="SG319" s="13"/>
      <c r="SH319" s="13"/>
      <c r="SI319" s="13"/>
      <c r="SJ319" s="13"/>
      <c r="SK319" s="13"/>
      <c r="SL319" s="13"/>
      <c r="SM319" s="13"/>
      <c r="SN319" s="13"/>
      <c r="SO319" s="13"/>
      <c r="SP319" s="13"/>
      <c r="SQ319" s="13"/>
      <c r="SR319" s="13"/>
      <c r="SS319" s="13"/>
      <c r="ST319" s="13"/>
      <c r="SU319" s="13"/>
      <c r="SV319" s="13"/>
      <c r="SW319" s="13"/>
      <c r="SX319" s="13"/>
      <c r="SY319" s="13"/>
      <c r="SZ319" s="13"/>
      <c r="TA319" s="13"/>
      <c r="TB319" s="13"/>
      <c r="TC319" s="13"/>
      <c r="TD319" s="13"/>
      <c r="TE319" s="13"/>
      <c r="TF319" s="13"/>
      <c r="TG319" s="13"/>
      <c r="TH319" s="13"/>
      <c r="TI319" s="13"/>
      <c r="TJ319" s="13"/>
      <c r="TK319" s="13"/>
      <c r="TL319" s="13"/>
      <c r="TM319" s="13"/>
      <c r="TN319" s="13"/>
      <c r="TO319" s="13"/>
      <c r="TP319" s="13"/>
      <c r="TQ319" s="13"/>
      <c r="TR319" s="13"/>
      <c r="TS319" s="13"/>
      <c r="TT319" s="13"/>
      <c r="TU319" s="13"/>
      <c r="TV319" s="13"/>
      <c r="TW319" s="13"/>
      <c r="TX319" s="13"/>
      <c r="TY319" s="13"/>
      <c r="TZ319" s="13"/>
      <c r="UA319" s="13"/>
      <c r="UB319" s="13"/>
      <c r="UC319" s="13"/>
      <c r="UD319" s="13"/>
      <c r="UE319" s="13"/>
      <c r="UF319" s="13"/>
      <c r="UG319" s="13"/>
      <c r="UH319" s="13"/>
      <c r="UI319" s="13"/>
      <c r="UJ319" s="13"/>
      <c r="UK319" s="13"/>
      <c r="UL319" s="13"/>
      <c r="UM319" s="13"/>
      <c r="UN319" s="13"/>
      <c r="UO319" s="13"/>
      <c r="UP319" s="13"/>
      <c r="UQ319" s="13"/>
      <c r="UR319" s="13"/>
      <c r="US319" s="13"/>
      <c r="UT319" s="13"/>
      <c r="UU319" s="13"/>
      <c r="UV319" s="13"/>
      <c r="UW319" s="13"/>
      <c r="UX319" s="13"/>
      <c r="UY319" s="13"/>
      <c r="UZ319" s="13"/>
      <c r="VA319" s="13"/>
      <c r="VB319" s="13"/>
      <c r="VC319" s="13"/>
      <c r="VD319" s="13"/>
      <c r="VE319" s="13"/>
      <c r="VF319" s="13"/>
      <c r="VG319" s="13"/>
      <c r="VH319" s="13"/>
      <c r="VI319" s="13"/>
      <c r="VJ319" s="13"/>
      <c r="VK319" s="13"/>
      <c r="VL319" s="13"/>
      <c r="VM319" s="13"/>
      <c r="VN319" s="13"/>
      <c r="VO319" s="13"/>
      <c r="VP319" s="13"/>
      <c r="VQ319" s="13"/>
      <c r="VR319" s="13"/>
      <c r="VS319" s="13"/>
      <c r="VT319" s="13"/>
      <c r="VU319" s="13"/>
      <c r="VV319" s="13"/>
      <c r="VW319" s="13"/>
      <c r="VX319" s="13"/>
      <c r="VY319" s="13"/>
      <c r="VZ319" s="13"/>
      <c r="WA319" s="13"/>
      <c r="WB319" s="13"/>
      <c r="WC319" s="13"/>
      <c r="WD319" s="13"/>
      <c r="WE319" s="13"/>
      <c r="WF319" s="13"/>
      <c r="WG319" s="13"/>
      <c r="WH319" s="13"/>
      <c r="WI319" s="13"/>
      <c r="WJ319" s="13"/>
      <c r="WK319" s="13"/>
      <c r="WL319" s="13"/>
      <c r="WM319" s="13"/>
      <c r="WN319" s="13"/>
      <c r="WO319" s="13"/>
      <c r="WP319" s="13"/>
      <c r="WQ319" s="13"/>
      <c r="WR319" s="13"/>
      <c r="WS319" s="13"/>
      <c r="WT319" s="13"/>
      <c r="WU319" s="13"/>
      <c r="WV319" s="13"/>
      <c r="WW319" s="13"/>
      <c r="WX319" s="13"/>
      <c r="WY319" s="13"/>
      <c r="WZ319" s="13"/>
      <c r="XA319" s="13"/>
      <c r="XB319" s="13"/>
      <c r="XC319" s="13"/>
      <c r="XD319" s="13"/>
      <c r="XE319" s="13"/>
      <c r="XF319" s="13"/>
      <c r="XG319" s="13"/>
      <c r="XH319" s="13"/>
      <c r="XI319" s="13"/>
      <c r="XJ319" s="13"/>
      <c r="XK319" s="13"/>
      <c r="XL319" s="13"/>
      <c r="XM319" s="13"/>
      <c r="XN319" s="13"/>
      <c r="XO319" s="13"/>
      <c r="XP319" s="13"/>
      <c r="XQ319" s="13"/>
      <c r="XR319" s="13"/>
      <c r="XS319" s="13"/>
      <c r="XT319" s="13"/>
      <c r="XU319" s="13"/>
      <c r="XV319" s="13"/>
      <c r="XW319" s="13"/>
      <c r="XX319" s="13"/>
      <c r="XY319" s="13"/>
      <c r="XZ319" s="13"/>
      <c r="YA319" s="13"/>
      <c r="YB319" s="13"/>
      <c r="YC319" s="13"/>
      <c r="YD319" s="13"/>
      <c r="YE319" s="13"/>
      <c r="YF319" s="13"/>
      <c r="YG319" s="13"/>
      <c r="YH319" s="13"/>
      <c r="YI319" s="13"/>
      <c r="YJ319" s="13"/>
      <c r="YK319" s="13"/>
      <c r="YL319" s="13"/>
      <c r="YM319" s="13"/>
      <c r="YN319" s="13"/>
      <c r="YO319" s="13"/>
      <c r="YP319" s="13"/>
      <c r="YQ319" s="13"/>
      <c r="YR319" s="13"/>
      <c r="YS319" s="13"/>
      <c r="YT319" s="13"/>
      <c r="YU319" s="13"/>
      <c r="YV319" s="13"/>
      <c r="YW319" s="13"/>
      <c r="YX319" s="13"/>
      <c r="YY319" s="13"/>
      <c r="YZ319" s="13"/>
      <c r="ZA319" s="13"/>
      <c r="ZB319" s="13"/>
      <c r="ZC319" s="13"/>
      <c r="ZD319" s="13"/>
      <c r="ZE319" s="13"/>
      <c r="ZF319" s="13"/>
      <c r="ZG319" s="13"/>
      <c r="ZH319" s="13"/>
      <c r="ZI319" s="13"/>
      <c r="ZJ319" s="13"/>
      <c r="ZK319" s="13"/>
      <c r="ZL319" s="13"/>
      <c r="ZM319" s="13"/>
      <c r="ZN319" s="13"/>
      <c r="ZO319" s="13"/>
      <c r="ZP319" s="13"/>
      <c r="ZQ319" s="13"/>
      <c r="ZR319" s="13"/>
      <c r="ZS319" s="13"/>
      <c r="ZT319" s="13"/>
      <c r="ZU319" s="13"/>
      <c r="ZV319" s="13"/>
      <c r="ZW319" s="13"/>
      <c r="ZX319" s="13"/>
      <c r="ZY319" s="13"/>
      <c r="ZZ319" s="13"/>
      <c r="AAA319" s="13"/>
      <c r="AAB319" s="13"/>
      <c r="AAC319" s="13"/>
      <c r="AAD319" s="13"/>
      <c r="AAE319" s="13"/>
      <c r="AAF319" s="13"/>
      <c r="AAG319" s="13"/>
      <c r="AAH319" s="13"/>
      <c r="AAI319" s="13"/>
      <c r="AAJ319" s="13"/>
      <c r="AAK319" s="13"/>
      <c r="AAL319" s="13"/>
      <c r="AAM319" s="13"/>
      <c r="AAN319" s="13"/>
      <c r="AAO319" s="13"/>
      <c r="AAP319" s="13"/>
      <c r="AAQ319" s="13"/>
      <c r="AAR319" s="13"/>
      <c r="AAS319" s="13"/>
      <c r="AAT319" s="13"/>
      <c r="AAU319" s="13"/>
      <c r="AAV319" s="13"/>
      <c r="AAW319" s="13"/>
      <c r="AAX319" s="13"/>
      <c r="AAY319" s="13"/>
      <c r="AAZ319" s="13"/>
      <c r="ABA319" s="13"/>
      <c r="ABB319" s="13"/>
      <c r="ABC319" s="13"/>
      <c r="ABD319" s="13"/>
      <c r="ABE319" s="13"/>
      <c r="ABF319" s="13"/>
      <c r="ABG319" s="13"/>
      <c r="ABH319" s="13"/>
      <c r="ABI319" s="13"/>
      <c r="ABJ319" s="13"/>
      <c r="ABK319" s="13"/>
      <c r="ABL319" s="13"/>
      <c r="ABM319" s="13"/>
      <c r="ABN319" s="13"/>
      <c r="ABO319" s="13"/>
      <c r="ABP319" s="13"/>
      <c r="ABQ319" s="13"/>
      <c r="ABR319" s="13"/>
      <c r="ABS319" s="13"/>
      <c r="ABT319" s="13"/>
      <c r="ABU319" s="13"/>
      <c r="ABV319" s="13"/>
      <c r="ABW319" s="13"/>
      <c r="ABX319" s="13"/>
      <c r="ABY319" s="13"/>
      <c r="ABZ319" s="13"/>
      <c r="ACA319" s="13"/>
      <c r="ACB319" s="13"/>
      <c r="ACC319" s="13"/>
      <c r="ACD319" s="13"/>
      <c r="ACE319" s="13"/>
      <c r="ACF319" s="13"/>
      <c r="ACG319" s="13"/>
      <c r="ACH319" s="13"/>
      <c r="ACI319" s="13"/>
      <c r="ACJ319" s="13"/>
      <c r="ACK319" s="13"/>
      <c r="ACL319" s="13"/>
      <c r="ACM319" s="13"/>
      <c r="ACN319" s="13"/>
      <c r="ACO319" s="13"/>
      <c r="ACP319" s="13"/>
      <c r="ACQ319" s="13"/>
      <c r="ACR319" s="13"/>
      <c r="ACS319" s="13"/>
      <c r="ACT319" s="13"/>
      <c r="ACU319" s="13"/>
      <c r="ACV319" s="13"/>
      <c r="ACW319" s="13"/>
      <c r="ACX319" s="13"/>
      <c r="ACY319" s="13"/>
      <c r="ACZ319" s="13"/>
      <c r="ADA319" s="13"/>
      <c r="ADB319" s="13"/>
      <c r="ADC319" s="13"/>
      <c r="ADD319" s="13"/>
      <c r="ADE319" s="13"/>
      <c r="ADF319" s="13"/>
      <c r="ADG319" s="13"/>
      <c r="ADH319" s="13"/>
      <c r="ADI319" s="13"/>
      <c r="ADJ319" s="13"/>
      <c r="ADK319" s="13"/>
      <c r="ADL319" s="13"/>
      <c r="ADM319" s="13"/>
      <c r="ADN319" s="13"/>
      <c r="ADO319" s="13"/>
      <c r="ADP319" s="13"/>
      <c r="ADQ319" s="13"/>
      <c r="ADR319" s="13"/>
      <c r="ADS319" s="13"/>
      <c r="ADT319" s="13"/>
      <c r="ADU319" s="13"/>
      <c r="ADV319" s="13"/>
      <c r="ADW319" s="13"/>
      <c r="ADX319" s="13"/>
      <c r="ADY319" s="13"/>
      <c r="ADZ319" s="13"/>
      <c r="AEA319" s="13"/>
      <c r="AEB319" s="13"/>
      <c r="AEC319" s="13"/>
      <c r="AED319" s="13"/>
      <c r="AEE319" s="13"/>
      <c r="AEF319" s="13"/>
      <c r="AEG319" s="13"/>
      <c r="AEH319" s="13"/>
      <c r="AEI319" s="13"/>
      <c r="AEJ319" s="13"/>
      <c r="AEK319" s="13"/>
      <c r="AEL319" s="13"/>
      <c r="AEM319" s="13"/>
      <c r="AEN319" s="13"/>
      <c r="AEO319" s="13"/>
      <c r="AEP319" s="13"/>
      <c r="AEQ319" s="13"/>
      <c r="AER319" s="13"/>
      <c r="AES319" s="13"/>
      <c r="AET319" s="13"/>
      <c r="AEU319" s="13"/>
      <c r="AEV319" s="13"/>
      <c r="AEW319" s="13"/>
      <c r="AEX319" s="13"/>
      <c r="AEY319" s="13"/>
      <c r="AEZ319" s="13"/>
      <c r="AFA319" s="13"/>
      <c r="AFB319" s="13"/>
      <c r="AFC319" s="13"/>
      <c r="AFD319" s="13"/>
      <c r="AFE319" s="13"/>
      <c r="AFF319" s="13"/>
      <c r="AFG319" s="13"/>
      <c r="AFH319" s="13"/>
      <c r="AFI319" s="13"/>
      <c r="AFJ319" s="13"/>
      <c r="AFK319" s="13"/>
      <c r="AFL319" s="13"/>
      <c r="AFM319" s="13"/>
      <c r="AFN319" s="13"/>
      <c r="AFO319" s="13"/>
      <c r="AFP319" s="13"/>
      <c r="AFQ319" s="13"/>
      <c r="AFR319" s="13"/>
      <c r="AFS319" s="13"/>
      <c r="AFT319" s="13"/>
      <c r="AFU319" s="13"/>
      <c r="AFV319" s="13"/>
      <c r="AFW319" s="13"/>
      <c r="AFX319" s="13"/>
      <c r="AFY319" s="13"/>
      <c r="AFZ319" s="13"/>
      <c r="AGA319" s="13"/>
      <c r="AGB319" s="13"/>
      <c r="AGC319" s="13"/>
      <c r="AGD319" s="13"/>
      <c r="AGE319" s="13"/>
      <c r="AGF319" s="13"/>
      <c r="AGG319" s="13"/>
      <c r="AGH319" s="13"/>
      <c r="AGI319" s="13"/>
      <c r="AGJ319" s="13"/>
      <c r="AGK319" s="13"/>
      <c r="AGL319" s="13"/>
      <c r="AGM319" s="13"/>
      <c r="AGN319" s="13"/>
      <c r="AGO319" s="13"/>
      <c r="AGP319" s="13"/>
      <c r="AGQ319" s="13"/>
      <c r="AGR319" s="13"/>
      <c r="AGS319" s="13"/>
      <c r="AGT319" s="13"/>
      <c r="AGU319" s="13"/>
      <c r="AGV319" s="13"/>
      <c r="AGW319" s="13"/>
      <c r="AGX319" s="13"/>
      <c r="AGY319" s="13"/>
      <c r="AGZ319" s="13"/>
      <c r="AHA319" s="13"/>
      <c r="AHB319" s="13"/>
      <c r="AHC319" s="13"/>
      <c r="AHD319" s="13"/>
      <c r="AHE319" s="13"/>
      <c r="AHF319" s="13"/>
      <c r="AHG319" s="13"/>
      <c r="AHH319" s="13"/>
      <c r="AHI319" s="13"/>
      <c r="AHJ319" s="13"/>
      <c r="AHK319" s="13"/>
      <c r="AHL319" s="13"/>
      <c r="AHM319" s="13"/>
      <c r="AHN319" s="13"/>
      <c r="AHO319" s="13"/>
      <c r="AHP319" s="13"/>
      <c r="AHQ319" s="13"/>
      <c r="AHR319" s="13"/>
      <c r="AHS319" s="13"/>
      <c r="AHT319" s="13"/>
      <c r="AHU319" s="13"/>
      <c r="AHV319" s="13"/>
      <c r="AHW319" s="13"/>
      <c r="AHX319" s="13"/>
      <c r="AHY319" s="13"/>
      <c r="AHZ319" s="13"/>
      <c r="AIA319" s="13"/>
      <c r="AIB319" s="13"/>
      <c r="AIC319" s="13"/>
      <c r="AID319" s="13"/>
      <c r="AIE319" s="13"/>
      <c r="AIF319" s="13"/>
      <c r="AIG319" s="13"/>
      <c r="AIH319" s="13"/>
      <c r="AII319" s="13"/>
      <c r="AIJ319" s="13"/>
      <c r="AIK319" s="13"/>
      <c r="AIL319" s="13"/>
      <c r="AIM319" s="13"/>
      <c r="AIN319" s="13"/>
      <c r="AIO319" s="13"/>
      <c r="AIP319" s="13"/>
      <c r="AIQ319" s="13"/>
      <c r="AIR319" s="13"/>
      <c r="AIS319" s="13"/>
      <c r="AIT319" s="13"/>
      <c r="AIU319" s="13"/>
      <c r="AIV319" s="13"/>
      <c r="AIW319" s="13"/>
      <c r="AIX319" s="13"/>
      <c r="AIY319" s="13"/>
      <c r="AIZ319" s="13"/>
      <c r="AJA319" s="13"/>
      <c r="AJB319" s="13"/>
      <c r="AJC319" s="13"/>
      <c r="AJD319" s="13"/>
      <c r="AJE319" s="13"/>
      <c r="AJF319" s="13"/>
      <c r="AJG319" s="13"/>
      <c r="AJH319" s="13"/>
      <c r="AJI319" s="13"/>
      <c r="AJJ319" s="13"/>
      <c r="AJK319" s="13"/>
      <c r="AJL319" s="13"/>
      <c r="AJM319" s="13"/>
      <c r="AJN319" s="13"/>
      <c r="AJO319" s="13"/>
      <c r="AJP319" s="13"/>
      <c r="AJQ319" s="13"/>
      <c r="AJR319" s="13"/>
      <c r="AJS319" s="13"/>
      <c r="AJT319" s="13"/>
      <c r="AJU319" s="13"/>
      <c r="AJV319" s="13"/>
      <c r="AJW319" s="13"/>
      <c r="AJX319" s="13"/>
      <c r="AJY319" s="13"/>
      <c r="AJZ319" s="13"/>
      <c r="AKA319" s="13"/>
      <c r="AKB319" s="13"/>
      <c r="AKC319" s="13"/>
      <c r="AKD319" s="13"/>
      <c r="AKE319" s="13"/>
      <c r="AKF319" s="13"/>
      <c r="AKG319" s="13"/>
      <c r="AKH319" s="13"/>
      <c r="AKI319" s="13"/>
      <c r="AKJ319" s="13"/>
      <c r="AKK319" s="13"/>
      <c r="AKL319" s="13"/>
      <c r="AKM319" s="13"/>
      <c r="AKN319" s="13"/>
      <c r="AKO319" s="13"/>
      <c r="AKP319" s="13"/>
      <c r="AKQ319" s="13"/>
      <c r="AKR319" s="13"/>
      <c r="AKS319" s="13"/>
      <c r="AKT319" s="13"/>
      <c r="AKU319" s="13"/>
      <c r="AKV319" s="13"/>
      <c r="AKW319" s="13"/>
      <c r="AKX319" s="13"/>
      <c r="AKY319" s="13"/>
      <c r="AKZ319" s="13"/>
      <c r="ALA319" s="13"/>
      <c r="ALB319" s="13"/>
      <c r="ALC319" s="13"/>
      <c r="ALD319" s="13"/>
      <c r="ALE319" s="13"/>
      <c r="ALF319" s="13"/>
      <c r="ALG319" s="13"/>
      <c r="ALH319" s="13"/>
      <c r="ALI319" s="13"/>
      <c r="ALJ319" s="13"/>
      <c r="ALK319" s="13"/>
      <c r="ALL319" s="13"/>
      <c r="ALM319" s="13"/>
      <c r="ALN319" s="13"/>
    </row>
    <row r="320" spans="1:1002" ht="14.5" hidden="1" customHeight="1" x14ac:dyDescent="0.35">
      <c r="A320" s="6"/>
      <c r="B320" s="21"/>
      <c r="C320" s="30"/>
      <c r="D320" s="21"/>
      <c r="E320" s="21"/>
      <c r="F320" s="11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c r="DU320" s="13"/>
      <c r="DV320" s="13"/>
      <c r="DW320" s="13"/>
      <c r="DX320" s="13"/>
      <c r="DY320" s="13"/>
      <c r="DZ320" s="13"/>
      <c r="EA320" s="13"/>
      <c r="EB320" s="13"/>
      <c r="EC320" s="13"/>
      <c r="ED320" s="13"/>
      <c r="EE320" s="13"/>
      <c r="EF320" s="13"/>
      <c r="EG320" s="13"/>
      <c r="EH320" s="13"/>
      <c r="EI320" s="13"/>
      <c r="EJ320" s="13"/>
      <c r="EK320" s="13"/>
      <c r="EL320" s="13"/>
      <c r="EM320" s="13"/>
      <c r="EN320" s="13"/>
      <c r="EO320" s="13"/>
      <c r="EP320" s="13"/>
      <c r="EQ320" s="13"/>
      <c r="ER320" s="13"/>
      <c r="ES320" s="13"/>
      <c r="ET320" s="13"/>
      <c r="EU320" s="13"/>
      <c r="EV320" s="13"/>
      <c r="EW320" s="13"/>
      <c r="EX320" s="13"/>
      <c r="EY320" s="13"/>
      <c r="EZ320" s="13"/>
      <c r="FA320" s="13"/>
      <c r="FB320" s="13"/>
      <c r="FC320" s="13"/>
      <c r="FD320" s="13"/>
      <c r="FE320" s="13"/>
      <c r="FF320" s="13"/>
      <c r="FG320" s="13"/>
      <c r="FH320" s="13"/>
      <c r="FI320" s="13"/>
      <c r="FJ320" s="13"/>
      <c r="FK320" s="13"/>
      <c r="FL320" s="13"/>
      <c r="FM320" s="13"/>
      <c r="FN320" s="13"/>
      <c r="FO320" s="13"/>
      <c r="FP320" s="13"/>
      <c r="FQ320" s="13"/>
      <c r="FR320" s="13"/>
      <c r="FS320" s="13"/>
      <c r="FT320" s="13"/>
      <c r="FU320" s="13"/>
      <c r="FV320" s="13"/>
      <c r="FW320" s="13"/>
      <c r="FX320" s="13"/>
      <c r="FY320" s="13"/>
      <c r="FZ320" s="13"/>
      <c r="GA320" s="13"/>
      <c r="GB320" s="13"/>
      <c r="GC320" s="13"/>
      <c r="GD320" s="13"/>
      <c r="GE320" s="13"/>
      <c r="GF320" s="13"/>
      <c r="GG320" s="13"/>
      <c r="GH320" s="13"/>
      <c r="GI320" s="13"/>
      <c r="GJ320" s="13"/>
      <c r="GK320" s="13"/>
      <c r="GL320" s="13"/>
      <c r="GM320" s="13"/>
      <c r="GN320" s="13"/>
      <c r="GO320" s="13"/>
      <c r="GP320" s="13"/>
      <c r="GQ320" s="13"/>
      <c r="GR320" s="13"/>
      <c r="GS320" s="13"/>
      <c r="GT320" s="13"/>
      <c r="GU320" s="13"/>
      <c r="GV320" s="13"/>
      <c r="GW320" s="13"/>
      <c r="GX320" s="13"/>
      <c r="GY320" s="13"/>
      <c r="GZ320" s="13"/>
      <c r="HA320" s="13"/>
      <c r="HB320" s="13"/>
      <c r="HC320" s="13"/>
      <c r="HD320" s="13"/>
      <c r="HE320" s="13"/>
      <c r="HF320" s="13"/>
      <c r="HG320" s="13"/>
      <c r="HH320" s="13"/>
      <c r="HI320" s="13"/>
      <c r="HJ320" s="13"/>
      <c r="HK320" s="13"/>
      <c r="HL320" s="13"/>
      <c r="HM320" s="13"/>
      <c r="HN320" s="13"/>
      <c r="HO320" s="13"/>
      <c r="HP320" s="13"/>
      <c r="HQ320" s="13"/>
      <c r="HR320" s="13"/>
      <c r="HS320" s="13"/>
      <c r="HT320" s="13"/>
      <c r="HU320" s="13"/>
      <c r="HV320" s="13"/>
      <c r="HW320" s="13"/>
      <c r="HX320" s="13"/>
      <c r="HY320" s="13"/>
      <c r="HZ320" s="13"/>
      <c r="IA320" s="13"/>
      <c r="IB320" s="13"/>
      <c r="IC320" s="13"/>
      <c r="ID320" s="13"/>
      <c r="IE320" s="13"/>
      <c r="IF320" s="13"/>
      <c r="IG320" s="13"/>
      <c r="IH320" s="13"/>
      <c r="II320" s="13"/>
      <c r="IJ320" s="13"/>
      <c r="IK320" s="13"/>
      <c r="IL320" s="13"/>
      <c r="IM320" s="13"/>
      <c r="IN320" s="13"/>
      <c r="IO320" s="13"/>
      <c r="IP320" s="13"/>
      <c r="IQ320" s="13"/>
      <c r="IR320" s="13"/>
      <c r="IS320" s="13"/>
      <c r="IT320" s="13"/>
      <c r="IU320" s="13"/>
      <c r="IV320" s="13"/>
      <c r="IW320" s="13"/>
      <c r="IX320" s="13"/>
      <c r="IY320" s="13"/>
      <c r="IZ320" s="13"/>
      <c r="JA320" s="13"/>
      <c r="JB320" s="13"/>
      <c r="JC320" s="13"/>
      <c r="JD320" s="13"/>
      <c r="JE320" s="13"/>
      <c r="JF320" s="13"/>
      <c r="JG320" s="13"/>
      <c r="JH320" s="13"/>
      <c r="JI320" s="13"/>
      <c r="JJ320" s="13"/>
      <c r="JK320" s="13"/>
      <c r="JL320" s="13"/>
      <c r="JM320" s="13"/>
      <c r="JN320" s="13"/>
      <c r="JO320" s="13"/>
      <c r="JP320" s="13"/>
      <c r="JQ320" s="13"/>
      <c r="JR320" s="13"/>
      <c r="JS320" s="13"/>
      <c r="JT320" s="13"/>
      <c r="JU320" s="13"/>
      <c r="JV320" s="13"/>
      <c r="JW320" s="13"/>
      <c r="JX320" s="13"/>
      <c r="JY320" s="13"/>
      <c r="JZ320" s="13"/>
      <c r="KA320" s="13"/>
      <c r="KB320" s="13"/>
      <c r="KC320" s="13"/>
      <c r="KD320" s="13"/>
      <c r="KE320" s="13"/>
      <c r="KF320" s="13"/>
      <c r="KG320" s="13"/>
      <c r="KH320" s="13"/>
      <c r="KI320" s="13"/>
      <c r="KJ320" s="13"/>
      <c r="KK320" s="13"/>
      <c r="KL320" s="13"/>
      <c r="KM320" s="13"/>
      <c r="KN320" s="13"/>
      <c r="KO320" s="13"/>
      <c r="KP320" s="13"/>
      <c r="KQ320" s="13"/>
      <c r="KR320" s="13"/>
      <c r="KS320" s="13"/>
      <c r="KT320" s="13"/>
      <c r="KU320" s="13"/>
      <c r="KV320" s="13"/>
      <c r="KW320" s="13"/>
      <c r="KX320" s="13"/>
      <c r="KY320" s="13"/>
      <c r="KZ320" s="13"/>
      <c r="LA320" s="13"/>
      <c r="LB320" s="13"/>
      <c r="LC320" s="13"/>
      <c r="LD320" s="13"/>
      <c r="LE320" s="13"/>
      <c r="LF320" s="13"/>
      <c r="LG320" s="13"/>
      <c r="LH320" s="13"/>
      <c r="LI320" s="13"/>
      <c r="LJ320" s="13"/>
      <c r="LK320" s="13"/>
      <c r="LL320" s="13"/>
      <c r="LM320" s="13"/>
      <c r="LN320" s="13"/>
      <c r="LO320" s="13"/>
      <c r="LP320" s="13"/>
      <c r="LQ320" s="13"/>
      <c r="LR320" s="13"/>
      <c r="LS320" s="13"/>
      <c r="LT320" s="13"/>
      <c r="LU320" s="13"/>
      <c r="LV320" s="13"/>
      <c r="LW320" s="13"/>
      <c r="LX320" s="13"/>
      <c r="LY320" s="13"/>
      <c r="LZ320" s="13"/>
      <c r="MA320" s="13"/>
      <c r="MB320" s="13"/>
      <c r="MC320" s="13"/>
      <c r="MD320" s="13"/>
      <c r="ME320" s="13"/>
      <c r="MF320" s="13"/>
      <c r="MG320" s="13"/>
      <c r="MH320" s="13"/>
      <c r="MI320" s="13"/>
      <c r="MJ320" s="13"/>
      <c r="MK320" s="13"/>
      <c r="ML320" s="13"/>
      <c r="MM320" s="13"/>
      <c r="MN320" s="13"/>
      <c r="MO320" s="13"/>
      <c r="MP320" s="13"/>
      <c r="MQ320" s="13"/>
      <c r="MR320" s="13"/>
      <c r="MS320" s="13"/>
      <c r="MT320" s="13"/>
      <c r="MU320" s="13"/>
      <c r="MV320" s="13"/>
      <c r="MW320" s="13"/>
      <c r="MX320" s="13"/>
      <c r="MY320" s="13"/>
      <c r="MZ320" s="13"/>
      <c r="NA320" s="13"/>
      <c r="NB320" s="13"/>
      <c r="NC320" s="13"/>
      <c r="ND320" s="13"/>
      <c r="NE320" s="13"/>
      <c r="NF320" s="13"/>
      <c r="NG320" s="13"/>
      <c r="NH320" s="13"/>
      <c r="NI320" s="13"/>
      <c r="NJ320" s="13"/>
      <c r="NK320" s="13"/>
      <c r="NL320" s="13"/>
      <c r="NM320" s="13"/>
      <c r="NN320" s="13"/>
      <c r="NO320" s="13"/>
      <c r="NP320" s="13"/>
      <c r="NQ320" s="13"/>
      <c r="NR320" s="13"/>
      <c r="NS320" s="13"/>
      <c r="NT320" s="13"/>
      <c r="NU320" s="13"/>
      <c r="NV320" s="13"/>
      <c r="NW320" s="13"/>
      <c r="NX320" s="13"/>
      <c r="NY320" s="13"/>
      <c r="NZ320" s="13"/>
      <c r="OA320" s="13"/>
      <c r="OB320" s="13"/>
      <c r="OC320" s="13"/>
      <c r="OD320" s="13"/>
      <c r="OE320" s="13"/>
      <c r="OF320" s="13"/>
      <c r="OG320" s="13"/>
      <c r="OH320" s="13"/>
      <c r="OI320" s="13"/>
      <c r="OJ320" s="13"/>
      <c r="OK320" s="13"/>
      <c r="OL320" s="13"/>
      <c r="OM320" s="13"/>
      <c r="ON320" s="13"/>
      <c r="OO320" s="13"/>
      <c r="OP320" s="13"/>
      <c r="OQ320" s="13"/>
      <c r="OR320" s="13"/>
      <c r="OS320" s="13"/>
      <c r="OT320" s="13"/>
      <c r="OU320" s="13"/>
      <c r="OV320" s="13"/>
      <c r="OW320" s="13"/>
      <c r="OX320" s="13"/>
      <c r="OY320" s="13"/>
      <c r="OZ320" s="13"/>
      <c r="PA320" s="13"/>
      <c r="PB320" s="13"/>
      <c r="PC320" s="13"/>
      <c r="PD320" s="13"/>
      <c r="PE320" s="13"/>
      <c r="PF320" s="13"/>
      <c r="PG320" s="13"/>
      <c r="PH320" s="13"/>
      <c r="PI320" s="13"/>
      <c r="PJ320" s="13"/>
      <c r="PK320" s="13"/>
      <c r="PL320" s="13"/>
      <c r="PM320" s="13"/>
      <c r="PN320" s="13"/>
      <c r="PO320" s="13"/>
      <c r="PP320" s="13"/>
      <c r="PQ320" s="13"/>
      <c r="PR320" s="13"/>
      <c r="PS320" s="13"/>
      <c r="PT320" s="13"/>
      <c r="PU320" s="13"/>
      <c r="PV320" s="13"/>
      <c r="PW320" s="13"/>
      <c r="PX320" s="13"/>
      <c r="PY320" s="13"/>
      <c r="PZ320" s="13"/>
      <c r="QA320" s="13"/>
      <c r="QB320" s="13"/>
      <c r="QC320" s="13"/>
      <c r="QD320" s="13"/>
      <c r="QE320" s="13"/>
      <c r="QF320" s="13"/>
      <c r="QG320" s="13"/>
      <c r="QH320" s="13"/>
      <c r="QI320" s="13"/>
      <c r="QJ320" s="13"/>
      <c r="QK320" s="13"/>
      <c r="QL320" s="13"/>
      <c r="QM320" s="13"/>
      <c r="QN320" s="13"/>
      <c r="QO320" s="13"/>
      <c r="QP320" s="13"/>
      <c r="QQ320" s="13"/>
      <c r="QR320" s="13"/>
      <c r="QS320" s="13"/>
      <c r="QT320" s="13"/>
      <c r="QU320" s="13"/>
      <c r="QV320" s="13"/>
      <c r="QW320" s="13"/>
      <c r="QX320" s="13"/>
      <c r="QY320" s="13"/>
      <c r="QZ320" s="13"/>
      <c r="RA320" s="13"/>
      <c r="RB320" s="13"/>
      <c r="RC320" s="13"/>
      <c r="RD320" s="13"/>
      <c r="RE320" s="13"/>
      <c r="RF320" s="13"/>
      <c r="RG320" s="13"/>
      <c r="RH320" s="13"/>
      <c r="RI320" s="13"/>
      <c r="RJ320" s="13"/>
      <c r="RK320" s="13"/>
      <c r="RL320" s="13"/>
      <c r="RM320" s="13"/>
      <c r="RN320" s="13"/>
      <c r="RO320" s="13"/>
      <c r="RP320" s="13"/>
      <c r="RQ320" s="13"/>
      <c r="RR320" s="13"/>
      <c r="RS320" s="13"/>
      <c r="RT320" s="13"/>
      <c r="RU320" s="13"/>
      <c r="RV320" s="13"/>
      <c r="RW320" s="13"/>
      <c r="RX320" s="13"/>
      <c r="RY320" s="13"/>
      <c r="RZ320" s="13"/>
      <c r="SA320" s="13"/>
      <c r="SB320" s="13"/>
      <c r="SC320" s="13"/>
      <c r="SD320" s="13"/>
      <c r="SE320" s="13"/>
      <c r="SF320" s="13"/>
      <c r="SG320" s="13"/>
      <c r="SH320" s="13"/>
      <c r="SI320" s="13"/>
      <c r="SJ320" s="13"/>
      <c r="SK320" s="13"/>
      <c r="SL320" s="13"/>
      <c r="SM320" s="13"/>
      <c r="SN320" s="13"/>
      <c r="SO320" s="13"/>
      <c r="SP320" s="13"/>
      <c r="SQ320" s="13"/>
      <c r="SR320" s="13"/>
      <c r="SS320" s="13"/>
      <c r="ST320" s="13"/>
      <c r="SU320" s="13"/>
      <c r="SV320" s="13"/>
      <c r="SW320" s="13"/>
      <c r="SX320" s="13"/>
      <c r="SY320" s="13"/>
      <c r="SZ320" s="13"/>
      <c r="TA320" s="13"/>
      <c r="TB320" s="13"/>
      <c r="TC320" s="13"/>
      <c r="TD320" s="13"/>
      <c r="TE320" s="13"/>
      <c r="TF320" s="13"/>
      <c r="TG320" s="13"/>
      <c r="TH320" s="13"/>
      <c r="TI320" s="13"/>
      <c r="TJ320" s="13"/>
      <c r="TK320" s="13"/>
      <c r="TL320" s="13"/>
      <c r="TM320" s="13"/>
      <c r="TN320" s="13"/>
      <c r="TO320" s="13"/>
      <c r="TP320" s="13"/>
      <c r="TQ320" s="13"/>
      <c r="TR320" s="13"/>
      <c r="TS320" s="13"/>
      <c r="TT320" s="13"/>
      <c r="TU320" s="13"/>
      <c r="TV320" s="13"/>
      <c r="TW320" s="13"/>
      <c r="TX320" s="13"/>
      <c r="TY320" s="13"/>
      <c r="TZ320" s="13"/>
      <c r="UA320" s="13"/>
      <c r="UB320" s="13"/>
      <c r="UC320" s="13"/>
      <c r="UD320" s="13"/>
      <c r="UE320" s="13"/>
      <c r="UF320" s="13"/>
      <c r="UG320" s="13"/>
      <c r="UH320" s="13"/>
      <c r="UI320" s="13"/>
      <c r="UJ320" s="13"/>
      <c r="UK320" s="13"/>
      <c r="UL320" s="13"/>
      <c r="UM320" s="13"/>
      <c r="UN320" s="13"/>
      <c r="UO320" s="13"/>
      <c r="UP320" s="13"/>
      <c r="UQ320" s="13"/>
      <c r="UR320" s="13"/>
      <c r="US320" s="13"/>
      <c r="UT320" s="13"/>
      <c r="UU320" s="13"/>
      <c r="UV320" s="13"/>
      <c r="UW320" s="13"/>
      <c r="UX320" s="13"/>
      <c r="UY320" s="13"/>
      <c r="UZ320" s="13"/>
      <c r="VA320" s="13"/>
      <c r="VB320" s="13"/>
      <c r="VC320" s="13"/>
      <c r="VD320" s="13"/>
      <c r="VE320" s="13"/>
      <c r="VF320" s="13"/>
      <c r="VG320" s="13"/>
      <c r="VH320" s="13"/>
      <c r="VI320" s="13"/>
      <c r="VJ320" s="13"/>
      <c r="VK320" s="13"/>
      <c r="VL320" s="13"/>
      <c r="VM320" s="13"/>
      <c r="VN320" s="13"/>
      <c r="VO320" s="13"/>
      <c r="VP320" s="13"/>
      <c r="VQ320" s="13"/>
      <c r="VR320" s="13"/>
      <c r="VS320" s="13"/>
      <c r="VT320" s="13"/>
      <c r="VU320" s="13"/>
      <c r="VV320" s="13"/>
      <c r="VW320" s="13"/>
      <c r="VX320" s="13"/>
      <c r="VY320" s="13"/>
      <c r="VZ320" s="13"/>
      <c r="WA320" s="13"/>
      <c r="WB320" s="13"/>
      <c r="WC320" s="13"/>
      <c r="WD320" s="13"/>
      <c r="WE320" s="13"/>
      <c r="WF320" s="13"/>
      <c r="WG320" s="13"/>
      <c r="WH320" s="13"/>
      <c r="WI320" s="13"/>
      <c r="WJ320" s="13"/>
      <c r="WK320" s="13"/>
      <c r="WL320" s="13"/>
      <c r="WM320" s="13"/>
      <c r="WN320" s="13"/>
      <c r="WO320" s="13"/>
      <c r="WP320" s="13"/>
      <c r="WQ320" s="13"/>
      <c r="WR320" s="13"/>
      <c r="WS320" s="13"/>
      <c r="WT320" s="13"/>
      <c r="WU320" s="13"/>
      <c r="WV320" s="13"/>
      <c r="WW320" s="13"/>
      <c r="WX320" s="13"/>
      <c r="WY320" s="13"/>
      <c r="WZ320" s="13"/>
      <c r="XA320" s="13"/>
      <c r="XB320" s="13"/>
      <c r="XC320" s="13"/>
      <c r="XD320" s="13"/>
      <c r="XE320" s="13"/>
      <c r="XF320" s="13"/>
      <c r="XG320" s="13"/>
      <c r="XH320" s="13"/>
      <c r="XI320" s="13"/>
      <c r="XJ320" s="13"/>
      <c r="XK320" s="13"/>
      <c r="XL320" s="13"/>
      <c r="XM320" s="13"/>
      <c r="XN320" s="13"/>
      <c r="XO320" s="13"/>
      <c r="XP320" s="13"/>
      <c r="XQ320" s="13"/>
      <c r="XR320" s="13"/>
      <c r="XS320" s="13"/>
      <c r="XT320" s="13"/>
      <c r="XU320" s="13"/>
      <c r="XV320" s="13"/>
      <c r="XW320" s="13"/>
      <c r="XX320" s="13"/>
      <c r="XY320" s="13"/>
      <c r="XZ320" s="13"/>
      <c r="YA320" s="13"/>
      <c r="YB320" s="13"/>
      <c r="YC320" s="13"/>
      <c r="YD320" s="13"/>
      <c r="YE320" s="13"/>
      <c r="YF320" s="13"/>
      <c r="YG320" s="13"/>
      <c r="YH320" s="13"/>
      <c r="YI320" s="13"/>
      <c r="YJ320" s="13"/>
      <c r="YK320" s="13"/>
      <c r="YL320" s="13"/>
      <c r="YM320" s="13"/>
      <c r="YN320" s="13"/>
      <c r="YO320" s="13"/>
      <c r="YP320" s="13"/>
      <c r="YQ320" s="13"/>
      <c r="YR320" s="13"/>
      <c r="YS320" s="13"/>
      <c r="YT320" s="13"/>
      <c r="YU320" s="13"/>
      <c r="YV320" s="13"/>
      <c r="YW320" s="13"/>
      <c r="YX320" s="13"/>
      <c r="YY320" s="13"/>
      <c r="YZ320" s="13"/>
      <c r="ZA320" s="13"/>
      <c r="ZB320" s="13"/>
      <c r="ZC320" s="13"/>
      <c r="ZD320" s="13"/>
      <c r="ZE320" s="13"/>
      <c r="ZF320" s="13"/>
      <c r="ZG320" s="13"/>
      <c r="ZH320" s="13"/>
      <c r="ZI320" s="13"/>
      <c r="ZJ320" s="13"/>
      <c r="ZK320" s="13"/>
      <c r="ZL320" s="13"/>
      <c r="ZM320" s="13"/>
      <c r="ZN320" s="13"/>
      <c r="ZO320" s="13"/>
      <c r="ZP320" s="13"/>
      <c r="ZQ320" s="13"/>
      <c r="ZR320" s="13"/>
      <c r="ZS320" s="13"/>
      <c r="ZT320" s="13"/>
      <c r="ZU320" s="13"/>
      <c r="ZV320" s="13"/>
      <c r="ZW320" s="13"/>
      <c r="ZX320" s="13"/>
      <c r="ZY320" s="13"/>
      <c r="ZZ320" s="13"/>
      <c r="AAA320" s="13"/>
      <c r="AAB320" s="13"/>
      <c r="AAC320" s="13"/>
      <c r="AAD320" s="13"/>
      <c r="AAE320" s="13"/>
      <c r="AAF320" s="13"/>
      <c r="AAG320" s="13"/>
      <c r="AAH320" s="13"/>
      <c r="AAI320" s="13"/>
      <c r="AAJ320" s="13"/>
      <c r="AAK320" s="13"/>
      <c r="AAL320" s="13"/>
      <c r="AAM320" s="13"/>
      <c r="AAN320" s="13"/>
      <c r="AAO320" s="13"/>
      <c r="AAP320" s="13"/>
      <c r="AAQ320" s="13"/>
      <c r="AAR320" s="13"/>
      <c r="AAS320" s="13"/>
      <c r="AAT320" s="13"/>
      <c r="AAU320" s="13"/>
      <c r="AAV320" s="13"/>
      <c r="AAW320" s="13"/>
      <c r="AAX320" s="13"/>
      <c r="AAY320" s="13"/>
      <c r="AAZ320" s="13"/>
      <c r="ABA320" s="13"/>
      <c r="ABB320" s="13"/>
      <c r="ABC320" s="13"/>
      <c r="ABD320" s="13"/>
      <c r="ABE320" s="13"/>
      <c r="ABF320" s="13"/>
      <c r="ABG320" s="13"/>
      <c r="ABH320" s="13"/>
      <c r="ABI320" s="13"/>
      <c r="ABJ320" s="13"/>
      <c r="ABK320" s="13"/>
      <c r="ABL320" s="13"/>
      <c r="ABM320" s="13"/>
      <c r="ABN320" s="13"/>
      <c r="ABO320" s="13"/>
      <c r="ABP320" s="13"/>
      <c r="ABQ320" s="13"/>
      <c r="ABR320" s="13"/>
      <c r="ABS320" s="13"/>
      <c r="ABT320" s="13"/>
      <c r="ABU320" s="13"/>
      <c r="ABV320" s="13"/>
      <c r="ABW320" s="13"/>
      <c r="ABX320" s="13"/>
      <c r="ABY320" s="13"/>
      <c r="ABZ320" s="13"/>
      <c r="ACA320" s="13"/>
      <c r="ACB320" s="13"/>
      <c r="ACC320" s="13"/>
      <c r="ACD320" s="13"/>
      <c r="ACE320" s="13"/>
      <c r="ACF320" s="13"/>
      <c r="ACG320" s="13"/>
      <c r="ACH320" s="13"/>
      <c r="ACI320" s="13"/>
      <c r="ACJ320" s="13"/>
      <c r="ACK320" s="13"/>
      <c r="ACL320" s="13"/>
      <c r="ACM320" s="13"/>
      <c r="ACN320" s="13"/>
      <c r="ACO320" s="13"/>
      <c r="ACP320" s="13"/>
      <c r="ACQ320" s="13"/>
      <c r="ACR320" s="13"/>
      <c r="ACS320" s="13"/>
      <c r="ACT320" s="13"/>
      <c r="ACU320" s="13"/>
      <c r="ACV320" s="13"/>
      <c r="ACW320" s="13"/>
      <c r="ACX320" s="13"/>
      <c r="ACY320" s="13"/>
      <c r="ACZ320" s="13"/>
      <c r="ADA320" s="13"/>
      <c r="ADB320" s="13"/>
      <c r="ADC320" s="13"/>
      <c r="ADD320" s="13"/>
      <c r="ADE320" s="13"/>
      <c r="ADF320" s="13"/>
      <c r="ADG320" s="13"/>
      <c r="ADH320" s="13"/>
      <c r="ADI320" s="13"/>
      <c r="ADJ320" s="13"/>
      <c r="ADK320" s="13"/>
      <c r="ADL320" s="13"/>
      <c r="ADM320" s="13"/>
      <c r="ADN320" s="13"/>
      <c r="ADO320" s="13"/>
      <c r="ADP320" s="13"/>
      <c r="ADQ320" s="13"/>
      <c r="ADR320" s="13"/>
      <c r="ADS320" s="13"/>
      <c r="ADT320" s="13"/>
      <c r="ADU320" s="13"/>
      <c r="ADV320" s="13"/>
      <c r="ADW320" s="13"/>
      <c r="ADX320" s="13"/>
      <c r="ADY320" s="13"/>
      <c r="ADZ320" s="13"/>
      <c r="AEA320" s="13"/>
      <c r="AEB320" s="13"/>
      <c r="AEC320" s="13"/>
      <c r="AED320" s="13"/>
      <c r="AEE320" s="13"/>
      <c r="AEF320" s="13"/>
      <c r="AEG320" s="13"/>
      <c r="AEH320" s="13"/>
      <c r="AEI320" s="13"/>
      <c r="AEJ320" s="13"/>
      <c r="AEK320" s="13"/>
      <c r="AEL320" s="13"/>
      <c r="AEM320" s="13"/>
      <c r="AEN320" s="13"/>
      <c r="AEO320" s="13"/>
      <c r="AEP320" s="13"/>
      <c r="AEQ320" s="13"/>
      <c r="AER320" s="13"/>
      <c r="AES320" s="13"/>
      <c r="AET320" s="13"/>
      <c r="AEU320" s="13"/>
      <c r="AEV320" s="13"/>
      <c r="AEW320" s="13"/>
      <c r="AEX320" s="13"/>
      <c r="AEY320" s="13"/>
      <c r="AEZ320" s="13"/>
      <c r="AFA320" s="13"/>
      <c r="AFB320" s="13"/>
      <c r="AFC320" s="13"/>
      <c r="AFD320" s="13"/>
      <c r="AFE320" s="13"/>
      <c r="AFF320" s="13"/>
      <c r="AFG320" s="13"/>
      <c r="AFH320" s="13"/>
      <c r="AFI320" s="13"/>
      <c r="AFJ320" s="13"/>
      <c r="AFK320" s="13"/>
      <c r="AFL320" s="13"/>
      <c r="AFM320" s="13"/>
      <c r="AFN320" s="13"/>
      <c r="AFO320" s="13"/>
      <c r="AFP320" s="13"/>
      <c r="AFQ320" s="13"/>
      <c r="AFR320" s="13"/>
      <c r="AFS320" s="13"/>
      <c r="AFT320" s="13"/>
      <c r="AFU320" s="13"/>
      <c r="AFV320" s="13"/>
      <c r="AFW320" s="13"/>
      <c r="AFX320" s="13"/>
      <c r="AFY320" s="13"/>
      <c r="AFZ320" s="13"/>
      <c r="AGA320" s="13"/>
      <c r="AGB320" s="13"/>
      <c r="AGC320" s="13"/>
      <c r="AGD320" s="13"/>
      <c r="AGE320" s="13"/>
      <c r="AGF320" s="13"/>
      <c r="AGG320" s="13"/>
      <c r="AGH320" s="13"/>
      <c r="AGI320" s="13"/>
      <c r="AGJ320" s="13"/>
      <c r="AGK320" s="13"/>
      <c r="AGL320" s="13"/>
      <c r="AGM320" s="13"/>
      <c r="AGN320" s="13"/>
      <c r="AGO320" s="13"/>
      <c r="AGP320" s="13"/>
      <c r="AGQ320" s="13"/>
      <c r="AGR320" s="13"/>
      <c r="AGS320" s="13"/>
      <c r="AGT320" s="13"/>
      <c r="AGU320" s="13"/>
      <c r="AGV320" s="13"/>
      <c r="AGW320" s="13"/>
      <c r="AGX320" s="13"/>
      <c r="AGY320" s="13"/>
      <c r="AGZ320" s="13"/>
      <c r="AHA320" s="13"/>
      <c r="AHB320" s="13"/>
      <c r="AHC320" s="13"/>
      <c r="AHD320" s="13"/>
      <c r="AHE320" s="13"/>
      <c r="AHF320" s="13"/>
      <c r="AHG320" s="13"/>
      <c r="AHH320" s="13"/>
      <c r="AHI320" s="13"/>
      <c r="AHJ320" s="13"/>
      <c r="AHK320" s="13"/>
      <c r="AHL320" s="13"/>
      <c r="AHM320" s="13"/>
      <c r="AHN320" s="13"/>
      <c r="AHO320" s="13"/>
      <c r="AHP320" s="13"/>
      <c r="AHQ320" s="13"/>
      <c r="AHR320" s="13"/>
      <c r="AHS320" s="13"/>
      <c r="AHT320" s="13"/>
      <c r="AHU320" s="13"/>
      <c r="AHV320" s="13"/>
      <c r="AHW320" s="13"/>
      <c r="AHX320" s="13"/>
      <c r="AHY320" s="13"/>
      <c r="AHZ320" s="13"/>
      <c r="AIA320" s="13"/>
      <c r="AIB320" s="13"/>
      <c r="AIC320" s="13"/>
      <c r="AID320" s="13"/>
      <c r="AIE320" s="13"/>
      <c r="AIF320" s="13"/>
      <c r="AIG320" s="13"/>
      <c r="AIH320" s="13"/>
      <c r="AII320" s="13"/>
      <c r="AIJ320" s="13"/>
      <c r="AIK320" s="13"/>
      <c r="AIL320" s="13"/>
      <c r="AIM320" s="13"/>
      <c r="AIN320" s="13"/>
      <c r="AIO320" s="13"/>
      <c r="AIP320" s="13"/>
      <c r="AIQ320" s="13"/>
      <c r="AIR320" s="13"/>
      <c r="AIS320" s="13"/>
      <c r="AIT320" s="13"/>
      <c r="AIU320" s="13"/>
      <c r="AIV320" s="13"/>
      <c r="AIW320" s="13"/>
      <c r="AIX320" s="13"/>
      <c r="AIY320" s="13"/>
      <c r="AIZ320" s="13"/>
      <c r="AJA320" s="13"/>
      <c r="AJB320" s="13"/>
      <c r="AJC320" s="13"/>
      <c r="AJD320" s="13"/>
      <c r="AJE320" s="13"/>
      <c r="AJF320" s="13"/>
      <c r="AJG320" s="13"/>
      <c r="AJH320" s="13"/>
      <c r="AJI320" s="13"/>
      <c r="AJJ320" s="13"/>
      <c r="AJK320" s="13"/>
      <c r="AJL320" s="13"/>
      <c r="AJM320" s="13"/>
      <c r="AJN320" s="13"/>
      <c r="AJO320" s="13"/>
      <c r="AJP320" s="13"/>
      <c r="AJQ320" s="13"/>
      <c r="AJR320" s="13"/>
      <c r="AJS320" s="13"/>
      <c r="AJT320" s="13"/>
      <c r="AJU320" s="13"/>
      <c r="AJV320" s="13"/>
      <c r="AJW320" s="13"/>
      <c r="AJX320" s="13"/>
      <c r="AJY320" s="13"/>
      <c r="AJZ320" s="13"/>
      <c r="AKA320" s="13"/>
      <c r="AKB320" s="13"/>
      <c r="AKC320" s="13"/>
      <c r="AKD320" s="13"/>
      <c r="AKE320" s="13"/>
      <c r="AKF320" s="13"/>
      <c r="AKG320" s="13"/>
      <c r="AKH320" s="13"/>
      <c r="AKI320" s="13"/>
      <c r="AKJ320" s="13"/>
      <c r="AKK320" s="13"/>
      <c r="AKL320" s="13"/>
      <c r="AKM320" s="13"/>
      <c r="AKN320" s="13"/>
      <c r="AKO320" s="13"/>
      <c r="AKP320" s="13"/>
      <c r="AKQ320" s="13"/>
      <c r="AKR320" s="13"/>
      <c r="AKS320" s="13"/>
      <c r="AKT320" s="13"/>
      <c r="AKU320" s="13"/>
      <c r="AKV320" s="13"/>
      <c r="AKW320" s="13"/>
      <c r="AKX320" s="13"/>
      <c r="AKY320" s="13"/>
      <c r="AKZ320" s="13"/>
      <c r="ALA320" s="13"/>
      <c r="ALB320" s="13"/>
      <c r="ALC320" s="13"/>
      <c r="ALD320" s="13"/>
      <c r="ALE320" s="13"/>
      <c r="ALF320" s="13"/>
      <c r="ALG320" s="13"/>
      <c r="ALH320" s="13"/>
      <c r="ALI320" s="13"/>
      <c r="ALJ320" s="13"/>
      <c r="ALK320" s="13"/>
      <c r="ALL320" s="13"/>
      <c r="ALM320" s="13"/>
      <c r="ALN320" s="13"/>
    </row>
    <row r="321" spans="1:1002" ht="14.5" hidden="1" customHeight="1" x14ac:dyDescent="0.35">
      <c r="A321" s="6"/>
      <c r="B321" s="21"/>
      <c r="C321" s="30"/>
      <c r="D321" s="21"/>
      <c r="E321" s="21"/>
      <c r="F321" s="11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13"/>
      <c r="DP321" s="13"/>
      <c r="DQ321" s="13"/>
      <c r="DR321" s="13"/>
      <c r="DS321" s="13"/>
      <c r="DT321" s="13"/>
      <c r="DU321" s="13"/>
      <c r="DV321" s="13"/>
      <c r="DW321" s="13"/>
      <c r="DX321" s="13"/>
      <c r="DY321" s="13"/>
      <c r="DZ321" s="13"/>
      <c r="EA321" s="13"/>
      <c r="EB321" s="13"/>
      <c r="EC321" s="13"/>
      <c r="ED321" s="13"/>
      <c r="EE321" s="13"/>
      <c r="EF321" s="13"/>
      <c r="EG321" s="13"/>
      <c r="EH321" s="13"/>
      <c r="EI321" s="13"/>
      <c r="EJ321" s="13"/>
      <c r="EK321" s="13"/>
      <c r="EL321" s="13"/>
      <c r="EM321" s="13"/>
      <c r="EN321" s="13"/>
      <c r="EO321" s="13"/>
      <c r="EP321" s="13"/>
      <c r="EQ321" s="13"/>
      <c r="ER321" s="13"/>
      <c r="ES321" s="13"/>
      <c r="ET321" s="13"/>
      <c r="EU321" s="13"/>
      <c r="EV321" s="13"/>
      <c r="EW321" s="13"/>
      <c r="EX321" s="13"/>
      <c r="EY321" s="13"/>
      <c r="EZ321" s="13"/>
      <c r="FA321" s="13"/>
      <c r="FB321" s="13"/>
      <c r="FC321" s="13"/>
      <c r="FD321" s="13"/>
      <c r="FE321" s="13"/>
      <c r="FF321" s="13"/>
      <c r="FG321" s="13"/>
      <c r="FH321" s="13"/>
      <c r="FI321" s="13"/>
      <c r="FJ321" s="13"/>
      <c r="FK321" s="13"/>
      <c r="FL321" s="13"/>
      <c r="FM321" s="13"/>
      <c r="FN321" s="13"/>
      <c r="FO321" s="13"/>
      <c r="FP321" s="13"/>
      <c r="FQ321" s="13"/>
      <c r="FR321" s="13"/>
      <c r="FS321" s="13"/>
      <c r="FT321" s="13"/>
      <c r="FU321" s="13"/>
      <c r="FV321" s="13"/>
      <c r="FW321" s="13"/>
      <c r="FX321" s="13"/>
      <c r="FY321" s="13"/>
      <c r="FZ321" s="13"/>
      <c r="GA321" s="13"/>
      <c r="GB321" s="13"/>
      <c r="GC321" s="13"/>
      <c r="GD321" s="13"/>
      <c r="GE321" s="13"/>
      <c r="GF321" s="13"/>
      <c r="GG321" s="13"/>
      <c r="GH321" s="13"/>
      <c r="GI321" s="13"/>
      <c r="GJ321" s="13"/>
      <c r="GK321" s="13"/>
      <c r="GL321" s="13"/>
      <c r="GM321" s="13"/>
      <c r="GN321" s="13"/>
      <c r="GO321" s="13"/>
      <c r="GP321" s="13"/>
      <c r="GQ321" s="13"/>
      <c r="GR321" s="13"/>
      <c r="GS321" s="13"/>
      <c r="GT321" s="13"/>
      <c r="GU321" s="13"/>
      <c r="GV321" s="13"/>
      <c r="GW321" s="13"/>
      <c r="GX321" s="13"/>
      <c r="GY321" s="13"/>
      <c r="GZ321" s="13"/>
      <c r="HA321" s="13"/>
      <c r="HB321" s="13"/>
      <c r="HC321" s="13"/>
      <c r="HD321" s="13"/>
      <c r="HE321" s="13"/>
      <c r="HF321" s="13"/>
      <c r="HG321" s="13"/>
      <c r="HH321" s="13"/>
      <c r="HI321" s="13"/>
      <c r="HJ321" s="13"/>
      <c r="HK321" s="13"/>
      <c r="HL321" s="13"/>
      <c r="HM321" s="13"/>
      <c r="HN321" s="13"/>
      <c r="HO321" s="13"/>
      <c r="HP321" s="13"/>
      <c r="HQ321" s="13"/>
      <c r="HR321" s="13"/>
      <c r="HS321" s="13"/>
      <c r="HT321" s="13"/>
      <c r="HU321" s="13"/>
      <c r="HV321" s="13"/>
      <c r="HW321" s="13"/>
      <c r="HX321" s="13"/>
      <c r="HY321" s="13"/>
      <c r="HZ321" s="13"/>
      <c r="IA321" s="13"/>
      <c r="IB321" s="13"/>
      <c r="IC321" s="13"/>
      <c r="ID321" s="13"/>
      <c r="IE321" s="13"/>
      <c r="IF321" s="13"/>
      <c r="IG321" s="13"/>
      <c r="IH321" s="13"/>
      <c r="II321" s="13"/>
      <c r="IJ321" s="13"/>
      <c r="IK321" s="13"/>
      <c r="IL321" s="13"/>
      <c r="IM321" s="13"/>
      <c r="IN321" s="13"/>
      <c r="IO321" s="13"/>
      <c r="IP321" s="13"/>
      <c r="IQ321" s="13"/>
      <c r="IR321" s="13"/>
      <c r="IS321" s="13"/>
      <c r="IT321" s="13"/>
      <c r="IU321" s="13"/>
      <c r="IV321" s="13"/>
      <c r="IW321" s="13"/>
      <c r="IX321" s="13"/>
      <c r="IY321" s="13"/>
      <c r="IZ321" s="13"/>
      <c r="JA321" s="13"/>
      <c r="JB321" s="13"/>
      <c r="JC321" s="13"/>
      <c r="JD321" s="13"/>
      <c r="JE321" s="13"/>
      <c r="JF321" s="13"/>
      <c r="JG321" s="13"/>
      <c r="JH321" s="13"/>
      <c r="JI321" s="13"/>
      <c r="JJ321" s="13"/>
      <c r="JK321" s="13"/>
      <c r="JL321" s="13"/>
      <c r="JM321" s="13"/>
      <c r="JN321" s="13"/>
      <c r="JO321" s="13"/>
      <c r="JP321" s="13"/>
      <c r="JQ321" s="13"/>
      <c r="JR321" s="13"/>
      <c r="JS321" s="13"/>
      <c r="JT321" s="13"/>
      <c r="JU321" s="13"/>
      <c r="JV321" s="13"/>
      <c r="JW321" s="13"/>
      <c r="JX321" s="13"/>
      <c r="JY321" s="13"/>
      <c r="JZ321" s="13"/>
      <c r="KA321" s="13"/>
      <c r="KB321" s="13"/>
      <c r="KC321" s="13"/>
      <c r="KD321" s="13"/>
      <c r="KE321" s="13"/>
      <c r="KF321" s="13"/>
      <c r="KG321" s="13"/>
      <c r="KH321" s="13"/>
      <c r="KI321" s="13"/>
      <c r="KJ321" s="13"/>
      <c r="KK321" s="13"/>
      <c r="KL321" s="13"/>
      <c r="KM321" s="13"/>
      <c r="KN321" s="13"/>
      <c r="KO321" s="13"/>
      <c r="KP321" s="13"/>
      <c r="KQ321" s="13"/>
      <c r="KR321" s="13"/>
      <c r="KS321" s="13"/>
      <c r="KT321" s="13"/>
      <c r="KU321" s="13"/>
      <c r="KV321" s="13"/>
      <c r="KW321" s="13"/>
      <c r="KX321" s="13"/>
      <c r="KY321" s="13"/>
      <c r="KZ321" s="13"/>
      <c r="LA321" s="13"/>
      <c r="LB321" s="13"/>
      <c r="LC321" s="13"/>
      <c r="LD321" s="13"/>
      <c r="LE321" s="13"/>
      <c r="LF321" s="13"/>
      <c r="LG321" s="13"/>
      <c r="LH321" s="13"/>
      <c r="LI321" s="13"/>
      <c r="LJ321" s="13"/>
      <c r="LK321" s="13"/>
      <c r="LL321" s="13"/>
      <c r="LM321" s="13"/>
      <c r="LN321" s="13"/>
      <c r="LO321" s="13"/>
      <c r="LP321" s="13"/>
      <c r="LQ321" s="13"/>
      <c r="LR321" s="13"/>
      <c r="LS321" s="13"/>
      <c r="LT321" s="13"/>
      <c r="LU321" s="13"/>
      <c r="LV321" s="13"/>
      <c r="LW321" s="13"/>
      <c r="LX321" s="13"/>
      <c r="LY321" s="13"/>
      <c r="LZ321" s="13"/>
      <c r="MA321" s="13"/>
      <c r="MB321" s="13"/>
      <c r="MC321" s="13"/>
      <c r="MD321" s="13"/>
      <c r="ME321" s="13"/>
      <c r="MF321" s="13"/>
      <c r="MG321" s="13"/>
      <c r="MH321" s="13"/>
      <c r="MI321" s="13"/>
      <c r="MJ321" s="13"/>
      <c r="MK321" s="13"/>
      <c r="ML321" s="13"/>
      <c r="MM321" s="13"/>
      <c r="MN321" s="13"/>
      <c r="MO321" s="13"/>
      <c r="MP321" s="13"/>
      <c r="MQ321" s="13"/>
      <c r="MR321" s="13"/>
      <c r="MS321" s="13"/>
      <c r="MT321" s="13"/>
      <c r="MU321" s="13"/>
      <c r="MV321" s="13"/>
      <c r="MW321" s="13"/>
      <c r="MX321" s="13"/>
      <c r="MY321" s="13"/>
      <c r="MZ321" s="13"/>
      <c r="NA321" s="13"/>
      <c r="NB321" s="13"/>
      <c r="NC321" s="13"/>
      <c r="ND321" s="13"/>
      <c r="NE321" s="13"/>
      <c r="NF321" s="13"/>
      <c r="NG321" s="13"/>
      <c r="NH321" s="13"/>
      <c r="NI321" s="13"/>
      <c r="NJ321" s="13"/>
      <c r="NK321" s="13"/>
      <c r="NL321" s="13"/>
      <c r="NM321" s="13"/>
      <c r="NN321" s="13"/>
      <c r="NO321" s="13"/>
      <c r="NP321" s="13"/>
      <c r="NQ321" s="13"/>
      <c r="NR321" s="13"/>
      <c r="NS321" s="13"/>
      <c r="NT321" s="13"/>
      <c r="NU321" s="13"/>
      <c r="NV321" s="13"/>
      <c r="NW321" s="13"/>
      <c r="NX321" s="13"/>
      <c r="NY321" s="13"/>
      <c r="NZ321" s="13"/>
      <c r="OA321" s="13"/>
      <c r="OB321" s="13"/>
      <c r="OC321" s="13"/>
      <c r="OD321" s="13"/>
      <c r="OE321" s="13"/>
      <c r="OF321" s="13"/>
      <c r="OG321" s="13"/>
      <c r="OH321" s="13"/>
      <c r="OI321" s="13"/>
      <c r="OJ321" s="13"/>
      <c r="OK321" s="13"/>
      <c r="OL321" s="13"/>
      <c r="OM321" s="13"/>
      <c r="ON321" s="13"/>
      <c r="OO321" s="13"/>
      <c r="OP321" s="13"/>
      <c r="OQ321" s="13"/>
      <c r="OR321" s="13"/>
      <c r="OS321" s="13"/>
      <c r="OT321" s="13"/>
      <c r="OU321" s="13"/>
      <c r="OV321" s="13"/>
      <c r="OW321" s="13"/>
      <c r="OX321" s="13"/>
      <c r="OY321" s="13"/>
      <c r="OZ321" s="13"/>
      <c r="PA321" s="13"/>
      <c r="PB321" s="13"/>
      <c r="PC321" s="13"/>
      <c r="PD321" s="13"/>
      <c r="PE321" s="13"/>
      <c r="PF321" s="13"/>
      <c r="PG321" s="13"/>
      <c r="PH321" s="13"/>
      <c r="PI321" s="13"/>
      <c r="PJ321" s="13"/>
      <c r="PK321" s="13"/>
      <c r="PL321" s="13"/>
      <c r="PM321" s="13"/>
      <c r="PN321" s="13"/>
      <c r="PO321" s="13"/>
      <c r="PP321" s="13"/>
      <c r="PQ321" s="13"/>
      <c r="PR321" s="13"/>
      <c r="PS321" s="13"/>
      <c r="PT321" s="13"/>
      <c r="PU321" s="13"/>
      <c r="PV321" s="13"/>
      <c r="PW321" s="13"/>
      <c r="PX321" s="13"/>
      <c r="PY321" s="13"/>
      <c r="PZ321" s="13"/>
      <c r="QA321" s="13"/>
      <c r="QB321" s="13"/>
      <c r="QC321" s="13"/>
      <c r="QD321" s="13"/>
      <c r="QE321" s="13"/>
      <c r="QF321" s="13"/>
      <c r="QG321" s="13"/>
      <c r="QH321" s="13"/>
      <c r="QI321" s="13"/>
      <c r="QJ321" s="13"/>
      <c r="QK321" s="13"/>
      <c r="QL321" s="13"/>
      <c r="QM321" s="13"/>
      <c r="QN321" s="13"/>
      <c r="QO321" s="13"/>
      <c r="QP321" s="13"/>
      <c r="QQ321" s="13"/>
      <c r="QR321" s="13"/>
      <c r="QS321" s="13"/>
      <c r="QT321" s="13"/>
      <c r="QU321" s="13"/>
      <c r="QV321" s="13"/>
      <c r="QW321" s="13"/>
      <c r="QX321" s="13"/>
      <c r="QY321" s="13"/>
      <c r="QZ321" s="13"/>
      <c r="RA321" s="13"/>
      <c r="RB321" s="13"/>
      <c r="RC321" s="13"/>
      <c r="RD321" s="13"/>
      <c r="RE321" s="13"/>
      <c r="RF321" s="13"/>
      <c r="RG321" s="13"/>
      <c r="RH321" s="13"/>
      <c r="RI321" s="13"/>
      <c r="RJ321" s="13"/>
      <c r="RK321" s="13"/>
      <c r="RL321" s="13"/>
      <c r="RM321" s="13"/>
      <c r="RN321" s="13"/>
      <c r="RO321" s="13"/>
      <c r="RP321" s="13"/>
      <c r="RQ321" s="13"/>
      <c r="RR321" s="13"/>
      <c r="RS321" s="13"/>
      <c r="RT321" s="13"/>
      <c r="RU321" s="13"/>
      <c r="RV321" s="13"/>
      <c r="RW321" s="13"/>
      <c r="RX321" s="13"/>
      <c r="RY321" s="13"/>
      <c r="RZ321" s="13"/>
      <c r="SA321" s="13"/>
      <c r="SB321" s="13"/>
      <c r="SC321" s="13"/>
      <c r="SD321" s="13"/>
      <c r="SE321" s="13"/>
      <c r="SF321" s="13"/>
      <c r="SG321" s="13"/>
      <c r="SH321" s="13"/>
      <c r="SI321" s="13"/>
      <c r="SJ321" s="13"/>
      <c r="SK321" s="13"/>
      <c r="SL321" s="13"/>
      <c r="SM321" s="13"/>
      <c r="SN321" s="13"/>
      <c r="SO321" s="13"/>
      <c r="SP321" s="13"/>
      <c r="SQ321" s="13"/>
      <c r="SR321" s="13"/>
      <c r="SS321" s="13"/>
      <c r="ST321" s="13"/>
      <c r="SU321" s="13"/>
      <c r="SV321" s="13"/>
      <c r="SW321" s="13"/>
      <c r="SX321" s="13"/>
      <c r="SY321" s="13"/>
      <c r="SZ321" s="13"/>
      <c r="TA321" s="13"/>
      <c r="TB321" s="13"/>
      <c r="TC321" s="13"/>
      <c r="TD321" s="13"/>
      <c r="TE321" s="13"/>
      <c r="TF321" s="13"/>
      <c r="TG321" s="13"/>
      <c r="TH321" s="13"/>
      <c r="TI321" s="13"/>
      <c r="TJ321" s="13"/>
      <c r="TK321" s="13"/>
      <c r="TL321" s="13"/>
      <c r="TM321" s="13"/>
      <c r="TN321" s="13"/>
      <c r="TO321" s="13"/>
      <c r="TP321" s="13"/>
      <c r="TQ321" s="13"/>
      <c r="TR321" s="13"/>
      <c r="TS321" s="13"/>
      <c r="TT321" s="13"/>
      <c r="TU321" s="13"/>
      <c r="TV321" s="13"/>
      <c r="TW321" s="13"/>
      <c r="TX321" s="13"/>
      <c r="TY321" s="13"/>
      <c r="TZ321" s="13"/>
      <c r="UA321" s="13"/>
      <c r="UB321" s="13"/>
      <c r="UC321" s="13"/>
      <c r="UD321" s="13"/>
      <c r="UE321" s="13"/>
      <c r="UF321" s="13"/>
      <c r="UG321" s="13"/>
      <c r="UH321" s="13"/>
      <c r="UI321" s="13"/>
      <c r="UJ321" s="13"/>
      <c r="UK321" s="13"/>
      <c r="UL321" s="13"/>
      <c r="UM321" s="13"/>
      <c r="UN321" s="13"/>
      <c r="UO321" s="13"/>
      <c r="UP321" s="13"/>
      <c r="UQ321" s="13"/>
      <c r="UR321" s="13"/>
      <c r="US321" s="13"/>
      <c r="UT321" s="13"/>
      <c r="UU321" s="13"/>
      <c r="UV321" s="13"/>
      <c r="UW321" s="13"/>
      <c r="UX321" s="13"/>
      <c r="UY321" s="13"/>
      <c r="UZ321" s="13"/>
      <c r="VA321" s="13"/>
      <c r="VB321" s="13"/>
      <c r="VC321" s="13"/>
      <c r="VD321" s="13"/>
      <c r="VE321" s="13"/>
      <c r="VF321" s="13"/>
      <c r="VG321" s="13"/>
      <c r="VH321" s="13"/>
      <c r="VI321" s="13"/>
      <c r="VJ321" s="13"/>
      <c r="VK321" s="13"/>
      <c r="VL321" s="13"/>
      <c r="VM321" s="13"/>
      <c r="VN321" s="13"/>
      <c r="VO321" s="13"/>
      <c r="VP321" s="13"/>
      <c r="VQ321" s="13"/>
      <c r="VR321" s="13"/>
      <c r="VS321" s="13"/>
      <c r="VT321" s="13"/>
      <c r="VU321" s="13"/>
      <c r="VV321" s="13"/>
      <c r="VW321" s="13"/>
      <c r="VX321" s="13"/>
      <c r="VY321" s="13"/>
      <c r="VZ321" s="13"/>
      <c r="WA321" s="13"/>
      <c r="WB321" s="13"/>
      <c r="WC321" s="13"/>
      <c r="WD321" s="13"/>
      <c r="WE321" s="13"/>
      <c r="WF321" s="13"/>
      <c r="WG321" s="13"/>
      <c r="WH321" s="13"/>
      <c r="WI321" s="13"/>
      <c r="WJ321" s="13"/>
      <c r="WK321" s="13"/>
      <c r="WL321" s="13"/>
      <c r="WM321" s="13"/>
      <c r="WN321" s="13"/>
      <c r="WO321" s="13"/>
      <c r="WP321" s="13"/>
      <c r="WQ321" s="13"/>
      <c r="WR321" s="13"/>
      <c r="WS321" s="13"/>
      <c r="WT321" s="13"/>
      <c r="WU321" s="13"/>
      <c r="WV321" s="13"/>
      <c r="WW321" s="13"/>
      <c r="WX321" s="13"/>
      <c r="WY321" s="13"/>
      <c r="WZ321" s="13"/>
      <c r="XA321" s="13"/>
      <c r="XB321" s="13"/>
      <c r="XC321" s="13"/>
      <c r="XD321" s="13"/>
      <c r="XE321" s="13"/>
      <c r="XF321" s="13"/>
      <c r="XG321" s="13"/>
      <c r="XH321" s="13"/>
      <c r="XI321" s="13"/>
      <c r="XJ321" s="13"/>
      <c r="XK321" s="13"/>
      <c r="XL321" s="13"/>
      <c r="XM321" s="13"/>
      <c r="XN321" s="13"/>
      <c r="XO321" s="13"/>
      <c r="XP321" s="13"/>
      <c r="XQ321" s="13"/>
      <c r="XR321" s="13"/>
      <c r="XS321" s="13"/>
      <c r="XT321" s="13"/>
      <c r="XU321" s="13"/>
      <c r="XV321" s="13"/>
      <c r="XW321" s="13"/>
      <c r="XX321" s="13"/>
      <c r="XY321" s="13"/>
      <c r="XZ321" s="13"/>
      <c r="YA321" s="13"/>
      <c r="YB321" s="13"/>
      <c r="YC321" s="13"/>
      <c r="YD321" s="13"/>
      <c r="YE321" s="13"/>
      <c r="YF321" s="13"/>
      <c r="YG321" s="13"/>
      <c r="YH321" s="13"/>
      <c r="YI321" s="13"/>
      <c r="YJ321" s="13"/>
      <c r="YK321" s="13"/>
      <c r="YL321" s="13"/>
      <c r="YM321" s="13"/>
      <c r="YN321" s="13"/>
      <c r="YO321" s="13"/>
      <c r="YP321" s="13"/>
      <c r="YQ321" s="13"/>
      <c r="YR321" s="13"/>
      <c r="YS321" s="13"/>
      <c r="YT321" s="13"/>
      <c r="YU321" s="13"/>
      <c r="YV321" s="13"/>
      <c r="YW321" s="13"/>
      <c r="YX321" s="13"/>
      <c r="YY321" s="13"/>
      <c r="YZ321" s="13"/>
      <c r="ZA321" s="13"/>
      <c r="ZB321" s="13"/>
      <c r="ZC321" s="13"/>
      <c r="ZD321" s="13"/>
      <c r="ZE321" s="13"/>
      <c r="ZF321" s="13"/>
      <c r="ZG321" s="13"/>
      <c r="ZH321" s="13"/>
      <c r="ZI321" s="13"/>
      <c r="ZJ321" s="13"/>
      <c r="ZK321" s="13"/>
      <c r="ZL321" s="13"/>
      <c r="ZM321" s="13"/>
      <c r="ZN321" s="13"/>
      <c r="ZO321" s="13"/>
      <c r="ZP321" s="13"/>
      <c r="ZQ321" s="13"/>
      <c r="ZR321" s="13"/>
      <c r="ZS321" s="13"/>
      <c r="ZT321" s="13"/>
      <c r="ZU321" s="13"/>
      <c r="ZV321" s="13"/>
      <c r="ZW321" s="13"/>
      <c r="ZX321" s="13"/>
      <c r="ZY321" s="13"/>
      <c r="ZZ321" s="13"/>
      <c r="AAA321" s="13"/>
      <c r="AAB321" s="13"/>
      <c r="AAC321" s="13"/>
      <c r="AAD321" s="13"/>
      <c r="AAE321" s="13"/>
      <c r="AAF321" s="13"/>
      <c r="AAG321" s="13"/>
      <c r="AAH321" s="13"/>
      <c r="AAI321" s="13"/>
      <c r="AAJ321" s="13"/>
      <c r="AAK321" s="13"/>
      <c r="AAL321" s="13"/>
      <c r="AAM321" s="13"/>
      <c r="AAN321" s="13"/>
      <c r="AAO321" s="13"/>
      <c r="AAP321" s="13"/>
      <c r="AAQ321" s="13"/>
      <c r="AAR321" s="13"/>
      <c r="AAS321" s="13"/>
      <c r="AAT321" s="13"/>
      <c r="AAU321" s="13"/>
      <c r="AAV321" s="13"/>
      <c r="AAW321" s="13"/>
      <c r="AAX321" s="13"/>
      <c r="AAY321" s="13"/>
      <c r="AAZ321" s="13"/>
      <c r="ABA321" s="13"/>
      <c r="ABB321" s="13"/>
      <c r="ABC321" s="13"/>
      <c r="ABD321" s="13"/>
      <c r="ABE321" s="13"/>
      <c r="ABF321" s="13"/>
      <c r="ABG321" s="13"/>
      <c r="ABH321" s="13"/>
      <c r="ABI321" s="13"/>
      <c r="ABJ321" s="13"/>
      <c r="ABK321" s="13"/>
      <c r="ABL321" s="13"/>
      <c r="ABM321" s="13"/>
      <c r="ABN321" s="13"/>
      <c r="ABO321" s="13"/>
      <c r="ABP321" s="13"/>
      <c r="ABQ321" s="13"/>
      <c r="ABR321" s="13"/>
      <c r="ABS321" s="13"/>
      <c r="ABT321" s="13"/>
      <c r="ABU321" s="13"/>
      <c r="ABV321" s="13"/>
      <c r="ABW321" s="13"/>
      <c r="ABX321" s="13"/>
      <c r="ABY321" s="13"/>
      <c r="ABZ321" s="13"/>
      <c r="ACA321" s="13"/>
      <c r="ACB321" s="13"/>
      <c r="ACC321" s="13"/>
      <c r="ACD321" s="13"/>
      <c r="ACE321" s="13"/>
      <c r="ACF321" s="13"/>
      <c r="ACG321" s="13"/>
      <c r="ACH321" s="13"/>
      <c r="ACI321" s="13"/>
      <c r="ACJ321" s="13"/>
      <c r="ACK321" s="13"/>
      <c r="ACL321" s="13"/>
      <c r="ACM321" s="13"/>
      <c r="ACN321" s="13"/>
      <c r="ACO321" s="13"/>
      <c r="ACP321" s="13"/>
      <c r="ACQ321" s="13"/>
      <c r="ACR321" s="13"/>
      <c r="ACS321" s="13"/>
      <c r="ACT321" s="13"/>
      <c r="ACU321" s="13"/>
      <c r="ACV321" s="13"/>
      <c r="ACW321" s="13"/>
      <c r="ACX321" s="13"/>
      <c r="ACY321" s="13"/>
      <c r="ACZ321" s="13"/>
      <c r="ADA321" s="13"/>
      <c r="ADB321" s="13"/>
      <c r="ADC321" s="13"/>
      <c r="ADD321" s="13"/>
      <c r="ADE321" s="13"/>
      <c r="ADF321" s="13"/>
      <c r="ADG321" s="13"/>
      <c r="ADH321" s="13"/>
      <c r="ADI321" s="13"/>
      <c r="ADJ321" s="13"/>
      <c r="ADK321" s="13"/>
      <c r="ADL321" s="13"/>
      <c r="ADM321" s="13"/>
      <c r="ADN321" s="13"/>
      <c r="ADO321" s="13"/>
      <c r="ADP321" s="13"/>
      <c r="ADQ321" s="13"/>
      <c r="ADR321" s="13"/>
      <c r="ADS321" s="13"/>
      <c r="ADT321" s="13"/>
      <c r="ADU321" s="13"/>
      <c r="ADV321" s="13"/>
      <c r="ADW321" s="13"/>
      <c r="ADX321" s="13"/>
      <c r="ADY321" s="13"/>
      <c r="ADZ321" s="13"/>
      <c r="AEA321" s="13"/>
      <c r="AEB321" s="13"/>
      <c r="AEC321" s="13"/>
      <c r="AED321" s="13"/>
      <c r="AEE321" s="13"/>
      <c r="AEF321" s="13"/>
      <c r="AEG321" s="13"/>
      <c r="AEH321" s="13"/>
      <c r="AEI321" s="13"/>
      <c r="AEJ321" s="13"/>
      <c r="AEK321" s="13"/>
      <c r="AEL321" s="13"/>
      <c r="AEM321" s="13"/>
      <c r="AEN321" s="13"/>
      <c r="AEO321" s="13"/>
      <c r="AEP321" s="13"/>
      <c r="AEQ321" s="13"/>
      <c r="AER321" s="13"/>
      <c r="AES321" s="13"/>
      <c r="AET321" s="13"/>
      <c r="AEU321" s="13"/>
      <c r="AEV321" s="13"/>
      <c r="AEW321" s="13"/>
      <c r="AEX321" s="13"/>
      <c r="AEY321" s="13"/>
      <c r="AEZ321" s="13"/>
      <c r="AFA321" s="13"/>
      <c r="AFB321" s="13"/>
      <c r="AFC321" s="13"/>
      <c r="AFD321" s="13"/>
      <c r="AFE321" s="13"/>
      <c r="AFF321" s="13"/>
      <c r="AFG321" s="13"/>
      <c r="AFH321" s="13"/>
      <c r="AFI321" s="13"/>
      <c r="AFJ321" s="13"/>
      <c r="AFK321" s="13"/>
      <c r="AFL321" s="13"/>
      <c r="AFM321" s="13"/>
      <c r="AFN321" s="13"/>
      <c r="AFO321" s="13"/>
      <c r="AFP321" s="13"/>
      <c r="AFQ321" s="13"/>
      <c r="AFR321" s="13"/>
      <c r="AFS321" s="13"/>
      <c r="AFT321" s="13"/>
      <c r="AFU321" s="13"/>
      <c r="AFV321" s="13"/>
      <c r="AFW321" s="13"/>
      <c r="AFX321" s="13"/>
      <c r="AFY321" s="13"/>
      <c r="AFZ321" s="13"/>
      <c r="AGA321" s="13"/>
      <c r="AGB321" s="13"/>
      <c r="AGC321" s="13"/>
      <c r="AGD321" s="13"/>
      <c r="AGE321" s="13"/>
      <c r="AGF321" s="13"/>
      <c r="AGG321" s="13"/>
      <c r="AGH321" s="13"/>
      <c r="AGI321" s="13"/>
      <c r="AGJ321" s="13"/>
      <c r="AGK321" s="13"/>
      <c r="AGL321" s="13"/>
      <c r="AGM321" s="13"/>
      <c r="AGN321" s="13"/>
      <c r="AGO321" s="13"/>
      <c r="AGP321" s="13"/>
      <c r="AGQ321" s="13"/>
      <c r="AGR321" s="13"/>
      <c r="AGS321" s="13"/>
      <c r="AGT321" s="13"/>
      <c r="AGU321" s="13"/>
      <c r="AGV321" s="13"/>
      <c r="AGW321" s="13"/>
      <c r="AGX321" s="13"/>
      <c r="AGY321" s="13"/>
      <c r="AGZ321" s="13"/>
      <c r="AHA321" s="13"/>
      <c r="AHB321" s="13"/>
      <c r="AHC321" s="13"/>
      <c r="AHD321" s="13"/>
      <c r="AHE321" s="13"/>
      <c r="AHF321" s="13"/>
      <c r="AHG321" s="13"/>
      <c r="AHH321" s="13"/>
      <c r="AHI321" s="13"/>
      <c r="AHJ321" s="13"/>
      <c r="AHK321" s="13"/>
      <c r="AHL321" s="13"/>
      <c r="AHM321" s="13"/>
      <c r="AHN321" s="13"/>
      <c r="AHO321" s="13"/>
      <c r="AHP321" s="13"/>
      <c r="AHQ321" s="13"/>
      <c r="AHR321" s="13"/>
      <c r="AHS321" s="13"/>
      <c r="AHT321" s="13"/>
      <c r="AHU321" s="13"/>
      <c r="AHV321" s="13"/>
      <c r="AHW321" s="13"/>
      <c r="AHX321" s="13"/>
      <c r="AHY321" s="13"/>
      <c r="AHZ321" s="13"/>
      <c r="AIA321" s="13"/>
      <c r="AIB321" s="13"/>
      <c r="AIC321" s="13"/>
      <c r="AID321" s="13"/>
      <c r="AIE321" s="13"/>
      <c r="AIF321" s="13"/>
      <c r="AIG321" s="13"/>
      <c r="AIH321" s="13"/>
      <c r="AII321" s="13"/>
      <c r="AIJ321" s="13"/>
      <c r="AIK321" s="13"/>
      <c r="AIL321" s="13"/>
      <c r="AIM321" s="13"/>
      <c r="AIN321" s="13"/>
      <c r="AIO321" s="13"/>
      <c r="AIP321" s="13"/>
      <c r="AIQ321" s="13"/>
      <c r="AIR321" s="13"/>
      <c r="AIS321" s="13"/>
      <c r="AIT321" s="13"/>
      <c r="AIU321" s="13"/>
      <c r="AIV321" s="13"/>
      <c r="AIW321" s="13"/>
      <c r="AIX321" s="13"/>
      <c r="AIY321" s="13"/>
      <c r="AIZ321" s="13"/>
      <c r="AJA321" s="13"/>
      <c r="AJB321" s="13"/>
      <c r="AJC321" s="13"/>
      <c r="AJD321" s="13"/>
      <c r="AJE321" s="13"/>
      <c r="AJF321" s="13"/>
      <c r="AJG321" s="13"/>
      <c r="AJH321" s="13"/>
      <c r="AJI321" s="13"/>
      <c r="AJJ321" s="13"/>
      <c r="AJK321" s="13"/>
      <c r="AJL321" s="13"/>
      <c r="AJM321" s="13"/>
      <c r="AJN321" s="13"/>
      <c r="AJO321" s="13"/>
      <c r="AJP321" s="13"/>
      <c r="AJQ321" s="13"/>
      <c r="AJR321" s="13"/>
      <c r="AJS321" s="13"/>
      <c r="AJT321" s="13"/>
      <c r="AJU321" s="13"/>
      <c r="AJV321" s="13"/>
      <c r="AJW321" s="13"/>
      <c r="AJX321" s="13"/>
      <c r="AJY321" s="13"/>
      <c r="AJZ321" s="13"/>
      <c r="AKA321" s="13"/>
      <c r="AKB321" s="13"/>
      <c r="AKC321" s="13"/>
      <c r="AKD321" s="13"/>
      <c r="AKE321" s="13"/>
      <c r="AKF321" s="13"/>
      <c r="AKG321" s="13"/>
      <c r="AKH321" s="13"/>
      <c r="AKI321" s="13"/>
      <c r="AKJ321" s="13"/>
      <c r="AKK321" s="13"/>
      <c r="AKL321" s="13"/>
      <c r="AKM321" s="13"/>
      <c r="AKN321" s="13"/>
      <c r="AKO321" s="13"/>
      <c r="AKP321" s="13"/>
      <c r="AKQ321" s="13"/>
      <c r="AKR321" s="13"/>
      <c r="AKS321" s="13"/>
      <c r="AKT321" s="13"/>
      <c r="AKU321" s="13"/>
      <c r="AKV321" s="13"/>
      <c r="AKW321" s="13"/>
      <c r="AKX321" s="13"/>
      <c r="AKY321" s="13"/>
      <c r="AKZ321" s="13"/>
      <c r="ALA321" s="13"/>
      <c r="ALB321" s="13"/>
      <c r="ALC321" s="13"/>
      <c r="ALD321" s="13"/>
      <c r="ALE321" s="13"/>
      <c r="ALF321" s="13"/>
      <c r="ALG321" s="13"/>
      <c r="ALH321" s="13"/>
      <c r="ALI321" s="13"/>
      <c r="ALJ321" s="13"/>
      <c r="ALK321" s="13"/>
      <c r="ALL321" s="13"/>
      <c r="ALM321" s="13"/>
      <c r="ALN321" s="13"/>
    </row>
    <row r="322" spans="1:1002" ht="14.5" hidden="1" customHeight="1" x14ac:dyDescent="0.35">
      <c r="A322" s="6"/>
      <c r="B322" s="21"/>
      <c r="C322" s="30"/>
      <c r="D322" s="21"/>
      <c r="E322" s="21"/>
      <c r="F322" s="11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c r="DO322" s="13"/>
      <c r="DP322" s="13"/>
      <c r="DQ322" s="13"/>
      <c r="DR322" s="13"/>
      <c r="DS322" s="13"/>
      <c r="DT322" s="13"/>
      <c r="DU322" s="13"/>
      <c r="DV322" s="13"/>
      <c r="DW322" s="13"/>
      <c r="DX322" s="13"/>
      <c r="DY322" s="13"/>
      <c r="DZ322" s="13"/>
      <c r="EA322" s="13"/>
      <c r="EB322" s="13"/>
      <c r="EC322" s="13"/>
      <c r="ED322" s="13"/>
      <c r="EE322" s="13"/>
      <c r="EF322" s="13"/>
      <c r="EG322" s="13"/>
      <c r="EH322" s="13"/>
      <c r="EI322" s="13"/>
      <c r="EJ322" s="13"/>
      <c r="EK322" s="13"/>
      <c r="EL322" s="13"/>
      <c r="EM322" s="13"/>
      <c r="EN322" s="13"/>
      <c r="EO322" s="13"/>
      <c r="EP322" s="13"/>
      <c r="EQ322" s="13"/>
      <c r="ER322" s="13"/>
      <c r="ES322" s="13"/>
      <c r="ET322" s="13"/>
      <c r="EU322" s="13"/>
      <c r="EV322" s="13"/>
      <c r="EW322" s="13"/>
      <c r="EX322" s="13"/>
      <c r="EY322" s="13"/>
      <c r="EZ322" s="13"/>
      <c r="FA322" s="13"/>
      <c r="FB322" s="13"/>
      <c r="FC322" s="13"/>
      <c r="FD322" s="13"/>
      <c r="FE322" s="13"/>
      <c r="FF322" s="13"/>
      <c r="FG322" s="13"/>
      <c r="FH322" s="13"/>
      <c r="FI322" s="13"/>
      <c r="FJ322" s="13"/>
      <c r="FK322" s="13"/>
      <c r="FL322" s="13"/>
      <c r="FM322" s="13"/>
      <c r="FN322" s="13"/>
      <c r="FO322" s="13"/>
      <c r="FP322" s="13"/>
      <c r="FQ322" s="13"/>
      <c r="FR322" s="13"/>
      <c r="FS322" s="13"/>
      <c r="FT322" s="13"/>
      <c r="FU322" s="13"/>
      <c r="FV322" s="13"/>
      <c r="FW322" s="13"/>
      <c r="FX322" s="13"/>
      <c r="FY322" s="13"/>
      <c r="FZ322" s="13"/>
      <c r="GA322" s="13"/>
      <c r="GB322" s="13"/>
      <c r="GC322" s="13"/>
      <c r="GD322" s="13"/>
      <c r="GE322" s="13"/>
      <c r="GF322" s="13"/>
      <c r="GG322" s="13"/>
      <c r="GH322" s="13"/>
      <c r="GI322" s="13"/>
      <c r="GJ322" s="13"/>
      <c r="GK322" s="13"/>
      <c r="GL322" s="13"/>
      <c r="GM322" s="13"/>
      <c r="GN322" s="13"/>
      <c r="GO322" s="13"/>
      <c r="GP322" s="13"/>
      <c r="GQ322" s="13"/>
      <c r="GR322" s="13"/>
      <c r="GS322" s="13"/>
      <c r="GT322" s="13"/>
      <c r="GU322" s="13"/>
      <c r="GV322" s="13"/>
      <c r="GW322" s="13"/>
      <c r="GX322" s="13"/>
      <c r="GY322" s="13"/>
      <c r="GZ322" s="13"/>
      <c r="HA322" s="13"/>
      <c r="HB322" s="13"/>
      <c r="HC322" s="13"/>
      <c r="HD322" s="13"/>
      <c r="HE322" s="13"/>
      <c r="HF322" s="13"/>
      <c r="HG322" s="13"/>
      <c r="HH322" s="13"/>
      <c r="HI322" s="13"/>
      <c r="HJ322" s="13"/>
      <c r="HK322" s="13"/>
      <c r="HL322" s="13"/>
      <c r="HM322" s="13"/>
      <c r="HN322" s="13"/>
      <c r="HO322" s="13"/>
      <c r="HP322" s="13"/>
      <c r="HQ322" s="13"/>
      <c r="HR322" s="13"/>
      <c r="HS322" s="13"/>
      <c r="HT322" s="13"/>
      <c r="HU322" s="13"/>
      <c r="HV322" s="13"/>
      <c r="HW322" s="13"/>
      <c r="HX322" s="13"/>
      <c r="HY322" s="13"/>
      <c r="HZ322" s="13"/>
      <c r="IA322" s="13"/>
      <c r="IB322" s="13"/>
      <c r="IC322" s="13"/>
      <c r="ID322" s="13"/>
      <c r="IE322" s="13"/>
      <c r="IF322" s="13"/>
      <c r="IG322" s="13"/>
      <c r="IH322" s="13"/>
      <c r="II322" s="13"/>
      <c r="IJ322" s="13"/>
      <c r="IK322" s="13"/>
      <c r="IL322" s="13"/>
      <c r="IM322" s="13"/>
      <c r="IN322" s="13"/>
      <c r="IO322" s="13"/>
      <c r="IP322" s="13"/>
      <c r="IQ322" s="13"/>
      <c r="IR322" s="13"/>
      <c r="IS322" s="13"/>
      <c r="IT322" s="13"/>
      <c r="IU322" s="13"/>
      <c r="IV322" s="13"/>
      <c r="IW322" s="13"/>
      <c r="IX322" s="13"/>
      <c r="IY322" s="13"/>
      <c r="IZ322" s="13"/>
      <c r="JA322" s="13"/>
      <c r="JB322" s="13"/>
      <c r="JC322" s="13"/>
      <c r="JD322" s="13"/>
      <c r="JE322" s="13"/>
      <c r="JF322" s="13"/>
      <c r="JG322" s="13"/>
      <c r="JH322" s="13"/>
      <c r="JI322" s="13"/>
      <c r="JJ322" s="13"/>
      <c r="JK322" s="13"/>
      <c r="JL322" s="13"/>
      <c r="JM322" s="13"/>
      <c r="JN322" s="13"/>
      <c r="JO322" s="13"/>
      <c r="JP322" s="13"/>
      <c r="JQ322" s="13"/>
      <c r="JR322" s="13"/>
      <c r="JS322" s="13"/>
      <c r="JT322" s="13"/>
      <c r="JU322" s="13"/>
      <c r="JV322" s="13"/>
      <c r="JW322" s="13"/>
      <c r="JX322" s="13"/>
      <c r="JY322" s="13"/>
      <c r="JZ322" s="13"/>
      <c r="KA322" s="13"/>
      <c r="KB322" s="13"/>
      <c r="KC322" s="13"/>
      <c r="KD322" s="13"/>
      <c r="KE322" s="13"/>
      <c r="KF322" s="13"/>
      <c r="KG322" s="13"/>
      <c r="KH322" s="13"/>
      <c r="KI322" s="13"/>
      <c r="KJ322" s="13"/>
      <c r="KK322" s="13"/>
      <c r="KL322" s="13"/>
      <c r="KM322" s="13"/>
      <c r="KN322" s="13"/>
      <c r="KO322" s="13"/>
      <c r="KP322" s="13"/>
      <c r="KQ322" s="13"/>
      <c r="KR322" s="13"/>
      <c r="KS322" s="13"/>
      <c r="KT322" s="13"/>
      <c r="KU322" s="13"/>
      <c r="KV322" s="13"/>
      <c r="KW322" s="13"/>
      <c r="KX322" s="13"/>
      <c r="KY322" s="13"/>
      <c r="KZ322" s="13"/>
      <c r="LA322" s="13"/>
      <c r="LB322" s="13"/>
      <c r="LC322" s="13"/>
      <c r="LD322" s="13"/>
      <c r="LE322" s="13"/>
      <c r="LF322" s="13"/>
      <c r="LG322" s="13"/>
      <c r="LH322" s="13"/>
      <c r="LI322" s="13"/>
      <c r="LJ322" s="13"/>
      <c r="LK322" s="13"/>
      <c r="LL322" s="13"/>
      <c r="LM322" s="13"/>
      <c r="LN322" s="13"/>
      <c r="LO322" s="13"/>
      <c r="LP322" s="13"/>
      <c r="LQ322" s="13"/>
      <c r="LR322" s="13"/>
      <c r="LS322" s="13"/>
      <c r="LT322" s="13"/>
      <c r="LU322" s="13"/>
      <c r="LV322" s="13"/>
      <c r="LW322" s="13"/>
      <c r="LX322" s="13"/>
      <c r="LY322" s="13"/>
      <c r="LZ322" s="13"/>
      <c r="MA322" s="13"/>
      <c r="MB322" s="13"/>
      <c r="MC322" s="13"/>
      <c r="MD322" s="13"/>
      <c r="ME322" s="13"/>
      <c r="MF322" s="13"/>
      <c r="MG322" s="13"/>
      <c r="MH322" s="13"/>
      <c r="MI322" s="13"/>
      <c r="MJ322" s="13"/>
      <c r="MK322" s="13"/>
      <c r="ML322" s="13"/>
      <c r="MM322" s="13"/>
      <c r="MN322" s="13"/>
      <c r="MO322" s="13"/>
      <c r="MP322" s="13"/>
      <c r="MQ322" s="13"/>
      <c r="MR322" s="13"/>
      <c r="MS322" s="13"/>
      <c r="MT322" s="13"/>
      <c r="MU322" s="13"/>
      <c r="MV322" s="13"/>
      <c r="MW322" s="13"/>
      <c r="MX322" s="13"/>
      <c r="MY322" s="13"/>
      <c r="MZ322" s="13"/>
      <c r="NA322" s="13"/>
      <c r="NB322" s="13"/>
      <c r="NC322" s="13"/>
      <c r="ND322" s="13"/>
      <c r="NE322" s="13"/>
      <c r="NF322" s="13"/>
      <c r="NG322" s="13"/>
      <c r="NH322" s="13"/>
      <c r="NI322" s="13"/>
      <c r="NJ322" s="13"/>
      <c r="NK322" s="13"/>
      <c r="NL322" s="13"/>
      <c r="NM322" s="13"/>
      <c r="NN322" s="13"/>
      <c r="NO322" s="13"/>
      <c r="NP322" s="13"/>
      <c r="NQ322" s="13"/>
      <c r="NR322" s="13"/>
      <c r="NS322" s="13"/>
      <c r="NT322" s="13"/>
      <c r="NU322" s="13"/>
      <c r="NV322" s="13"/>
      <c r="NW322" s="13"/>
      <c r="NX322" s="13"/>
      <c r="NY322" s="13"/>
      <c r="NZ322" s="13"/>
      <c r="OA322" s="13"/>
      <c r="OB322" s="13"/>
      <c r="OC322" s="13"/>
      <c r="OD322" s="13"/>
      <c r="OE322" s="13"/>
      <c r="OF322" s="13"/>
      <c r="OG322" s="13"/>
      <c r="OH322" s="13"/>
      <c r="OI322" s="13"/>
      <c r="OJ322" s="13"/>
      <c r="OK322" s="13"/>
      <c r="OL322" s="13"/>
      <c r="OM322" s="13"/>
      <c r="ON322" s="13"/>
      <c r="OO322" s="13"/>
      <c r="OP322" s="13"/>
      <c r="OQ322" s="13"/>
      <c r="OR322" s="13"/>
      <c r="OS322" s="13"/>
      <c r="OT322" s="13"/>
      <c r="OU322" s="13"/>
      <c r="OV322" s="13"/>
      <c r="OW322" s="13"/>
      <c r="OX322" s="13"/>
      <c r="OY322" s="13"/>
      <c r="OZ322" s="13"/>
      <c r="PA322" s="13"/>
      <c r="PB322" s="13"/>
      <c r="PC322" s="13"/>
      <c r="PD322" s="13"/>
      <c r="PE322" s="13"/>
      <c r="PF322" s="13"/>
      <c r="PG322" s="13"/>
      <c r="PH322" s="13"/>
      <c r="PI322" s="13"/>
      <c r="PJ322" s="13"/>
      <c r="PK322" s="13"/>
      <c r="PL322" s="13"/>
      <c r="PM322" s="13"/>
      <c r="PN322" s="13"/>
      <c r="PO322" s="13"/>
      <c r="PP322" s="13"/>
      <c r="PQ322" s="13"/>
      <c r="PR322" s="13"/>
      <c r="PS322" s="13"/>
      <c r="PT322" s="13"/>
      <c r="PU322" s="13"/>
      <c r="PV322" s="13"/>
      <c r="PW322" s="13"/>
      <c r="PX322" s="13"/>
      <c r="PY322" s="13"/>
      <c r="PZ322" s="13"/>
      <c r="QA322" s="13"/>
      <c r="QB322" s="13"/>
      <c r="QC322" s="13"/>
      <c r="QD322" s="13"/>
      <c r="QE322" s="13"/>
      <c r="QF322" s="13"/>
      <c r="QG322" s="13"/>
      <c r="QH322" s="13"/>
      <c r="QI322" s="13"/>
      <c r="QJ322" s="13"/>
      <c r="QK322" s="13"/>
      <c r="QL322" s="13"/>
      <c r="QM322" s="13"/>
      <c r="QN322" s="13"/>
      <c r="QO322" s="13"/>
      <c r="QP322" s="13"/>
      <c r="QQ322" s="13"/>
      <c r="QR322" s="13"/>
      <c r="QS322" s="13"/>
      <c r="QT322" s="13"/>
      <c r="QU322" s="13"/>
      <c r="QV322" s="13"/>
      <c r="QW322" s="13"/>
      <c r="QX322" s="13"/>
      <c r="QY322" s="13"/>
      <c r="QZ322" s="13"/>
      <c r="RA322" s="13"/>
      <c r="RB322" s="13"/>
      <c r="RC322" s="13"/>
      <c r="RD322" s="13"/>
      <c r="RE322" s="13"/>
      <c r="RF322" s="13"/>
      <c r="RG322" s="13"/>
      <c r="RH322" s="13"/>
      <c r="RI322" s="13"/>
      <c r="RJ322" s="13"/>
      <c r="RK322" s="13"/>
      <c r="RL322" s="13"/>
      <c r="RM322" s="13"/>
      <c r="RN322" s="13"/>
      <c r="RO322" s="13"/>
      <c r="RP322" s="13"/>
      <c r="RQ322" s="13"/>
      <c r="RR322" s="13"/>
      <c r="RS322" s="13"/>
      <c r="RT322" s="13"/>
      <c r="RU322" s="13"/>
      <c r="RV322" s="13"/>
      <c r="RW322" s="13"/>
      <c r="RX322" s="13"/>
      <c r="RY322" s="13"/>
      <c r="RZ322" s="13"/>
      <c r="SA322" s="13"/>
      <c r="SB322" s="13"/>
      <c r="SC322" s="13"/>
      <c r="SD322" s="13"/>
      <c r="SE322" s="13"/>
      <c r="SF322" s="13"/>
      <c r="SG322" s="13"/>
      <c r="SH322" s="13"/>
      <c r="SI322" s="13"/>
      <c r="SJ322" s="13"/>
      <c r="SK322" s="13"/>
      <c r="SL322" s="13"/>
      <c r="SM322" s="13"/>
      <c r="SN322" s="13"/>
      <c r="SO322" s="13"/>
      <c r="SP322" s="13"/>
      <c r="SQ322" s="13"/>
      <c r="SR322" s="13"/>
      <c r="SS322" s="13"/>
      <c r="ST322" s="13"/>
      <c r="SU322" s="13"/>
      <c r="SV322" s="13"/>
      <c r="SW322" s="13"/>
      <c r="SX322" s="13"/>
      <c r="SY322" s="13"/>
      <c r="SZ322" s="13"/>
      <c r="TA322" s="13"/>
      <c r="TB322" s="13"/>
      <c r="TC322" s="13"/>
      <c r="TD322" s="13"/>
      <c r="TE322" s="13"/>
      <c r="TF322" s="13"/>
      <c r="TG322" s="13"/>
      <c r="TH322" s="13"/>
      <c r="TI322" s="13"/>
      <c r="TJ322" s="13"/>
      <c r="TK322" s="13"/>
      <c r="TL322" s="13"/>
      <c r="TM322" s="13"/>
      <c r="TN322" s="13"/>
      <c r="TO322" s="13"/>
      <c r="TP322" s="13"/>
      <c r="TQ322" s="13"/>
      <c r="TR322" s="13"/>
      <c r="TS322" s="13"/>
      <c r="TT322" s="13"/>
      <c r="TU322" s="13"/>
      <c r="TV322" s="13"/>
      <c r="TW322" s="13"/>
      <c r="TX322" s="13"/>
      <c r="TY322" s="13"/>
      <c r="TZ322" s="13"/>
      <c r="UA322" s="13"/>
      <c r="UB322" s="13"/>
      <c r="UC322" s="13"/>
      <c r="UD322" s="13"/>
      <c r="UE322" s="13"/>
      <c r="UF322" s="13"/>
      <c r="UG322" s="13"/>
      <c r="UH322" s="13"/>
      <c r="UI322" s="13"/>
      <c r="UJ322" s="13"/>
      <c r="UK322" s="13"/>
      <c r="UL322" s="13"/>
      <c r="UM322" s="13"/>
      <c r="UN322" s="13"/>
      <c r="UO322" s="13"/>
      <c r="UP322" s="13"/>
      <c r="UQ322" s="13"/>
      <c r="UR322" s="13"/>
      <c r="US322" s="13"/>
      <c r="UT322" s="13"/>
      <c r="UU322" s="13"/>
      <c r="UV322" s="13"/>
      <c r="UW322" s="13"/>
      <c r="UX322" s="13"/>
      <c r="UY322" s="13"/>
      <c r="UZ322" s="13"/>
      <c r="VA322" s="13"/>
      <c r="VB322" s="13"/>
      <c r="VC322" s="13"/>
      <c r="VD322" s="13"/>
      <c r="VE322" s="13"/>
      <c r="VF322" s="13"/>
      <c r="VG322" s="13"/>
      <c r="VH322" s="13"/>
      <c r="VI322" s="13"/>
      <c r="VJ322" s="13"/>
      <c r="VK322" s="13"/>
      <c r="VL322" s="13"/>
      <c r="VM322" s="13"/>
      <c r="VN322" s="13"/>
      <c r="VO322" s="13"/>
      <c r="VP322" s="13"/>
      <c r="VQ322" s="13"/>
      <c r="VR322" s="13"/>
      <c r="VS322" s="13"/>
      <c r="VT322" s="13"/>
      <c r="VU322" s="13"/>
      <c r="VV322" s="13"/>
      <c r="VW322" s="13"/>
      <c r="VX322" s="13"/>
      <c r="VY322" s="13"/>
      <c r="VZ322" s="13"/>
      <c r="WA322" s="13"/>
      <c r="WB322" s="13"/>
      <c r="WC322" s="13"/>
      <c r="WD322" s="13"/>
      <c r="WE322" s="13"/>
      <c r="WF322" s="13"/>
      <c r="WG322" s="13"/>
      <c r="WH322" s="13"/>
      <c r="WI322" s="13"/>
      <c r="WJ322" s="13"/>
      <c r="WK322" s="13"/>
      <c r="WL322" s="13"/>
      <c r="WM322" s="13"/>
      <c r="WN322" s="13"/>
      <c r="WO322" s="13"/>
      <c r="WP322" s="13"/>
      <c r="WQ322" s="13"/>
      <c r="WR322" s="13"/>
      <c r="WS322" s="13"/>
      <c r="WT322" s="13"/>
      <c r="WU322" s="13"/>
      <c r="WV322" s="13"/>
      <c r="WW322" s="13"/>
      <c r="WX322" s="13"/>
      <c r="WY322" s="13"/>
      <c r="WZ322" s="13"/>
      <c r="XA322" s="13"/>
      <c r="XB322" s="13"/>
      <c r="XC322" s="13"/>
      <c r="XD322" s="13"/>
      <c r="XE322" s="13"/>
      <c r="XF322" s="13"/>
      <c r="XG322" s="13"/>
      <c r="XH322" s="13"/>
      <c r="XI322" s="13"/>
      <c r="XJ322" s="13"/>
      <c r="XK322" s="13"/>
      <c r="XL322" s="13"/>
      <c r="XM322" s="13"/>
      <c r="XN322" s="13"/>
      <c r="XO322" s="13"/>
      <c r="XP322" s="13"/>
      <c r="XQ322" s="13"/>
      <c r="XR322" s="13"/>
      <c r="XS322" s="13"/>
      <c r="XT322" s="13"/>
      <c r="XU322" s="13"/>
      <c r="XV322" s="13"/>
      <c r="XW322" s="13"/>
      <c r="XX322" s="13"/>
      <c r="XY322" s="13"/>
      <c r="XZ322" s="13"/>
      <c r="YA322" s="13"/>
      <c r="YB322" s="13"/>
      <c r="YC322" s="13"/>
      <c r="YD322" s="13"/>
      <c r="YE322" s="13"/>
      <c r="YF322" s="13"/>
      <c r="YG322" s="13"/>
      <c r="YH322" s="13"/>
      <c r="YI322" s="13"/>
      <c r="YJ322" s="13"/>
      <c r="YK322" s="13"/>
      <c r="YL322" s="13"/>
      <c r="YM322" s="13"/>
      <c r="YN322" s="13"/>
      <c r="YO322" s="13"/>
      <c r="YP322" s="13"/>
      <c r="YQ322" s="13"/>
      <c r="YR322" s="13"/>
      <c r="YS322" s="13"/>
      <c r="YT322" s="13"/>
      <c r="YU322" s="13"/>
      <c r="YV322" s="13"/>
      <c r="YW322" s="13"/>
      <c r="YX322" s="13"/>
      <c r="YY322" s="13"/>
      <c r="YZ322" s="13"/>
      <c r="ZA322" s="13"/>
      <c r="ZB322" s="13"/>
      <c r="ZC322" s="13"/>
      <c r="ZD322" s="13"/>
      <c r="ZE322" s="13"/>
      <c r="ZF322" s="13"/>
      <c r="ZG322" s="13"/>
      <c r="ZH322" s="13"/>
      <c r="ZI322" s="13"/>
      <c r="ZJ322" s="13"/>
      <c r="ZK322" s="13"/>
      <c r="ZL322" s="13"/>
      <c r="ZM322" s="13"/>
      <c r="ZN322" s="13"/>
      <c r="ZO322" s="13"/>
      <c r="ZP322" s="13"/>
      <c r="ZQ322" s="13"/>
      <c r="ZR322" s="13"/>
      <c r="ZS322" s="13"/>
      <c r="ZT322" s="13"/>
      <c r="ZU322" s="13"/>
      <c r="ZV322" s="13"/>
      <c r="ZW322" s="13"/>
      <c r="ZX322" s="13"/>
      <c r="ZY322" s="13"/>
      <c r="ZZ322" s="13"/>
      <c r="AAA322" s="13"/>
      <c r="AAB322" s="13"/>
      <c r="AAC322" s="13"/>
      <c r="AAD322" s="13"/>
      <c r="AAE322" s="13"/>
      <c r="AAF322" s="13"/>
      <c r="AAG322" s="13"/>
      <c r="AAH322" s="13"/>
      <c r="AAI322" s="13"/>
      <c r="AAJ322" s="13"/>
      <c r="AAK322" s="13"/>
      <c r="AAL322" s="13"/>
      <c r="AAM322" s="13"/>
      <c r="AAN322" s="13"/>
      <c r="AAO322" s="13"/>
      <c r="AAP322" s="13"/>
      <c r="AAQ322" s="13"/>
      <c r="AAR322" s="13"/>
      <c r="AAS322" s="13"/>
      <c r="AAT322" s="13"/>
      <c r="AAU322" s="13"/>
      <c r="AAV322" s="13"/>
      <c r="AAW322" s="13"/>
      <c r="AAX322" s="13"/>
      <c r="AAY322" s="13"/>
      <c r="AAZ322" s="13"/>
      <c r="ABA322" s="13"/>
      <c r="ABB322" s="13"/>
      <c r="ABC322" s="13"/>
      <c r="ABD322" s="13"/>
      <c r="ABE322" s="13"/>
      <c r="ABF322" s="13"/>
      <c r="ABG322" s="13"/>
      <c r="ABH322" s="13"/>
      <c r="ABI322" s="13"/>
      <c r="ABJ322" s="13"/>
      <c r="ABK322" s="13"/>
      <c r="ABL322" s="13"/>
      <c r="ABM322" s="13"/>
      <c r="ABN322" s="13"/>
      <c r="ABO322" s="13"/>
      <c r="ABP322" s="13"/>
      <c r="ABQ322" s="13"/>
      <c r="ABR322" s="13"/>
      <c r="ABS322" s="13"/>
      <c r="ABT322" s="13"/>
      <c r="ABU322" s="13"/>
      <c r="ABV322" s="13"/>
      <c r="ABW322" s="13"/>
      <c r="ABX322" s="13"/>
      <c r="ABY322" s="13"/>
      <c r="ABZ322" s="13"/>
      <c r="ACA322" s="13"/>
      <c r="ACB322" s="13"/>
      <c r="ACC322" s="13"/>
      <c r="ACD322" s="13"/>
      <c r="ACE322" s="13"/>
      <c r="ACF322" s="13"/>
      <c r="ACG322" s="13"/>
      <c r="ACH322" s="13"/>
      <c r="ACI322" s="13"/>
      <c r="ACJ322" s="13"/>
      <c r="ACK322" s="13"/>
      <c r="ACL322" s="13"/>
      <c r="ACM322" s="13"/>
      <c r="ACN322" s="13"/>
      <c r="ACO322" s="13"/>
      <c r="ACP322" s="13"/>
      <c r="ACQ322" s="13"/>
      <c r="ACR322" s="13"/>
      <c r="ACS322" s="13"/>
      <c r="ACT322" s="13"/>
      <c r="ACU322" s="13"/>
      <c r="ACV322" s="13"/>
      <c r="ACW322" s="13"/>
      <c r="ACX322" s="13"/>
      <c r="ACY322" s="13"/>
      <c r="ACZ322" s="13"/>
      <c r="ADA322" s="13"/>
      <c r="ADB322" s="13"/>
      <c r="ADC322" s="13"/>
      <c r="ADD322" s="13"/>
      <c r="ADE322" s="13"/>
      <c r="ADF322" s="13"/>
      <c r="ADG322" s="13"/>
      <c r="ADH322" s="13"/>
      <c r="ADI322" s="13"/>
      <c r="ADJ322" s="13"/>
      <c r="ADK322" s="13"/>
      <c r="ADL322" s="13"/>
      <c r="ADM322" s="13"/>
      <c r="ADN322" s="13"/>
      <c r="ADO322" s="13"/>
      <c r="ADP322" s="13"/>
      <c r="ADQ322" s="13"/>
      <c r="ADR322" s="13"/>
      <c r="ADS322" s="13"/>
      <c r="ADT322" s="13"/>
      <c r="ADU322" s="13"/>
      <c r="ADV322" s="13"/>
      <c r="ADW322" s="13"/>
      <c r="ADX322" s="13"/>
      <c r="ADY322" s="13"/>
      <c r="ADZ322" s="13"/>
      <c r="AEA322" s="13"/>
      <c r="AEB322" s="13"/>
      <c r="AEC322" s="13"/>
      <c r="AED322" s="13"/>
      <c r="AEE322" s="13"/>
      <c r="AEF322" s="13"/>
      <c r="AEG322" s="13"/>
      <c r="AEH322" s="13"/>
      <c r="AEI322" s="13"/>
      <c r="AEJ322" s="13"/>
      <c r="AEK322" s="13"/>
      <c r="AEL322" s="13"/>
      <c r="AEM322" s="13"/>
      <c r="AEN322" s="13"/>
      <c r="AEO322" s="13"/>
      <c r="AEP322" s="13"/>
      <c r="AEQ322" s="13"/>
      <c r="AER322" s="13"/>
      <c r="AES322" s="13"/>
      <c r="AET322" s="13"/>
      <c r="AEU322" s="13"/>
      <c r="AEV322" s="13"/>
      <c r="AEW322" s="13"/>
      <c r="AEX322" s="13"/>
      <c r="AEY322" s="13"/>
      <c r="AEZ322" s="13"/>
      <c r="AFA322" s="13"/>
      <c r="AFB322" s="13"/>
      <c r="AFC322" s="13"/>
      <c r="AFD322" s="13"/>
      <c r="AFE322" s="13"/>
      <c r="AFF322" s="13"/>
      <c r="AFG322" s="13"/>
      <c r="AFH322" s="13"/>
      <c r="AFI322" s="13"/>
      <c r="AFJ322" s="13"/>
      <c r="AFK322" s="13"/>
      <c r="AFL322" s="13"/>
      <c r="AFM322" s="13"/>
      <c r="AFN322" s="13"/>
      <c r="AFO322" s="13"/>
      <c r="AFP322" s="13"/>
      <c r="AFQ322" s="13"/>
      <c r="AFR322" s="13"/>
      <c r="AFS322" s="13"/>
      <c r="AFT322" s="13"/>
      <c r="AFU322" s="13"/>
      <c r="AFV322" s="13"/>
      <c r="AFW322" s="13"/>
      <c r="AFX322" s="13"/>
      <c r="AFY322" s="13"/>
      <c r="AFZ322" s="13"/>
      <c r="AGA322" s="13"/>
      <c r="AGB322" s="13"/>
      <c r="AGC322" s="13"/>
      <c r="AGD322" s="13"/>
      <c r="AGE322" s="13"/>
      <c r="AGF322" s="13"/>
      <c r="AGG322" s="13"/>
      <c r="AGH322" s="13"/>
      <c r="AGI322" s="13"/>
      <c r="AGJ322" s="13"/>
      <c r="AGK322" s="13"/>
      <c r="AGL322" s="13"/>
      <c r="AGM322" s="13"/>
      <c r="AGN322" s="13"/>
      <c r="AGO322" s="13"/>
      <c r="AGP322" s="13"/>
      <c r="AGQ322" s="13"/>
      <c r="AGR322" s="13"/>
      <c r="AGS322" s="13"/>
      <c r="AGT322" s="13"/>
      <c r="AGU322" s="13"/>
      <c r="AGV322" s="13"/>
      <c r="AGW322" s="13"/>
      <c r="AGX322" s="13"/>
      <c r="AGY322" s="13"/>
      <c r="AGZ322" s="13"/>
      <c r="AHA322" s="13"/>
      <c r="AHB322" s="13"/>
      <c r="AHC322" s="13"/>
      <c r="AHD322" s="13"/>
      <c r="AHE322" s="13"/>
      <c r="AHF322" s="13"/>
      <c r="AHG322" s="13"/>
      <c r="AHH322" s="13"/>
      <c r="AHI322" s="13"/>
      <c r="AHJ322" s="13"/>
      <c r="AHK322" s="13"/>
      <c r="AHL322" s="13"/>
      <c r="AHM322" s="13"/>
      <c r="AHN322" s="13"/>
      <c r="AHO322" s="13"/>
      <c r="AHP322" s="13"/>
      <c r="AHQ322" s="13"/>
      <c r="AHR322" s="13"/>
      <c r="AHS322" s="13"/>
      <c r="AHT322" s="13"/>
      <c r="AHU322" s="13"/>
      <c r="AHV322" s="13"/>
      <c r="AHW322" s="13"/>
      <c r="AHX322" s="13"/>
      <c r="AHY322" s="13"/>
      <c r="AHZ322" s="13"/>
      <c r="AIA322" s="13"/>
      <c r="AIB322" s="13"/>
      <c r="AIC322" s="13"/>
      <c r="AID322" s="13"/>
      <c r="AIE322" s="13"/>
      <c r="AIF322" s="13"/>
      <c r="AIG322" s="13"/>
      <c r="AIH322" s="13"/>
      <c r="AII322" s="13"/>
      <c r="AIJ322" s="13"/>
      <c r="AIK322" s="13"/>
      <c r="AIL322" s="13"/>
      <c r="AIM322" s="13"/>
      <c r="AIN322" s="13"/>
      <c r="AIO322" s="13"/>
      <c r="AIP322" s="13"/>
      <c r="AIQ322" s="13"/>
      <c r="AIR322" s="13"/>
      <c r="AIS322" s="13"/>
      <c r="AIT322" s="13"/>
      <c r="AIU322" s="13"/>
      <c r="AIV322" s="13"/>
      <c r="AIW322" s="13"/>
      <c r="AIX322" s="13"/>
      <c r="AIY322" s="13"/>
      <c r="AIZ322" s="13"/>
      <c r="AJA322" s="13"/>
      <c r="AJB322" s="13"/>
      <c r="AJC322" s="13"/>
      <c r="AJD322" s="13"/>
      <c r="AJE322" s="13"/>
      <c r="AJF322" s="13"/>
      <c r="AJG322" s="13"/>
      <c r="AJH322" s="13"/>
      <c r="AJI322" s="13"/>
      <c r="AJJ322" s="13"/>
      <c r="AJK322" s="13"/>
      <c r="AJL322" s="13"/>
      <c r="AJM322" s="13"/>
      <c r="AJN322" s="13"/>
      <c r="AJO322" s="13"/>
      <c r="AJP322" s="13"/>
      <c r="AJQ322" s="13"/>
      <c r="AJR322" s="13"/>
      <c r="AJS322" s="13"/>
      <c r="AJT322" s="13"/>
      <c r="AJU322" s="13"/>
      <c r="AJV322" s="13"/>
      <c r="AJW322" s="13"/>
      <c r="AJX322" s="13"/>
      <c r="AJY322" s="13"/>
      <c r="AJZ322" s="13"/>
      <c r="AKA322" s="13"/>
      <c r="AKB322" s="13"/>
      <c r="AKC322" s="13"/>
      <c r="AKD322" s="13"/>
      <c r="AKE322" s="13"/>
      <c r="AKF322" s="13"/>
      <c r="AKG322" s="13"/>
      <c r="AKH322" s="13"/>
      <c r="AKI322" s="13"/>
      <c r="AKJ322" s="13"/>
      <c r="AKK322" s="13"/>
      <c r="AKL322" s="13"/>
      <c r="AKM322" s="13"/>
      <c r="AKN322" s="13"/>
      <c r="AKO322" s="13"/>
      <c r="AKP322" s="13"/>
      <c r="AKQ322" s="13"/>
      <c r="AKR322" s="13"/>
      <c r="AKS322" s="13"/>
      <c r="AKT322" s="13"/>
      <c r="AKU322" s="13"/>
      <c r="AKV322" s="13"/>
      <c r="AKW322" s="13"/>
      <c r="AKX322" s="13"/>
      <c r="AKY322" s="13"/>
      <c r="AKZ322" s="13"/>
      <c r="ALA322" s="13"/>
      <c r="ALB322" s="13"/>
      <c r="ALC322" s="13"/>
      <c r="ALD322" s="13"/>
      <c r="ALE322" s="13"/>
      <c r="ALF322" s="13"/>
      <c r="ALG322" s="13"/>
      <c r="ALH322" s="13"/>
      <c r="ALI322" s="13"/>
      <c r="ALJ322" s="13"/>
      <c r="ALK322" s="13"/>
      <c r="ALL322" s="13"/>
      <c r="ALM322" s="13"/>
      <c r="ALN322" s="13"/>
    </row>
    <row r="323" spans="1:1002" ht="14.5" hidden="1" customHeight="1" x14ac:dyDescent="0.35">
      <c r="A323" s="6"/>
      <c r="B323" s="21"/>
      <c r="C323" s="30"/>
      <c r="D323" s="21"/>
      <c r="E323" s="21"/>
      <c r="F323" s="11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c r="DO323" s="13"/>
      <c r="DP323" s="13"/>
      <c r="DQ323" s="13"/>
      <c r="DR323" s="13"/>
      <c r="DS323" s="13"/>
      <c r="DT323" s="13"/>
      <c r="DU323" s="13"/>
      <c r="DV323" s="13"/>
      <c r="DW323" s="13"/>
      <c r="DX323" s="13"/>
      <c r="DY323" s="13"/>
      <c r="DZ323" s="13"/>
      <c r="EA323" s="13"/>
      <c r="EB323" s="13"/>
      <c r="EC323" s="13"/>
      <c r="ED323" s="13"/>
      <c r="EE323" s="13"/>
      <c r="EF323" s="13"/>
      <c r="EG323" s="13"/>
      <c r="EH323" s="13"/>
      <c r="EI323" s="13"/>
      <c r="EJ323" s="13"/>
      <c r="EK323" s="13"/>
      <c r="EL323" s="13"/>
      <c r="EM323" s="13"/>
      <c r="EN323" s="13"/>
      <c r="EO323" s="13"/>
      <c r="EP323" s="13"/>
      <c r="EQ323" s="13"/>
      <c r="ER323" s="13"/>
      <c r="ES323" s="13"/>
      <c r="ET323" s="13"/>
      <c r="EU323" s="13"/>
      <c r="EV323" s="13"/>
      <c r="EW323" s="13"/>
      <c r="EX323" s="13"/>
      <c r="EY323" s="13"/>
      <c r="EZ323" s="13"/>
      <c r="FA323" s="13"/>
      <c r="FB323" s="13"/>
      <c r="FC323" s="13"/>
      <c r="FD323" s="13"/>
      <c r="FE323" s="13"/>
      <c r="FF323" s="13"/>
      <c r="FG323" s="13"/>
      <c r="FH323" s="13"/>
      <c r="FI323" s="13"/>
      <c r="FJ323" s="13"/>
      <c r="FK323" s="13"/>
      <c r="FL323" s="13"/>
      <c r="FM323" s="13"/>
      <c r="FN323" s="13"/>
      <c r="FO323" s="13"/>
      <c r="FP323" s="13"/>
      <c r="FQ323" s="13"/>
      <c r="FR323" s="13"/>
      <c r="FS323" s="13"/>
      <c r="FT323" s="13"/>
      <c r="FU323" s="13"/>
      <c r="FV323" s="13"/>
      <c r="FW323" s="13"/>
      <c r="FX323" s="13"/>
      <c r="FY323" s="13"/>
      <c r="FZ323" s="13"/>
      <c r="GA323" s="13"/>
      <c r="GB323" s="13"/>
      <c r="GC323" s="13"/>
      <c r="GD323" s="13"/>
      <c r="GE323" s="13"/>
      <c r="GF323" s="13"/>
      <c r="GG323" s="13"/>
      <c r="GH323" s="13"/>
      <c r="GI323" s="13"/>
      <c r="GJ323" s="13"/>
      <c r="GK323" s="13"/>
      <c r="GL323" s="13"/>
      <c r="GM323" s="13"/>
      <c r="GN323" s="13"/>
      <c r="GO323" s="13"/>
      <c r="GP323" s="13"/>
      <c r="GQ323" s="13"/>
      <c r="GR323" s="13"/>
      <c r="GS323" s="13"/>
      <c r="GT323" s="13"/>
      <c r="GU323" s="13"/>
      <c r="GV323" s="13"/>
      <c r="GW323" s="13"/>
      <c r="GX323" s="13"/>
      <c r="GY323" s="13"/>
      <c r="GZ323" s="13"/>
      <c r="HA323" s="13"/>
      <c r="HB323" s="13"/>
      <c r="HC323" s="13"/>
      <c r="HD323" s="13"/>
      <c r="HE323" s="13"/>
      <c r="HF323" s="13"/>
      <c r="HG323" s="13"/>
      <c r="HH323" s="13"/>
      <c r="HI323" s="13"/>
      <c r="HJ323" s="13"/>
      <c r="HK323" s="13"/>
      <c r="HL323" s="13"/>
      <c r="HM323" s="13"/>
      <c r="HN323" s="13"/>
      <c r="HO323" s="13"/>
      <c r="HP323" s="13"/>
      <c r="HQ323" s="13"/>
      <c r="HR323" s="13"/>
      <c r="HS323" s="13"/>
      <c r="HT323" s="13"/>
      <c r="HU323" s="13"/>
      <c r="HV323" s="13"/>
      <c r="HW323" s="13"/>
      <c r="HX323" s="13"/>
      <c r="HY323" s="13"/>
      <c r="HZ323" s="13"/>
      <c r="IA323" s="13"/>
      <c r="IB323" s="13"/>
      <c r="IC323" s="13"/>
      <c r="ID323" s="13"/>
      <c r="IE323" s="13"/>
      <c r="IF323" s="13"/>
      <c r="IG323" s="13"/>
      <c r="IH323" s="13"/>
      <c r="II323" s="13"/>
      <c r="IJ323" s="13"/>
      <c r="IK323" s="13"/>
      <c r="IL323" s="13"/>
      <c r="IM323" s="13"/>
      <c r="IN323" s="13"/>
      <c r="IO323" s="13"/>
      <c r="IP323" s="13"/>
      <c r="IQ323" s="13"/>
      <c r="IR323" s="13"/>
      <c r="IS323" s="13"/>
      <c r="IT323" s="13"/>
      <c r="IU323" s="13"/>
      <c r="IV323" s="13"/>
      <c r="IW323" s="13"/>
      <c r="IX323" s="13"/>
      <c r="IY323" s="13"/>
      <c r="IZ323" s="13"/>
      <c r="JA323" s="13"/>
      <c r="JB323" s="13"/>
      <c r="JC323" s="13"/>
      <c r="JD323" s="13"/>
      <c r="JE323" s="13"/>
      <c r="JF323" s="13"/>
      <c r="JG323" s="13"/>
      <c r="JH323" s="13"/>
      <c r="JI323" s="13"/>
      <c r="JJ323" s="13"/>
      <c r="JK323" s="13"/>
      <c r="JL323" s="13"/>
      <c r="JM323" s="13"/>
      <c r="JN323" s="13"/>
      <c r="JO323" s="13"/>
      <c r="JP323" s="13"/>
      <c r="JQ323" s="13"/>
      <c r="JR323" s="13"/>
      <c r="JS323" s="13"/>
      <c r="JT323" s="13"/>
      <c r="JU323" s="13"/>
      <c r="JV323" s="13"/>
      <c r="JW323" s="13"/>
      <c r="JX323" s="13"/>
      <c r="JY323" s="13"/>
      <c r="JZ323" s="13"/>
      <c r="KA323" s="13"/>
      <c r="KB323" s="13"/>
      <c r="KC323" s="13"/>
      <c r="KD323" s="13"/>
      <c r="KE323" s="13"/>
      <c r="KF323" s="13"/>
      <c r="KG323" s="13"/>
      <c r="KH323" s="13"/>
      <c r="KI323" s="13"/>
      <c r="KJ323" s="13"/>
      <c r="KK323" s="13"/>
      <c r="KL323" s="13"/>
      <c r="KM323" s="13"/>
      <c r="KN323" s="13"/>
      <c r="KO323" s="13"/>
      <c r="KP323" s="13"/>
      <c r="KQ323" s="13"/>
      <c r="KR323" s="13"/>
      <c r="KS323" s="13"/>
      <c r="KT323" s="13"/>
      <c r="KU323" s="13"/>
      <c r="KV323" s="13"/>
      <c r="KW323" s="13"/>
      <c r="KX323" s="13"/>
      <c r="KY323" s="13"/>
      <c r="KZ323" s="13"/>
      <c r="LA323" s="13"/>
      <c r="LB323" s="13"/>
      <c r="LC323" s="13"/>
      <c r="LD323" s="13"/>
      <c r="LE323" s="13"/>
      <c r="LF323" s="13"/>
      <c r="LG323" s="13"/>
      <c r="LH323" s="13"/>
      <c r="LI323" s="13"/>
      <c r="LJ323" s="13"/>
      <c r="LK323" s="13"/>
      <c r="LL323" s="13"/>
      <c r="LM323" s="13"/>
      <c r="LN323" s="13"/>
      <c r="LO323" s="13"/>
      <c r="LP323" s="13"/>
      <c r="LQ323" s="13"/>
      <c r="LR323" s="13"/>
      <c r="LS323" s="13"/>
      <c r="LT323" s="13"/>
      <c r="LU323" s="13"/>
      <c r="LV323" s="13"/>
      <c r="LW323" s="13"/>
      <c r="LX323" s="13"/>
      <c r="LY323" s="13"/>
      <c r="LZ323" s="13"/>
      <c r="MA323" s="13"/>
      <c r="MB323" s="13"/>
      <c r="MC323" s="13"/>
      <c r="MD323" s="13"/>
      <c r="ME323" s="13"/>
      <c r="MF323" s="13"/>
      <c r="MG323" s="13"/>
      <c r="MH323" s="13"/>
      <c r="MI323" s="13"/>
      <c r="MJ323" s="13"/>
      <c r="MK323" s="13"/>
      <c r="ML323" s="13"/>
      <c r="MM323" s="13"/>
      <c r="MN323" s="13"/>
      <c r="MO323" s="13"/>
      <c r="MP323" s="13"/>
      <c r="MQ323" s="13"/>
      <c r="MR323" s="13"/>
      <c r="MS323" s="13"/>
      <c r="MT323" s="13"/>
      <c r="MU323" s="13"/>
      <c r="MV323" s="13"/>
      <c r="MW323" s="13"/>
      <c r="MX323" s="13"/>
      <c r="MY323" s="13"/>
      <c r="MZ323" s="13"/>
      <c r="NA323" s="13"/>
      <c r="NB323" s="13"/>
      <c r="NC323" s="13"/>
      <c r="ND323" s="13"/>
      <c r="NE323" s="13"/>
      <c r="NF323" s="13"/>
      <c r="NG323" s="13"/>
      <c r="NH323" s="13"/>
      <c r="NI323" s="13"/>
      <c r="NJ323" s="13"/>
      <c r="NK323" s="13"/>
      <c r="NL323" s="13"/>
      <c r="NM323" s="13"/>
      <c r="NN323" s="13"/>
      <c r="NO323" s="13"/>
      <c r="NP323" s="13"/>
      <c r="NQ323" s="13"/>
      <c r="NR323" s="13"/>
      <c r="NS323" s="13"/>
      <c r="NT323" s="13"/>
      <c r="NU323" s="13"/>
      <c r="NV323" s="13"/>
      <c r="NW323" s="13"/>
      <c r="NX323" s="13"/>
      <c r="NY323" s="13"/>
      <c r="NZ323" s="13"/>
      <c r="OA323" s="13"/>
      <c r="OB323" s="13"/>
      <c r="OC323" s="13"/>
      <c r="OD323" s="13"/>
      <c r="OE323" s="13"/>
      <c r="OF323" s="13"/>
      <c r="OG323" s="13"/>
      <c r="OH323" s="13"/>
      <c r="OI323" s="13"/>
      <c r="OJ323" s="13"/>
      <c r="OK323" s="13"/>
      <c r="OL323" s="13"/>
      <c r="OM323" s="13"/>
      <c r="ON323" s="13"/>
      <c r="OO323" s="13"/>
      <c r="OP323" s="13"/>
      <c r="OQ323" s="13"/>
      <c r="OR323" s="13"/>
      <c r="OS323" s="13"/>
      <c r="OT323" s="13"/>
      <c r="OU323" s="13"/>
      <c r="OV323" s="13"/>
      <c r="OW323" s="13"/>
      <c r="OX323" s="13"/>
      <c r="OY323" s="13"/>
      <c r="OZ323" s="13"/>
      <c r="PA323" s="13"/>
      <c r="PB323" s="13"/>
      <c r="PC323" s="13"/>
      <c r="PD323" s="13"/>
      <c r="PE323" s="13"/>
      <c r="PF323" s="13"/>
      <c r="PG323" s="13"/>
      <c r="PH323" s="13"/>
      <c r="PI323" s="13"/>
      <c r="PJ323" s="13"/>
      <c r="PK323" s="13"/>
      <c r="PL323" s="13"/>
      <c r="PM323" s="13"/>
      <c r="PN323" s="13"/>
      <c r="PO323" s="13"/>
      <c r="PP323" s="13"/>
      <c r="PQ323" s="13"/>
      <c r="PR323" s="13"/>
      <c r="PS323" s="13"/>
      <c r="PT323" s="13"/>
      <c r="PU323" s="13"/>
      <c r="PV323" s="13"/>
      <c r="PW323" s="13"/>
      <c r="PX323" s="13"/>
      <c r="PY323" s="13"/>
      <c r="PZ323" s="13"/>
      <c r="QA323" s="13"/>
      <c r="QB323" s="13"/>
      <c r="QC323" s="13"/>
      <c r="QD323" s="13"/>
      <c r="QE323" s="13"/>
      <c r="QF323" s="13"/>
      <c r="QG323" s="13"/>
      <c r="QH323" s="13"/>
      <c r="QI323" s="13"/>
      <c r="QJ323" s="13"/>
      <c r="QK323" s="13"/>
      <c r="QL323" s="13"/>
      <c r="QM323" s="13"/>
      <c r="QN323" s="13"/>
      <c r="QO323" s="13"/>
      <c r="QP323" s="13"/>
      <c r="QQ323" s="13"/>
      <c r="QR323" s="13"/>
      <c r="QS323" s="13"/>
      <c r="QT323" s="13"/>
      <c r="QU323" s="13"/>
      <c r="QV323" s="13"/>
      <c r="QW323" s="13"/>
      <c r="QX323" s="13"/>
      <c r="QY323" s="13"/>
      <c r="QZ323" s="13"/>
      <c r="RA323" s="13"/>
      <c r="RB323" s="13"/>
      <c r="RC323" s="13"/>
      <c r="RD323" s="13"/>
      <c r="RE323" s="13"/>
      <c r="RF323" s="13"/>
      <c r="RG323" s="13"/>
      <c r="RH323" s="13"/>
      <c r="RI323" s="13"/>
      <c r="RJ323" s="13"/>
      <c r="RK323" s="13"/>
      <c r="RL323" s="13"/>
      <c r="RM323" s="13"/>
      <c r="RN323" s="13"/>
      <c r="RO323" s="13"/>
      <c r="RP323" s="13"/>
      <c r="RQ323" s="13"/>
      <c r="RR323" s="13"/>
      <c r="RS323" s="13"/>
      <c r="RT323" s="13"/>
      <c r="RU323" s="13"/>
      <c r="RV323" s="13"/>
      <c r="RW323" s="13"/>
      <c r="RX323" s="13"/>
      <c r="RY323" s="13"/>
      <c r="RZ323" s="13"/>
      <c r="SA323" s="13"/>
      <c r="SB323" s="13"/>
      <c r="SC323" s="13"/>
      <c r="SD323" s="13"/>
      <c r="SE323" s="13"/>
      <c r="SF323" s="13"/>
      <c r="SG323" s="13"/>
      <c r="SH323" s="13"/>
      <c r="SI323" s="13"/>
      <c r="SJ323" s="13"/>
      <c r="SK323" s="13"/>
      <c r="SL323" s="13"/>
      <c r="SM323" s="13"/>
      <c r="SN323" s="13"/>
      <c r="SO323" s="13"/>
      <c r="SP323" s="13"/>
      <c r="SQ323" s="13"/>
      <c r="SR323" s="13"/>
      <c r="SS323" s="13"/>
      <c r="ST323" s="13"/>
      <c r="SU323" s="13"/>
      <c r="SV323" s="13"/>
      <c r="SW323" s="13"/>
      <c r="SX323" s="13"/>
      <c r="SY323" s="13"/>
      <c r="SZ323" s="13"/>
      <c r="TA323" s="13"/>
      <c r="TB323" s="13"/>
      <c r="TC323" s="13"/>
      <c r="TD323" s="13"/>
      <c r="TE323" s="13"/>
      <c r="TF323" s="13"/>
      <c r="TG323" s="13"/>
      <c r="TH323" s="13"/>
      <c r="TI323" s="13"/>
      <c r="TJ323" s="13"/>
      <c r="TK323" s="13"/>
      <c r="TL323" s="13"/>
      <c r="TM323" s="13"/>
      <c r="TN323" s="13"/>
      <c r="TO323" s="13"/>
      <c r="TP323" s="13"/>
      <c r="TQ323" s="13"/>
      <c r="TR323" s="13"/>
      <c r="TS323" s="13"/>
      <c r="TT323" s="13"/>
      <c r="TU323" s="13"/>
      <c r="TV323" s="13"/>
      <c r="TW323" s="13"/>
      <c r="TX323" s="13"/>
      <c r="TY323" s="13"/>
      <c r="TZ323" s="13"/>
      <c r="UA323" s="13"/>
      <c r="UB323" s="13"/>
      <c r="UC323" s="13"/>
      <c r="UD323" s="13"/>
      <c r="UE323" s="13"/>
      <c r="UF323" s="13"/>
      <c r="UG323" s="13"/>
      <c r="UH323" s="13"/>
      <c r="UI323" s="13"/>
      <c r="UJ323" s="13"/>
      <c r="UK323" s="13"/>
      <c r="UL323" s="13"/>
      <c r="UM323" s="13"/>
      <c r="UN323" s="13"/>
      <c r="UO323" s="13"/>
      <c r="UP323" s="13"/>
      <c r="UQ323" s="13"/>
      <c r="UR323" s="13"/>
      <c r="US323" s="13"/>
      <c r="UT323" s="13"/>
      <c r="UU323" s="13"/>
      <c r="UV323" s="13"/>
      <c r="UW323" s="13"/>
      <c r="UX323" s="13"/>
      <c r="UY323" s="13"/>
      <c r="UZ323" s="13"/>
      <c r="VA323" s="13"/>
      <c r="VB323" s="13"/>
      <c r="VC323" s="13"/>
      <c r="VD323" s="13"/>
      <c r="VE323" s="13"/>
      <c r="VF323" s="13"/>
      <c r="VG323" s="13"/>
      <c r="VH323" s="13"/>
      <c r="VI323" s="13"/>
      <c r="VJ323" s="13"/>
      <c r="VK323" s="13"/>
      <c r="VL323" s="13"/>
      <c r="VM323" s="13"/>
      <c r="VN323" s="13"/>
      <c r="VO323" s="13"/>
      <c r="VP323" s="13"/>
      <c r="VQ323" s="13"/>
      <c r="VR323" s="13"/>
      <c r="VS323" s="13"/>
      <c r="VT323" s="13"/>
      <c r="VU323" s="13"/>
      <c r="VV323" s="13"/>
      <c r="VW323" s="13"/>
      <c r="VX323" s="13"/>
      <c r="VY323" s="13"/>
      <c r="VZ323" s="13"/>
      <c r="WA323" s="13"/>
      <c r="WB323" s="13"/>
      <c r="WC323" s="13"/>
      <c r="WD323" s="13"/>
      <c r="WE323" s="13"/>
      <c r="WF323" s="13"/>
      <c r="WG323" s="13"/>
      <c r="WH323" s="13"/>
      <c r="WI323" s="13"/>
      <c r="WJ323" s="13"/>
      <c r="WK323" s="13"/>
      <c r="WL323" s="13"/>
      <c r="WM323" s="13"/>
      <c r="WN323" s="13"/>
      <c r="WO323" s="13"/>
      <c r="WP323" s="13"/>
      <c r="WQ323" s="13"/>
      <c r="WR323" s="13"/>
      <c r="WS323" s="13"/>
      <c r="WT323" s="13"/>
      <c r="WU323" s="13"/>
      <c r="WV323" s="13"/>
      <c r="WW323" s="13"/>
      <c r="WX323" s="13"/>
      <c r="WY323" s="13"/>
      <c r="WZ323" s="13"/>
      <c r="XA323" s="13"/>
      <c r="XB323" s="13"/>
      <c r="XC323" s="13"/>
      <c r="XD323" s="13"/>
      <c r="XE323" s="13"/>
      <c r="XF323" s="13"/>
      <c r="XG323" s="13"/>
      <c r="XH323" s="13"/>
      <c r="XI323" s="13"/>
      <c r="XJ323" s="13"/>
      <c r="XK323" s="13"/>
      <c r="XL323" s="13"/>
      <c r="XM323" s="13"/>
      <c r="XN323" s="13"/>
      <c r="XO323" s="13"/>
      <c r="XP323" s="13"/>
      <c r="XQ323" s="13"/>
      <c r="XR323" s="13"/>
      <c r="XS323" s="13"/>
      <c r="XT323" s="13"/>
      <c r="XU323" s="13"/>
      <c r="XV323" s="13"/>
      <c r="XW323" s="13"/>
      <c r="XX323" s="13"/>
      <c r="XY323" s="13"/>
      <c r="XZ323" s="13"/>
      <c r="YA323" s="13"/>
      <c r="YB323" s="13"/>
      <c r="YC323" s="13"/>
      <c r="YD323" s="13"/>
      <c r="YE323" s="13"/>
      <c r="YF323" s="13"/>
      <c r="YG323" s="13"/>
      <c r="YH323" s="13"/>
      <c r="YI323" s="13"/>
      <c r="YJ323" s="13"/>
      <c r="YK323" s="13"/>
      <c r="YL323" s="13"/>
      <c r="YM323" s="13"/>
      <c r="YN323" s="13"/>
      <c r="YO323" s="13"/>
      <c r="YP323" s="13"/>
      <c r="YQ323" s="13"/>
      <c r="YR323" s="13"/>
      <c r="YS323" s="13"/>
      <c r="YT323" s="13"/>
      <c r="YU323" s="13"/>
      <c r="YV323" s="13"/>
      <c r="YW323" s="13"/>
      <c r="YX323" s="13"/>
      <c r="YY323" s="13"/>
      <c r="YZ323" s="13"/>
      <c r="ZA323" s="13"/>
      <c r="ZB323" s="13"/>
      <c r="ZC323" s="13"/>
      <c r="ZD323" s="13"/>
      <c r="ZE323" s="13"/>
      <c r="ZF323" s="13"/>
      <c r="ZG323" s="13"/>
      <c r="ZH323" s="13"/>
      <c r="ZI323" s="13"/>
      <c r="ZJ323" s="13"/>
      <c r="ZK323" s="13"/>
      <c r="ZL323" s="13"/>
      <c r="ZM323" s="13"/>
      <c r="ZN323" s="13"/>
      <c r="ZO323" s="13"/>
      <c r="ZP323" s="13"/>
      <c r="ZQ323" s="13"/>
      <c r="ZR323" s="13"/>
      <c r="ZS323" s="13"/>
      <c r="ZT323" s="13"/>
      <c r="ZU323" s="13"/>
      <c r="ZV323" s="13"/>
      <c r="ZW323" s="13"/>
      <c r="ZX323" s="13"/>
      <c r="ZY323" s="13"/>
      <c r="ZZ323" s="13"/>
      <c r="AAA323" s="13"/>
      <c r="AAB323" s="13"/>
      <c r="AAC323" s="13"/>
      <c r="AAD323" s="13"/>
      <c r="AAE323" s="13"/>
      <c r="AAF323" s="13"/>
      <c r="AAG323" s="13"/>
      <c r="AAH323" s="13"/>
      <c r="AAI323" s="13"/>
      <c r="AAJ323" s="13"/>
      <c r="AAK323" s="13"/>
      <c r="AAL323" s="13"/>
      <c r="AAM323" s="13"/>
      <c r="AAN323" s="13"/>
      <c r="AAO323" s="13"/>
      <c r="AAP323" s="13"/>
      <c r="AAQ323" s="13"/>
      <c r="AAR323" s="13"/>
      <c r="AAS323" s="13"/>
      <c r="AAT323" s="13"/>
      <c r="AAU323" s="13"/>
      <c r="AAV323" s="13"/>
      <c r="AAW323" s="13"/>
      <c r="AAX323" s="13"/>
      <c r="AAY323" s="13"/>
      <c r="AAZ323" s="13"/>
      <c r="ABA323" s="13"/>
      <c r="ABB323" s="13"/>
      <c r="ABC323" s="13"/>
      <c r="ABD323" s="13"/>
      <c r="ABE323" s="13"/>
      <c r="ABF323" s="13"/>
      <c r="ABG323" s="13"/>
      <c r="ABH323" s="13"/>
      <c r="ABI323" s="13"/>
      <c r="ABJ323" s="13"/>
      <c r="ABK323" s="13"/>
      <c r="ABL323" s="13"/>
      <c r="ABM323" s="13"/>
      <c r="ABN323" s="13"/>
      <c r="ABO323" s="13"/>
      <c r="ABP323" s="13"/>
      <c r="ABQ323" s="13"/>
      <c r="ABR323" s="13"/>
      <c r="ABS323" s="13"/>
      <c r="ABT323" s="13"/>
      <c r="ABU323" s="13"/>
      <c r="ABV323" s="13"/>
      <c r="ABW323" s="13"/>
      <c r="ABX323" s="13"/>
      <c r="ABY323" s="13"/>
      <c r="ABZ323" s="13"/>
      <c r="ACA323" s="13"/>
      <c r="ACB323" s="13"/>
      <c r="ACC323" s="13"/>
      <c r="ACD323" s="13"/>
      <c r="ACE323" s="13"/>
      <c r="ACF323" s="13"/>
      <c r="ACG323" s="13"/>
      <c r="ACH323" s="13"/>
      <c r="ACI323" s="13"/>
      <c r="ACJ323" s="13"/>
      <c r="ACK323" s="13"/>
      <c r="ACL323" s="13"/>
      <c r="ACM323" s="13"/>
      <c r="ACN323" s="13"/>
      <c r="ACO323" s="13"/>
      <c r="ACP323" s="13"/>
      <c r="ACQ323" s="13"/>
      <c r="ACR323" s="13"/>
      <c r="ACS323" s="13"/>
      <c r="ACT323" s="13"/>
      <c r="ACU323" s="13"/>
      <c r="ACV323" s="13"/>
      <c r="ACW323" s="13"/>
      <c r="ACX323" s="13"/>
      <c r="ACY323" s="13"/>
      <c r="ACZ323" s="13"/>
      <c r="ADA323" s="13"/>
      <c r="ADB323" s="13"/>
      <c r="ADC323" s="13"/>
      <c r="ADD323" s="13"/>
      <c r="ADE323" s="13"/>
      <c r="ADF323" s="13"/>
      <c r="ADG323" s="13"/>
      <c r="ADH323" s="13"/>
      <c r="ADI323" s="13"/>
      <c r="ADJ323" s="13"/>
      <c r="ADK323" s="13"/>
      <c r="ADL323" s="13"/>
      <c r="ADM323" s="13"/>
      <c r="ADN323" s="13"/>
      <c r="ADO323" s="13"/>
      <c r="ADP323" s="13"/>
      <c r="ADQ323" s="13"/>
      <c r="ADR323" s="13"/>
      <c r="ADS323" s="13"/>
      <c r="ADT323" s="13"/>
      <c r="ADU323" s="13"/>
      <c r="ADV323" s="13"/>
      <c r="ADW323" s="13"/>
      <c r="ADX323" s="13"/>
      <c r="ADY323" s="13"/>
      <c r="ADZ323" s="13"/>
      <c r="AEA323" s="13"/>
      <c r="AEB323" s="13"/>
      <c r="AEC323" s="13"/>
      <c r="AED323" s="13"/>
      <c r="AEE323" s="13"/>
      <c r="AEF323" s="13"/>
      <c r="AEG323" s="13"/>
      <c r="AEH323" s="13"/>
      <c r="AEI323" s="13"/>
      <c r="AEJ323" s="13"/>
      <c r="AEK323" s="13"/>
      <c r="AEL323" s="13"/>
      <c r="AEM323" s="13"/>
      <c r="AEN323" s="13"/>
      <c r="AEO323" s="13"/>
      <c r="AEP323" s="13"/>
      <c r="AEQ323" s="13"/>
      <c r="AER323" s="13"/>
      <c r="AES323" s="13"/>
      <c r="AET323" s="13"/>
      <c r="AEU323" s="13"/>
      <c r="AEV323" s="13"/>
      <c r="AEW323" s="13"/>
      <c r="AEX323" s="13"/>
      <c r="AEY323" s="13"/>
      <c r="AEZ323" s="13"/>
      <c r="AFA323" s="13"/>
      <c r="AFB323" s="13"/>
      <c r="AFC323" s="13"/>
      <c r="AFD323" s="13"/>
      <c r="AFE323" s="13"/>
      <c r="AFF323" s="13"/>
      <c r="AFG323" s="13"/>
      <c r="AFH323" s="13"/>
      <c r="AFI323" s="13"/>
      <c r="AFJ323" s="13"/>
      <c r="AFK323" s="13"/>
      <c r="AFL323" s="13"/>
      <c r="AFM323" s="13"/>
      <c r="AFN323" s="13"/>
      <c r="AFO323" s="13"/>
      <c r="AFP323" s="13"/>
      <c r="AFQ323" s="13"/>
      <c r="AFR323" s="13"/>
      <c r="AFS323" s="13"/>
      <c r="AFT323" s="13"/>
      <c r="AFU323" s="13"/>
      <c r="AFV323" s="13"/>
      <c r="AFW323" s="13"/>
      <c r="AFX323" s="13"/>
      <c r="AFY323" s="13"/>
      <c r="AFZ323" s="13"/>
      <c r="AGA323" s="13"/>
      <c r="AGB323" s="13"/>
      <c r="AGC323" s="13"/>
      <c r="AGD323" s="13"/>
      <c r="AGE323" s="13"/>
      <c r="AGF323" s="13"/>
      <c r="AGG323" s="13"/>
      <c r="AGH323" s="13"/>
      <c r="AGI323" s="13"/>
      <c r="AGJ323" s="13"/>
      <c r="AGK323" s="13"/>
      <c r="AGL323" s="13"/>
      <c r="AGM323" s="13"/>
      <c r="AGN323" s="13"/>
      <c r="AGO323" s="13"/>
      <c r="AGP323" s="13"/>
      <c r="AGQ323" s="13"/>
      <c r="AGR323" s="13"/>
      <c r="AGS323" s="13"/>
      <c r="AGT323" s="13"/>
      <c r="AGU323" s="13"/>
      <c r="AGV323" s="13"/>
      <c r="AGW323" s="13"/>
      <c r="AGX323" s="13"/>
      <c r="AGY323" s="13"/>
      <c r="AGZ323" s="13"/>
      <c r="AHA323" s="13"/>
      <c r="AHB323" s="13"/>
      <c r="AHC323" s="13"/>
      <c r="AHD323" s="13"/>
      <c r="AHE323" s="13"/>
      <c r="AHF323" s="13"/>
      <c r="AHG323" s="13"/>
      <c r="AHH323" s="13"/>
      <c r="AHI323" s="13"/>
      <c r="AHJ323" s="13"/>
      <c r="AHK323" s="13"/>
      <c r="AHL323" s="13"/>
      <c r="AHM323" s="13"/>
      <c r="AHN323" s="13"/>
      <c r="AHO323" s="13"/>
      <c r="AHP323" s="13"/>
      <c r="AHQ323" s="13"/>
      <c r="AHR323" s="13"/>
      <c r="AHS323" s="13"/>
      <c r="AHT323" s="13"/>
      <c r="AHU323" s="13"/>
      <c r="AHV323" s="13"/>
      <c r="AHW323" s="13"/>
      <c r="AHX323" s="13"/>
      <c r="AHY323" s="13"/>
      <c r="AHZ323" s="13"/>
      <c r="AIA323" s="13"/>
      <c r="AIB323" s="13"/>
      <c r="AIC323" s="13"/>
      <c r="AID323" s="13"/>
      <c r="AIE323" s="13"/>
      <c r="AIF323" s="13"/>
      <c r="AIG323" s="13"/>
      <c r="AIH323" s="13"/>
      <c r="AII323" s="13"/>
      <c r="AIJ323" s="13"/>
      <c r="AIK323" s="13"/>
      <c r="AIL323" s="13"/>
      <c r="AIM323" s="13"/>
      <c r="AIN323" s="13"/>
      <c r="AIO323" s="13"/>
      <c r="AIP323" s="13"/>
      <c r="AIQ323" s="13"/>
      <c r="AIR323" s="13"/>
      <c r="AIS323" s="13"/>
      <c r="AIT323" s="13"/>
      <c r="AIU323" s="13"/>
      <c r="AIV323" s="13"/>
      <c r="AIW323" s="13"/>
      <c r="AIX323" s="13"/>
      <c r="AIY323" s="13"/>
      <c r="AIZ323" s="13"/>
      <c r="AJA323" s="13"/>
      <c r="AJB323" s="13"/>
      <c r="AJC323" s="13"/>
      <c r="AJD323" s="13"/>
      <c r="AJE323" s="13"/>
      <c r="AJF323" s="13"/>
      <c r="AJG323" s="13"/>
      <c r="AJH323" s="13"/>
      <c r="AJI323" s="13"/>
      <c r="AJJ323" s="13"/>
      <c r="AJK323" s="13"/>
      <c r="AJL323" s="13"/>
      <c r="AJM323" s="13"/>
      <c r="AJN323" s="13"/>
      <c r="AJO323" s="13"/>
      <c r="AJP323" s="13"/>
      <c r="AJQ323" s="13"/>
      <c r="AJR323" s="13"/>
      <c r="AJS323" s="13"/>
      <c r="AJT323" s="13"/>
      <c r="AJU323" s="13"/>
      <c r="AJV323" s="13"/>
      <c r="AJW323" s="13"/>
      <c r="AJX323" s="13"/>
      <c r="AJY323" s="13"/>
      <c r="AJZ323" s="13"/>
      <c r="AKA323" s="13"/>
      <c r="AKB323" s="13"/>
      <c r="AKC323" s="13"/>
      <c r="AKD323" s="13"/>
      <c r="AKE323" s="13"/>
      <c r="AKF323" s="13"/>
      <c r="AKG323" s="13"/>
      <c r="AKH323" s="13"/>
      <c r="AKI323" s="13"/>
      <c r="AKJ323" s="13"/>
      <c r="AKK323" s="13"/>
      <c r="AKL323" s="13"/>
      <c r="AKM323" s="13"/>
      <c r="AKN323" s="13"/>
      <c r="AKO323" s="13"/>
      <c r="AKP323" s="13"/>
      <c r="AKQ323" s="13"/>
      <c r="AKR323" s="13"/>
      <c r="AKS323" s="13"/>
      <c r="AKT323" s="13"/>
      <c r="AKU323" s="13"/>
      <c r="AKV323" s="13"/>
      <c r="AKW323" s="13"/>
      <c r="AKX323" s="13"/>
      <c r="AKY323" s="13"/>
      <c r="AKZ323" s="13"/>
      <c r="ALA323" s="13"/>
      <c r="ALB323" s="13"/>
      <c r="ALC323" s="13"/>
      <c r="ALD323" s="13"/>
      <c r="ALE323" s="13"/>
      <c r="ALF323" s="13"/>
      <c r="ALG323" s="13"/>
      <c r="ALH323" s="13"/>
      <c r="ALI323" s="13"/>
      <c r="ALJ323" s="13"/>
      <c r="ALK323" s="13"/>
      <c r="ALL323" s="13"/>
      <c r="ALM323" s="13"/>
      <c r="ALN323" s="13"/>
    </row>
    <row r="324" spans="1:1002" ht="14.5" hidden="1" customHeight="1" x14ac:dyDescent="0.35">
      <c r="A324" s="6"/>
      <c r="B324" s="21"/>
      <c r="C324" s="30"/>
      <c r="D324" s="21"/>
      <c r="E324" s="21"/>
      <c r="F324" s="11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3"/>
      <c r="DM324" s="13"/>
      <c r="DN324" s="13"/>
      <c r="DO324" s="13"/>
      <c r="DP324" s="13"/>
      <c r="DQ324" s="13"/>
      <c r="DR324" s="13"/>
      <c r="DS324" s="13"/>
      <c r="DT324" s="13"/>
      <c r="DU324" s="13"/>
      <c r="DV324" s="13"/>
      <c r="DW324" s="13"/>
      <c r="DX324" s="13"/>
      <c r="DY324" s="13"/>
      <c r="DZ324" s="13"/>
      <c r="EA324" s="13"/>
      <c r="EB324" s="13"/>
      <c r="EC324" s="13"/>
      <c r="ED324" s="13"/>
      <c r="EE324" s="13"/>
      <c r="EF324" s="13"/>
      <c r="EG324" s="13"/>
      <c r="EH324" s="13"/>
      <c r="EI324" s="13"/>
      <c r="EJ324" s="13"/>
      <c r="EK324" s="13"/>
      <c r="EL324" s="13"/>
      <c r="EM324" s="13"/>
      <c r="EN324" s="13"/>
      <c r="EO324" s="13"/>
      <c r="EP324" s="13"/>
      <c r="EQ324" s="13"/>
      <c r="ER324" s="13"/>
      <c r="ES324" s="13"/>
      <c r="ET324" s="13"/>
      <c r="EU324" s="13"/>
      <c r="EV324" s="13"/>
      <c r="EW324" s="13"/>
      <c r="EX324" s="13"/>
      <c r="EY324" s="13"/>
      <c r="EZ324" s="13"/>
      <c r="FA324" s="13"/>
      <c r="FB324" s="13"/>
      <c r="FC324" s="13"/>
      <c r="FD324" s="13"/>
      <c r="FE324" s="13"/>
      <c r="FF324" s="13"/>
      <c r="FG324" s="13"/>
      <c r="FH324" s="13"/>
      <c r="FI324" s="13"/>
      <c r="FJ324" s="13"/>
      <c r="FK324" s="13"/>
      <c r="FL324" s="13"/>
      <c r="FM324" s="13"/>
      <c r="FN324" s="13"/>
      <c r="FO324" s="13"/>
      <c r="FP324" s="13"/>
      <c r="FQ324" s="13"/>
      <c r="FR324" s="13"/>
      <c r="FS324" s="13"/>
      <c r="FT324" s="13"/>
      <c r="FU324" s="13"/>
      <c r="FV324" s="13"/>
      <c r="FW324" s="13"/>
      <c r="FX324" s="13"/>
      <c r="FY324" s="13"/>
      <c r="FZ324" s="13"/>
      <c r="GA324" s="13"/>
      <c r="GB324" s="13"/>
      <c r="GC324" s="13"/>
      <c r="GD324" s="13"/>
      <c r="GE324" s="13"/>
      <c r="GF324" s="13"/>
      <c r="GG324" s="13"/>
      <c r="GH324" s="13"/>
      <c r="GI324" s="13"/>
      <c r="GJ324" s="13"/>
      <c r="GK324" s="13"/>
      <c r="GL324" s="13"/>
      <c r="GM324" s="13"/>
      <c r="GN324" s="13"/>
      <c r="GO324" s="13"/>
      <c r="GP324" s="13"/>
      <c r="GQ324" s="13"/>
      <c r="GR324" s="13"/>
      <c r="GS324" s="13"/>
      <c r="GT324" s="13"/>
      <c r="GU324" s="13"/>
      <c r="GV324" s="13"/>
      <c r="GW324" s="13"/>
      <c r="GX324" s="13"/>
      <c r="GY324" s="13"/>
      <c r="GZ324" s="13"/>
      <c r="HA324" s="13"/>
      <c r="HB324" s="13"/>
      <c r="HC324" s="13"/>
      <c r="HD324" s="13"/>
      <c r="HE324" s="13"/>
      <c r="HF324" s="13"/>
      <c r="HG324" s="13"/>
      <c r="HH324" s="13"/>
      <c r="HI324" s="13"/>
      <c r="HJ324" s="13"/>
      <c r="HK324" s="13"/>
      <c r="HL324" s="13"/>
      <c r="HM324" s="13"/>
      <c r="HN324" s="13"/>
      <c r="HO324" s="13"/>
      <c r="HP324" s="13"/>
      <c r="HQ324" s="13"/>
      <c r="HR324" s="13"/>
      <c r="HS324" s="13"/>
      <c r="HT324" s="13"/>
      <c r="HU324" s="13"/>
      <c r="HV324" s="13"/>
      <c r="HW324" s="13"/>
      <c r="HX324" s="13"/>
      <c r="HY324" s="13"/>
      <c r="HZ324" s="13"/>
      <c r="IA324" s="13"/>
      <c r="IB324" s="13"/>
      <c r="IC324" s="13"/>
      <c r="ID324" s="13"/>
      <c r="IE324" s="13"/>
      <c r="IF324" s="13"/>
      <c r="IG324" s="13"/>
      <c r="IH324" s="13"/>
      <c r="II324" s="13"/>
      <c r="IJ324" s="13"/>
      <c r="IK324" s="13"/>
      <c r="IL324" s="13"/>
      <c r="IM324" s="13"/>
      <c r="IN324" s="13"/>
      <c r="IO324" s="13"/>
      <c r="IP324" s="13"/>
      <c r="IQ324" s="13"/>
      <c r="IR324" s="13"/>
      <c r="IS324" s="13"/>
      <c r="IT324" s="13"/>
      <c r="IU324" s="13"/>
      <c r="IV324" s="13"/>
      <c r="IW324" s="13"/>
      <c r="IX324" s="13"/>
      <c r="IY324" s="13"/>
      <c r="IZ324" s="13"/>
      <c r="JA324" s="13"/>
      <c r="JB324" s="13"/>
      <c r="JC324" s="13"/>
      <c r="JD324" s="13"/>
      <c r="JE324" s="13"/>
      <c r="JF324" s="13"/>
      <c r="JG324" s="13"/>
      <c r="JH324" s="13"/>
      <c r="JI324" s="13"/>
      <c r="JJ324" s="13"/>
      <c r="JK324" s="13"/>
      <c r="JL324" s="13"/>
      <c r="JM324" s="13"/>
      <c r="JN324" s="13"/>
      <c r="JO324" s="13"/>
      <c r="JP324" s="13"/>
      <c r="JQ324" s="13"/>
      <c r="JR324" s="13"/>
      <c r="JS324" s="13"/>
      <c r="JT324" s="13"/>
      <c r="JU324" s="13"/>
      <c r="JV324" s="13"/>
      <c r="JW324" s="13"/>
      <c r="JX324" s="13"/>
      <c r="JY324" s="13"/>
      <c r="JZ324" s="13"/>
      <c r="KA324" s="13"/>
      <c r="KB324" s="13"/>
      <c r="KC324" s="13"/>
      <c r="KD324" s="13"/>
      <c r="KE324" s="13"/>
      <c r="KF324" s="13"/>
      <c r="KG324" s="13"/>
      <c r="KH324" s="13"/>
      <c r="KI324" s="13"/>
      <c r="KJ324" s="13"/>
      <c r="KK324" s="13"/>
      <c r="KL324" s="13"/>
      <c r="KM324" s="13"/>
      <c r="KN324" s="13"/>
      <c r="KO324" s="13"/>
      <c r="KP324" s="13"/>
      <c r="KQ324" s="13"/>
      <c r="KR324" s="13"/>
      <c r="KS324" s="13"/>
      <c r="KT324" s="13"/>
      <c r="KU324" s="13"/>
      <c r="KV324" s="13"/>
      <c r="KW324" s="13"/>
      <c r="KX324" s="13"/>
      <c r="KY324" s="13"/>
      <c r="KZ324" s="13"/>
      <c r="LA324" s="13"/>
      <c r="LB324" s="13"/>
      <c r="LC324" s="13"/>
      <c r="LD324" s="13"/>
      <c r="LE324" s="13"/>
      <c r="LF324" s="13"/>
      <c r="LG324" s="13"/>
      <c r="LH324" s="13"/>
      <c r="LI324" s="13"/>
      <c r="LJ324" s="13"/>
      <c r="LK324" s="13"/>
      <c r="LL324" s="13"/>
      <c r="LM324" s="13"/>
      <c r="LN324" s="13"/>
      <c r="LO324" s="13"/>
      <c r="LP324" s="13"/>
      <c r="LQ324" s="13"/>
      <c r="LR324" s="13"/>
      <c r="LS324" s="13"/>
      <c r="LT324" s="13"/>
      <c r="LU324" s="13"/>
      <c r="LV324" s="13"/>
      <c r="LW324" s="13"/>
      <c r="LX324" s="13"/>
      <c r="LY324" s="13"/>
      <c r="LZ324" s="13"/>
      <c r="MA324" s="13"/>
      <c r="MB324" s="13"/>
      <c r="MC324" s="13"/>
      <c r="MD324" s="13"/>
      <c r="ME324" s="13"/>
      <c r="MF324" s="13"/>
      <c r="MG324" s="13"/>
      <c r="MH324" s="13"/>
      <c r="MI324" s="13"/>
      <c r="MJ324" s="13"/>
      <c r="MK324" s="13"/>
      <c r="ML324" s="13"/>
      <c r="MM324" s="13"/>
      <c r="MN324" s="13"/>
      <c r="MO324" s="13"/>
      <c r="MP324" s="13"/>
      <c r="MQ324" s="13"/>
      <c r="MR324" s="13"/>
      <c r="MS324" s="13"/>
      <c r="MT324" s="13"/>
      <c r="MU324" s="13"/>
      <c r="MV324" s="13"/>
      <c r="MW324" s="13"/>
      <c r="MX324" s="13"/>
      <c r="MY324" s="13"/>
      <c r="MZ324" s="13"/>
      <c r="NA324" s="13"/>
      <c r="NB324" s="13"/>
      <c r="NC324" s="13"/>
      <c r="ND324" s="13"/>
      <c r="NE324" s="13"/>
      <c r="NF324" s="13"/>
      <c r="NG324" s="13"/>
      <c r="NH324" s="13"/>
      <c r="NI324" s="13"/>
      <c r="NJ324" s="13"/>
      <c r="NK324" s="13"/>
      <c r="NL324" s="13"/>
      <c r="NM324" s="13"/>
      <c r="NN324" s="13"/>
      <c r="NO324" s="13"/>
      <c r="NP324" s="13"/>
      <c r="NQ324" s="13"/>
      <c r="NR324" s="13"/>
      <c r="NS324" s="13"/>
      <c r="NT324" s="13"/>
      <c r="NU324" s="13"/>
      <c r="NV324" s="13"/>
      <c r="NW324" s="13"/>
      <c r="NX324" s="13"/>
      <c r="NY324" s="13"/>
      <c r="NZ324" s="13"/>
      <c r="OA324" s="13"/>
      <c r="OB324" s="13"/>
      <c r="OC324" s="13"/>
      <c r="OD324" s="13"/>
      <c r="OE324" s="13"/>
      <c r="OF324" s="13"/>
      <c r="OG324" s="13"/>
      <c r="OH324" s="13"/>
      <c r="OI324" s="13"/>
      <c r="OJ324" s="13"/>
      <c r="OK324" s="13"/>
      <c r="OL324" s="13"/>
      <c r="OM324" s="13"/>
      <c r="ON324" s="13"/>
      <c r="OO324" s="13"/>
      <c r="OP324" s="13"/>
      <c r="OQ324" s="13"/>
      <c r="OR324" s="13"/>
      <c r="OS324" s="13"/>
      <c r="OT324" s="13"/>
      <c r="OU324" s="13"/>
      <c r="OV324" s="13"/>
      <c r="OW324" s="13"/>
      <c r="OX324" s="13"/>
      <c r="OY324" s="13"/>
      <c r="OZ324" s="13"/>
      <c r="PA324" s="13"/>
      <c r="PB324" s="13"/>
      <c r="PC324" s="13"/>
      <c r="PD324" s="13"/>
      <c r="PE324" s="13"/>
      <c r="PF324" s="13"/>
      <c r="PG324" s="13"/>
      <c r="PH324" s="13"/>
      <c r="PI324" s="13"/>
      <c r="PJ324" s="13"/>
      <c r="PK324" s="13"/>
      <c r="PL324" s="13"/>
      <c r="PM324" s="13"/>
      <c r="PN324" s="13"/>
      <c r="PO324" s="13"/>
      <c r="PP324" s="13"/>
      <c r="PQ324" s="13"/>
      <c r="PR324" s="13"/>
      <c r="PS324" s="13"/>
      <c r="PT324" s="13"/>
      <c r="PU324" s="13"/>
      <c r="PV324" s="13"/>
      <c r="PW324" s="13"/>
      <c r="PX324" s="13"/>
      <c r="PY324" s="13"/>
      <c r="PZ324" s="13"/>
      <c r="QA324" s="13"/>
      <c r="QB324" s="13"/>
      <c r="QC324" s="13"/>
      <c r="QD324" s="13"/>
      <c r="QE324" s="13"/>
      <c r="QF324" s="13"/>
      <c r="QG324" s="13"/>
      <c r="QH324" s="13"/>
      <c r="QI324" s="13"/>
      <c r="QJ324" s="13"/>
      <c r="QK324" s="13"/>
      <c r="QL324" s="13"/>
      <c r="QM324" s="13"/>
      <c r="QN324" s="13"/>
      <c r="QO324" s="13"/>
      <c r="QP324" s="13"/>
      <c r="QQ324" s="13"/>
      <c r="QR324" s="13"/>
      <c r="QS324" s="13"/>
      <c r="QT324" s="13"/>
      <c r="QU324" s="13"/>
      <c r="QV324" s="13"/>
      <c r="QW324" s="13"/>
      <c r="QX324" s="13"/>
      <c r="QY324" s="13"/>
      <c r="QZ324" s="13"/>
      <c r="RA324" s="13"/>
      <c r="RB324" s="13"/>
      <c r="RC324" s="13"/>
      <c r="RD324" s="13"/>
      <c r="RE324" s="13"/>
      <c r="RF324" s="13"/>
      <c r="RG324" s="13"/>
      <c r="RH324" s="13"/>
      <c r="RI324" s="13"/>
      <c r="RJ324" s="13"/>
      <c r="RK324" s="13"/>
      <c r="RL324" s="13"/>
      <c r="RM324" s="13"/>
      <c r="RN324" s="13"/>
      <c r="RO324" s="13"/>
      <c r="RP324" s="13"/>
      <c r="RQ324" s="13"/>
      <c r="RR324" s="13"/>
      <c r="RS324" s="13"/>
      <c r="RT324" s="13"/>
      <c r="RU324" s="13"/>
      <c r="RV324" s="13"/>
      <c r="RW324" s="13"/>
      <c r="RX324" s="13"/>
      <c r="RY324" s="13"/>
      <c r="RZ324" s="13"/>
      <c r="SA324" s="13"/>
      <c r="SB324" s="13"/>
      <c r="SC324" s="13"/>
      <c r="SD324" s="13"/>
      <c r="SE324" s="13"/>
      <c r="SF324" s="13"/>
      <c r="SG324" s="13"/>
      <c r="SH324" s="13"/>
      <c r="SI324" s="13"/>
      <c r="SJ324" s="13"/>
      <c r="SK324" s="13"/>
      <c r="SL324" s="13"/>
      <c r="SM324" s="13"/>
      <c r="SN324" s="13"/>
      <c r="SO324" s="13"/>
      <c r="SP324" s="13"/>
      <c r="SQ324" s="13"/>
      <c r="SR324" s="13"/>
      <c r="SS324" s="13"/>
      <c r="ST324" s="13"/>
      <c r="SU324" s="13"/>
      <c r="SV324" s="13"/>
      <c r="SW324" s="13"/>
      <c r="SX324" s="13"/>
      <c r="SY324" s="13"/>
      <c r="SZ324" s="13"/>
      <c r="TA324" s="13"/>
      <c r="TB324" s="13"/>
      <c r="TC324" s="13"/>
      <c r="TD324" s="13"/>
      <c r="TE324" s="13"/>
      <c r="TF324" s="13"/>
      <c r="TG324" s="13"/>
      <c r="TH324" s="13"/>
      <c r="TI324" s="13"/>
      <c r="TJ324" s="13"/>
      <c r="TK324" s="13"/>
      <c r="TL324" s="13"/>
      <c r="TM324" s="13"/>
      <c r="TN324" s="13"/>
      <c r="TO324" s="13"/>
      <c r="TP324" s="13"/>
      <c r="TQ324" s="13"/>
      <c r="TR324" s="13"/>
      <c r="TS324" s="13"/>
      <c r="TT324" s="13"/>
      <c r="TU324" s="13"/>
      <c r="TV324" s="13"/>
      <c r="TW324" s="13"/>
      <c r="TX324" s="13"/>
      <c r="TY324" s="13"/>
      <c r="TZ324" s="13"/>
      <c r="UA324" s="13"/>
      <c r="UB324" s="13"/>
      <c r="UC324" s="13"/>
      <c r="UD324" s="13"/>
      <c r="UE324" s="13"/>
      <c r="UF324" s="13"/>
      <c r="UG324" s="13"/>
      <c r="UH324" s="13"/>
      <c r="UI324" s="13"/>
      <c r="UJ324" s="13"/>
      <c r="UK324" s="13"/>
      <c r="UL324" s="13"/>
      <c r="UM324" s="13"/>
      <c r="UN324" s="13"/>
      <c r="UO324" s="13"/>
      <c r="UP324" s="13"/>
      <c r="UQ324" s="13"/>
      <c r="UR324" s="13"/>
      <c r="US324" s="13"/>
      <c r="UT324" s="13"/>
      <c r="UU324" s="13"/>
      <c r="UV324" s="13"/>
      <c r="UW324" s="13"/>
      <c r="UX324" s="13"/>
      <c r="UY324" s="13"/>
      <c r="UZ324" s="13"/>
      <c r="VA324" s="13"/>
      <c r="VB324" s="13"/>
      <c r="VC324" s="13"/>
      <c r="VD324" s="13"/>
      <c r="VE324" s="13"/>
      <c r="VF324" s="13"/>
      <c r="VG324" s="13"/>
      <c r="VH324" s="13"/>
      <c r="VI324" s="13"/>
      <c r="VJ324" s="13"/>
      <c r="VK324" s="13"/>
      <c r="VL324" s="13"/>
      <c r="VM324" s="13"/>
      <c r="VN324" s="13"/>
      <c r="VO324" s="13"/>
      <c r="VP324" s="13"/>
      <c r="VQ324" s="13"/>
      <c r="VR324" s="13"/>
      <c r="VS324" s="13"/>
      <c r="VT324" s="13"/>
      <c r="VU324" s="13"/>
      <c r="VV324" s="13"/>
      <c r="VW324" s="13"/>
      <c r="VX324" s="13"/>
      <c r="VY324" s="13"/>
      <c r="VZ324" s="13"/>
      <c r="WA324" s="13"/>
      <c r="WB324" s="13"/>
      <c r="WC324" s="13"/>
      <c r="WD324" s="13"/>
      <c r="WE324" s="13"/>
      <c r="WF324" s="13"/>
      <c r="WG324" s="13"/>
      <c r="WH324" s="13"/>
      <c r="WI324" s="13"/>
      <c r="WJ324" s="13"/>
      <c r="WK324" s="13"/>
      <c r="WL324" s="13"/>
      <c r="WM324" s="13"/>
      <c r="WN324" s="13"/>
      <c r="WO324" s="13"/>
      <c r="WP324" s="13"/>
      <c r="WQ324" s="13"/>
      <c r="WR324" s="13"/>
      <c r="WS324" s="13"/>
      <c r="WT324" s="13"/>
      <c r="WU324" s="13"/>
      <c r="WV324" s="13"/>
      <c r="WW324" s="13"/>
      <c r="WX324" s="13"/>
      <c r="WY324" s="13"/>
      <c r="WZ324" s="13"/>
      <c r="XA324" s="13"/>
      <c r="XB324" s="13"/>
      <c r="XC324" s="13"/>
      <c r="XD324" s="13"/>
      <c r="XE324" s="13"/>
      <c r="XF324" s="13"/>
      <c r="XG324" s="13"/>
      <c r="XH324" s="13"/>
      <c r="XI324" s="13"/>
      <c r="XJ324" s="13"/>
      <c r="XK324" s="13"/>
      <c r="XL324" s="13"/>
      <c r="XM324" s="13"/>
      <c r="XN324" s="13"/>
      <c r="XO324" s="13"/>
      <c r="XP324" s="13"/>
      <c r="XQ324" s="13"/>
      <c r="XR324" s="13"/>
      <c r="XS324" s="13"/>
      <c r="XT324" s="13"/>
      <c r="XU324" s="13"/>
      <c r="XV324" s="13"/>
      <c r="XW324" s="13"/>
      <c r="XX324" s="13"/>
      <c r="XY324" s="13"/>
      <c r="XZ324" s="13"/>
      <c r="YA324" s="13"/>
      <c r="YB324" s="13"/>
      <c r="YC324" s="13"/>
      <c r="YD324" s="13"/>
      <c r="YE324" s="13"/>
      <c r="YF324" s="13"/>
      <c r="YG324" s="13"/>
      <c r="YH324" s="13"/>
      <c r="YI324" s="13"/>
      <c r="YJ324" s="13"/>
      <c r="YK324" s="13"/>
      <c r="YL324" s="13"/>
      <c r="YM324" s="13"/>
      <c r="YN324" s="13"/>
      <c r="YO324" s="13"/>
      <c r="YP324" s="13"/>
      <c r="YQ324" s="13"/>
      <c r="YR324" s="13"/>
      <c r="YS324" s="13"/>
      <c r="YT324" s="13"/>
      <c r="YU324" s="13"/>
      <c r="YV324" s="13"/>
      <c r="YW324" s="13"/>
      <c r="YX324" s="13"/>
      <c r="YY324" s="13"/>
      <c r="YZ324" s="13"/>
      <c r="ZA324" s="13"/>
      <c r="ZB324" s="13"/>
      <c r="ZC324" s="13"/>
      <c r="ZD324" s="13"/>
      <c r="ZE324" s="13"/>
      <c r="ZF324" s="13"/>
      <c r="ZG324" s="13"/>
      <c r="ZH324" s="13"/>
      <c r="ZI324" s="13"/>
      <c r="ZJ324" s="13"/>
      <c r="ZK324" s="13"/>
      <c r="ZL324" s="13"/>
      <c r="ZM324" s="13"/>
      <c r="ZN324" s="13"/>
      <c r="ZO324" s="13"/>
      <c r="ZP324" s="13"/>
      <c r="ZQ324" s="13"/>
      <c r="ZR324" s="13"/>
      <c r="ZS324" s="13"/>
      <c r="ZT324" s="13"/>
      <c r="ZU324" s="13"/>
      <c r="ZV324" s="13"/>
      <c r="ZW324" s="13"/>
      <c r="ZX324" s="13"/>
      <c r="ZY324" s="13"/>
      <c r="ZZ324" s="13"/>
      <c r="AAA324" s="13"/>
      <c r="AAB324" s="13"/>
      <c r="AAC324" s="13"/>
      <c r="AAD324" s="13"/>
      <c r="AAE324" s="13"/>
      <c r="AAF324" s="13"/>
      <c r="AAG324" s="13"/>
      <c r="AAH324" s="13"/>
      <c r="AAI324" s="13"/>
      <c r="AAJ324" s="13"/>
      <c r="AAK324" s="13"/>
      <c r="AAL324" s="13"/>
      <c r="AAM324" s="13"/>
      <c r="AAN324" s="13"/>
      <c r="AAO324" s="13"/>
      <c r="AAP324" s="13"/>
      <c r="AAQ324" s="13"/>
      <c r="AAR324" s="13"/>
      <c r="AAS324" s="13"/>
      <c r="AAT324" s="13"/>
      <c r="AAU324" s="13"/>
      <c r="AAV324" s="13"/>
      <c r="AAW324" s="13"/>
      <c r="AAX324" s="13"/>
      <c r="AAY324" s="13"/>
      <c r="AAZ324" s="13"/>
      <c r="ABA324" s="13"/>
      <c r="ABB324" s="13"/>
      <c r="ABC324" s="13"/>
      <c r="ABD324" s="13"/>
      <c r="ABE324" s="13"/>
      <c r="ABF324" s="13"/>
      <c r="ABG324" s="13"/>
      <c r="ABH324" s="13"/>
      <c r="ABI324" s="13"/>
      <c r="ABJ324" s="13"/>
      <c r="ABK324" s="13"/>
      <c r="ABL324" s="13"/>
      <c r="ABM324" s="13"/>
      <c r="ABN324" s="13"/>
      <c r="ABO324" s="13"/>
      <c r="ABP324" s="13"/>
      <c r="ABQ324" s="13"/>
      <c r="ABR324" s="13"/>
      <c r="ABS324" s="13"/>
      <c r="ABT324" s="13"/>
      <c r="ABU324" s="13"/>
      <c r="ABV324" s="13"/>
      <c r="ABW324" s="13"/>
      <c r="ABX324" s="13"/>
      <c r="ABY324" s="13"/>
      <c r="ABZ324" s="13"/>
      <c r="ACA324" s="13"/>
      <c r="ACB324" s="13"/>
      <c r="ACC324" s="13"/>
      <c r="ACD324" s="13"/>
      <c r="ACE324" s="13"/>
      <c r="ACF324" s="13"/>
      <c r="ACG324" s="13"/>
      <c r="ACH324" s="13"/>
      <c r="ACI324" s="13"/>
      <c r="ACJ324" s="13"/>
      <c r="ACK324" s="13"/>
      <c r="ACL324" s="13"/>
      <c r="ACM324" s="13"/>
      <c r="ACN324" s="13"/>
      <c r="ACO324" s="13"/>
      <c r="ACP324" s="13"/>
      <c r="ACQ324" s="13"/>
      <c r="ACR324" s="13"/>
      <c r="ACS324" s="13"/>
      <c r="ACT324" s="13"/>
      <c r="ACU324" s="13"/>
      <c r="ACV324" s="13"/>
      <c r="ACW324" s="13"/>
      <c r="ACX324" s="13"/>
      <c r="ACY324" s="13"/>
      <c r="ACZ324" s="13"/>
      <c r="ADA324" s="13"/>
      <c r="ADB324" s="13"/>
      <c r="ADC324" s="13"/>
      <c r="ADD324" s="13"/>
      <c r="ADE324" s="13"/>
      <c r="ADF324" s="13"/>
      <c r="ADG324" s="13"/>
      <c r="ADH324" s="13"/>
      <c r="ADI324" s="13"/>
      <c r="ADJ324" s="13"/>
      <c r="ADK324" s="13"/>
      <c r="ADL324" s="13"/>
      <c r="ADM324" s="13"/>
      <c r="ADN324" s="13"/>
      <c r="ADO324" s="13"/>
      <c r="ADP324" s="13"/>
      <c r="ADQ324" s="13"/>
      <c r="ADR324" s="13"/>
      <c r="ADS324" s="13"/>
      <c r="ADT324" s="13"/>
      <c r="ADU324" s="13"/>
      <c r="ADV324" s="13"/>
      <c r="ADW324" s="13"/>
      <c r="ADX324" s="13"/>
      <c r="ADY324" s="13"/>
      <c r="ADZ324" s="13"/>
      <c r="AEA324" s="13"/>
      <c r="AEB324" s="13"/>
      <c r="AEC324" s="13"/>
      <c r="AED324" s="13"/>
      <c r="AEE324" s="13"/>
      <c r="AEF324" s="13"/>
      <c r="AEG324" s="13"/>
      <c r="AEH324" s="13"/>
      <c r="AEI324" s="13"/>
      <c r="AEJ324" s="13"/>
      <c r="AEK324" s="13"/>
      <c r="AEL324" s="13"/>
      <c r="AEM324" s="13"/>
      <c r="AEN324" s="13"/>
      <c r="AEO324" s="13"/>
      <c r="AEP324" s="13"/>
      <c r="AEQ324" s="13"/>
      <c r="AER324" s="13"/>
      <c r="AES324" s="13"/>
      <c r="AET324" s="13"/>
      <c r="AEU324" s="13"/>
      <c r="AEV324" s="13"/>
      <c r="AEW324" s="13"/>
      <c r="AEX324" s="13"/>
      <c r="AEY324" s="13"/>
      <c r="AEZ324" s="13"/>
      <c r="AFA324" s="13"/>
      <c r="AFB324" s="13"/>
      <c r="AFC324" s="13"/>
      <c r="AFD324" s="13"/>
      <c r="AFE324" s="13"/>
      <c r="AFF324" s="13"/>
      <c r="AFG324" s="13"/>
      <c r="AFH324" s="13"/>
      <c r="AFI324" s="13"/>
      <c r="AFJ324" s="13"/>
      <c r="AFK324" s="13"/>
      <c r="AFL324" s="13"/>
      <c r="AFM324" s="13"/>
      <c r="AFN324" s="13"/>
      <c r="AFO324" s="13"/>
      <c r="AFP324" s="13"/>
      <c r="AFQ324" s="13"/>
      <c r="AFR324" s="13"/>
      <c r="AFS324" s="13"/>
      <c r="AFT324" s="13"/>
      <c r="AFU324" s="13"/>
      <c r="AFV324" s="13"/>
      <c r="AFW324" s="13"/>
      <c r="AFX324" s="13"/>
      <c r="AFY324" s="13"/>
      <c r="AFZ324" s="13"/>
      <c r="AGA324" s="13"/>
      <c r="AGB324" s="13"/>
      <c r="AGC324" s="13"/>
      <c r="AGD324" s="13"/>
      <c r="AGE324" s="13"/>
      <c r="AGF324" s="13"/>
      <c r="AGG324" s="13"/>
      <c r="AGH324" s="13"/>
      <c r="AGI324" s="13"/>
      <c r="AGJ324" s="13"/>
      <c r="AGK324" s="13"/>
      <c r="AGL324" s="13"/>
      <c r="AGM324" s="13"/>
      <c r="AGN324" s="13"/>
      <c r="AGO324" s="13"/>
      <c r="AGP324" s="13"/>
      <c r="AGQ324" s="13"/>
      <c r="AGR324" s="13"/>
      <c r="AGS324" s="13"/>
      <c r="AGT324" s="13"/>
      <c r="AGU324" s="13"/>
      <c r="AGV324" s="13"/>
      <c r="AGW324" s="13"/>
      <c r="AGX324" s="13"/>
      <c r="AGY324" s="13"/>
      <c r="AGZ324" s="13"/>
      <c r="AHA324" s="13"/>
      <c r="AHB324" s="13"/>
      <c r="AHC324" s="13"/>
      <c r="AHD324" s="13"/>
      <c r="AHE324" s="13"/>
      <c r="AHF324" s="13"/>
      <c r="AHG324" s="13"/>
      <c r="AHH324" s="13"/>
      <c r="AHI324" s="13"/>
      <c r="AHJ324" s="13"/>
      <c r="AHK324" s="13"/>
      <c r="AHL324" s="13"/>
      <c r="AHM324" s="13"/>
      <c r="AHN324" s="13"/>
      <c r="AHO324" s="13"/>
      <c r="AHP324" s="13"/>
      <c r="AHQ324" s="13"/>
      <c r="AHR324" s="13"/>
      <c r="AHS324" s="13"/>
      <c r="AHT324" s="13"/>
      <c r="AHU324" s="13"/>
      <c r="AHV324" s="13"/>
      <c r="AHW324" s="13"/>
      <c r="AHX324" s="13"/>
      <c r="AHY324" s="13"/>
      <c r="AHZ324" s="13"/>
      <c r="AIA324" s="13"/>
      <c r="AIB324" s="13"/>
      <c r="AIC324" s="13"/>
      <c r="AID324" s="13"/>
      <c r="AIE324" s="13"/>
      <c r="AIF324" s="13"/>
      <c r="AIG324" s="13"/>
      <c r="AIH324" s="13"/>
      <c r="AII324" s="13"/>
      <c r="AIJ324" s="13"/>
      <c r="AIK324" s="13"/>
      <c r="AIL324" s="13"/>
      <c r="AIM324" s="13"/>
      <c r="AIN324" s="13"/>
      <c r="AIO324" s="13"/>
      <c r="AIP324" s="13"/>
      <c r="AIQ324" s="13"/>
      <c r="AIR324" s="13"/>
      <c r="AIS324" s="13"/>
      <c r="AIT324" s="13"/>
      <c r="AIU324" s="13"/>
      <c r="AIV324" s="13"/>
      <c r="AIW324" s="13"/>
      <c r="AIX324" s="13"/>
      <c r="AIY324" s="13"/>
      <c r="AIZ324" s="13"/>
      <c r="AJA324" s="13"/>
      <c r="AJB324" s="13"/>
      <c r="AJC324" s="13"/>
      <c r="AJD324" s="13"/>
      <c r="AJE324" s="13"/>
      <c r="AJF324" s="13"/>
      <c r="AJG324" s="13"/>
      <c r="AJH324" s="13"/>
      <c r="AJI324" s="13"/>
      <c r="AJJ324" s="13"/>
      <c r="AJK324" s="13"/>
      <c r="AJL324" s="13"/>
      <c r="AJM324" s="13"/>
      <c r="AJN324" s="13"/>
      <c r="AJO324" s="13"/>
      <c r="AJP324" s="13"/>
      <c r="AJQ324" s="13"/>
      <c r="AJR324" s="13"/>
      <c r="AJS324" s="13"/>
      <c r="AJT324" s="13"/>
      <c r="AJU324" s="13"/>
      <c r="AJV324" s="13"/>
      <c r="AJW324" s="13"/>
      <c r="AJX324" s="13"/>
      <c r="AJY324" s="13"/>
      <c r="AJZ324" s="13"/>
      <c r="AKA324" s="13"/>
      <c r="AKB324" s="13"/>
      <c r="AKC324" s="13"/>
      <c r="AKD324" s="13"/>
      <c r="AKE324" s="13"/>
      <c r="AKF324" s="13"/>
      <c r="AKG324" s="13"/>
      <c r="AKH324" s="13"/>
      <c r="AKI324" s="13"/>
      <c r="AKJ324" s="13"/>
      <c r="AKK324" s="13"/>
      <c r="AKL324" s="13"/>
      <c r="AKM324" s="13"/>
      <c r="AKN324" s="13"/>
      <c r="AKO324" s="13"/>
      <c r="AKP324" s="13"/>
      <c r="AKQ324" s="13"/>
      <c r="AKR324" s="13"/>
      <c r="AKS324" s="13"/>
      <c r="AKT324" s="13"/>
      <c r="AKU324" s="13"/>
      <c r="AKV324" s="13"/>
      <c r="AKW324" s="13"/>
      <c r="AKX324" s="13"/>
      <c r="AKY324" s="13"/>
      <c r="AKZ324" s="13"/>
      <c r="ALA324" s="13"/>
      <c r="ALB324" s="13"/>
      <c r="ALC324" s="13"/>
      <c r="ALD324" s="13"/>
      <c r="ALE324" s="13"/>
      <c r="ALF324" s="13"/>
      <c r="ALG324" s="13"/>
      <c r="ALH324" s="13"/>
      <c r="ALI324" s="13"/>
      <c r="ALJ324" s="13"/>
      <c r="ALK324" s="13"/>
      <c r="ALL324" s="13"/>
      <c r="ALM324" s="13"/>
      <c r="ALN324" s="13"/>
    </row>
    <row r="325" spans="1:1002" ht="14.5" hidden="1" customHeight="1" x14ac:dyDescent="0.35">
      <c r="A325" s="6"/>
      <c r="B325" s="21"/>
      <c r="C325" s="30"/>
      <c r="D325" s="21"/>
      <c r="E325" s="21"/>
      <c r="F325" s="11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13"/>
      <c r="DJ325" s="13"/>
      <c r="DK325" s="13"/>
      <c r="DL325" s="13"/>
      <c r="DM325" s="13"/>
      <c r="DN325" s="13"/>
      <c r="DO325" s="13"/>
      <c r="DP325" s="13"/>
      <c r="DQ325" s="13"/>
      <c r="DR325" s="13"/>
      <c r="DS325" s="13"/>
      <c r="DT325" s="13"/>
      <c r="DU325" s="13"/>
      <c r="DV325" s="13"/>
      <c r="DW325" s="13"/>
      <c r="DX325" s="13"/>
      <c r="DY325" s="13"/>
      <c r="DZ325" s="13"/>
      <c r="EA325" s="13"/>
      <c r="EB325" s="13"/>
      <c r="EC325" s="13"/>
      <c r="ED325" s="13"/>
      <c r="EE325" s="13"/>
      <c r="EF325" s="13"/>
      <c r="EG325" s="13"/>
      <c r="EH325" s="13"/>
      <c r="EI325" s="13"/>
      <c r="EJ325" s="13"/>
      <c r="EK325" s="13"/>
      <c r="EL325" s="13"/>
      <c r="EM325" s="13"/>
      <c r="EN325" s="13"/>
      <c r="EO325" s="13"/>
      <c r="EP325" s="13"/>
      <c r="EQ325" s="13"/>
      <c r="ER325" s="13"/>
      <c r="ES325" s="13"/>
      <c r="ET325" s="13"/>
      <c r="EU325" s="13"/>
      <c r="EV325" s="13"/>
      <c r="EW325" s="13"/>
      <c r="EX325" s="13"/>
      <c r="EY325" s="13"/>
      <c r="EZ325" s="13"/>
      <c r="FA325" s="13"/>
      <c r="FB325" s="13"/>
      <c r="FC325" s="13"/>
      <c r="FD325" s="13"/>
      <c r="FE325" s="13"/>
      <c r="FF325" s="13"/>
      <c r="FG325" s="13"/>
      <c r="FH325" s="13"/>
      <c r="FI325" s="13"/>
      <c r="FJ325" s="13"/>
      <c r="FK325" s="13"/>
      <c r="FL325" s="13"/>
      <c r="FM325" s="13"/>
      <c r="FN325" s="13"/>
      <c r="FO325" s="13"/>
      <c r="FP325" s="13"/>
      <c r="FQ325" s="13"/>
      <c r="FR325" s="13"/>
      <c r="FS325" s="13"/>
      <c r="FT325" s="13"/>
      <c r="FU325" s="13"/>
      <c r="FV325" s="13"/>
      <c r="FW325" s="13"/>
      <c r="FX325" s="13"/>
      <c r="FY325" s="13"/>
      <c r="FZ325" s="13"/>
      <c r="GA325" s="13"/>
      <c r="GB325" s="13"/>
      <c r="GC325" s="13"/>
      <c r="GD325" s="13"/>
      <c r="GE325" s="13"/>
      <c r="GF325" s="13"/>
      <c r="GG325" s="13"/>
      <c r="GH325" s="13"/>
      <c r="GI325" s="13"/>
      <c r="GJ325" s="13"/>
      <c r="GK325" s="13"/>
      <c r="GL325" s="13"/>
      <c r="GM325" s="13"/>
      <c r="GN325" s="13"/>
      <c r="GO325" s="13"/>
      <c r="GP325" s="13"/>
      <c r="GQ325" s="13"/>
      <c r="GR325" s="13"/>
      <c r="GS325" s="13"/>
      <c r="GT325" s="13"/>
      <c r="GU325" s="13"/>
      <c r="GV325" s="13"/>
      <c r="GW325" s="13"/>
      <c r="GX325" s="13"/>
      <c r="GY325" s="13"/>
      <c r="GZ325" s="13"/>
      <c r="HA325" s="13"/>
      <c r="HB325" s="13"/>
      <c r="HC325" s="13"/>
      <c r="HD325" s="13"/>
      <c r="HE325" s="13"/>
      <c r="HF325" s="13"/>
      <c r="HG325" s="13"/>
      <c r="HH325" s="13"/>
      <c r="HI325" s="13"/>
      <c r="HJ325" s="13"/>
      <c r="HK325" s="13"/>
      <c r="HL325" s="13"/>
      <c r="HM325" s="13"/>
      <c r="HN325" s="13"/>
      <c r="HO325" s="13"/>
      <c r="HP325" s="13"/>
      <c r="HQ325" s="13"/>
      <c r="HR325" s="13"/>
      <c r="HS325" s="13"/>
      <c r="HT325" s="13"/>
      <c r="HU325" s="13"/>
      <c r="HV325" s="13"/>
      <c r="HW325" s="13"/>
      <c r="HX325" s="13"/>
      <c r="HY325" s="13"/>
      <c r="HZ325" s="13"/>
      <c r="IA325" s="13"/>
      <c r="IB325" s="13"/>
      <c r="IC325" s="13"/>
      <c r="ID325" s="13"/>
      <c r="IE325" s="13"/>
      <c r="IF325" s="13"/>
      <c r="IG325" s="13"/>
      <c r="IH325" s="13"/>
      <c r="II325" s="13"/>
      <c r="IJ325" s="13"/>
      <c r="IK325" s="13"/>
      <c r="IL325" s="13"/>
      <c r="IM325" s="13"/>
      <c r="IN325" s="13"/>
      <c r="IO325" s="13"/>
      <c r="IP325" s="13"/>
      <c r="IQ325" s="13"/>
      <c r="IR325" s="13"/>
      <c r="IS325" s="13"/>
      <c r="IT325" s="13"/>
      <c r="IU325" s="13"/>
      <c r="IV325" s="13"/>
      <c r="IW325" s="13"/>
      <c r="IX325" s="13"/>
      <c r="IY325" s="13"/>
      <c r="IZ325" s="13"/>
      <c r="JA325" s="13"/>
      <c r="JB325" s="13"/>
      <c r="JC325" s="13"/>
      <c r="JD325" s="13"/>
      <c r="JE325" s="13"/>
      <c r="JF325" s="13"/>
      <c r="JG325" s="13"/>
      <c r="JH325" s="13"/>
      <c r="JI325" s="13"/>
      <c r="JJ325" s="13"/>
      <c r="JK325" s="13"/>
      <c r="JL325" s="13"/>
      <c r="JM325" s="13"/>
      <c r="JN325" s="13"/>
      <c r="JO325" s="13"/>
      <c r="JP325" s="13"/>
      <c r="JQ325" s="13"/>
      <c r="JR325" s="13"/>
      <c r="JS325" s="13"/>
      <c r="JT325" s="13"/>
      <c r="JU325" s="13"/>
      <c r="JV325" s="13"/>
      <c r="JW325" s="13"/>
      <c r="JX325" s="13"/>
      <c r="JY325" s="13"/>
      <c r="JZ325" s="13"/>
      <c r="KA325" s="13"/>
      <c r="KB325" s="13"/>
      <c r="KC325" s="13"/>
      <c r="KD325" s="13"/>
      <c r="KE325" s="13"/>
      <c r="KF325" s="13"/>
      <c r="KG325" s="13"/>
      <c r="KH325" s="13"/>
      <c r="KI325" s="13"/>
      <c r="KJ325" s="13"/>
      <c r="KK325" s="13"/>
      <c r="KL325" s="13"/>
      <c r="KM325" s="13"/>
      <c r="KN325" s="13"/>
      <c r="KO325" s="13"/>
      <c r="KP325" s="13"/>
      <c r="KQ325" s="13"/>
      <c r="KR325" s="13"/>
      <c r="KS325" s="13"/>
      <c r="KT325" s="13"/>
      <c r="KU325" s="13"/>
      <c r="KV325" s="13"/>
      <c r="KW325" s="13"/>
      <c r="KX325" s="13"/>
      <c r="KY325" s="13"/>
      <c r="KZ325" s="13"/>
      <c r="LA325" s="13"/>
      <c r="LB325" s="13"/>
      <c r="LC325" s="13"/>
      <c r="LD325" s="13"/>
      <c r="LE325" s="13"/>
      <c r="LF325" s="13"/>
      <c r="LG325" s="13"/>
      <c r="LH325" s="13"/>
      <c r="LI325" s="13"/>
      <c r="LJ325" s="13"/>
      <c r="LK325" s="13"/>
      <c r="LL325" s="13"/>
      <c r="LM325" s="13"/>
      <c r="LN325" s="13"/>
      <c r="LO325" s="13"/>
      <c r="LP325" s="13"/>
      <c r="LQ325" s="13"/>
      <c r="LR325" s="13"/>
      <c r="LS325" s="13"/>
      <c r="LT325" s="13"/>
      <c r="LU325" s="13"/>
      <c r="LV325" s="13"/>
      <c r="LW325" s="13"/>
      <c r="LX325" s="13"/>
      <c r="LY325" s="13"/>
      <c r="LZ325" s="13"/>
      <c r="MA325" s="13"/>
      <c r="MB325" s="13"/>
      <c r="MC325" s="13"/>
      <c r="MD325" s="13"/>
      <c r="ME325" s="13"/>
      <c r="MF325" s="13"/>
      <c r="MG325" s="13"/>
      <c r="MH325" s="13"/>
      <c r="MI325" s="13"/>
      <c r="MJ325" s="13"/>
      <c r="MK325" s="13"/>
      <c r="ML325" s="13"/>
      <c r="MM325" s="13"/>
      <c r="MN325" s="13"/>
      <c r="MO325" s="13"/>
      <c r="MP325" s="13"/>
      <c r="MQ325" s="13"/>
      <c r="MR325" s="13"/>
      <c r="MS325" s="13"/>
      <c r="MT325" s="13"/>
      <c r="MU325" s="13"/>
      <c r="MV325" s="13"/>
      <c r="MW325" s="13"/>
      <c r="MX325" s="13"/>
      <c r="MY325" s="13"/>
      <c r="MZ325" s="13"/>
      <c r="NA325" s="13"/>
      <c r="NB325" s="13"/>
      <c r="NC325" s="13"/>
      <c r="ND325" s="13"/>
      <c r="NE325" s="13"/>
      <c r="NF325" s="13"/>
      <c r="NG325" s="13"/>
      <c r="NH325" s="13"/>
      <c r="NI325" s="13"/>
      <c r="NJ325" s="13"/>
      <c r="NK325" s="13"/>
      <c r="NL325" s="13"/>
      <c r="NM325" s="13"/>
      <c r="NN325" s="13"/>
      <c r="NO325" s="13"/>
      <c r="NP325" s="13"/>
      <c r="NQ325" s="13"/>
      <c r="NR325" s="13"/>
      <c r="NS325" s="13"/>
      <c r="NT325" s="13"/>
      <c r="NU325" s="13"/>
      <c r="NV325" s="13"/>
      <c r="NW325" s="13"/>
      <c r="NX325" s="13"/>
      <c r="NY325" s="13"/>
      <c r="NZ325" s="13"/>
      <c r="OA325" s="13"/>
      <c r="OB325" s="13"/>
      <c r="OC325" s="13"/>
      <c r="OD325" s="13"/>
      <c r="OE325" s="13"/>
      <c r="OF325" s="13"/>
      <c r="OG325" s="13"/>
      <c r="OH325" s="13"/>
      <c r="OI325" s="13"/>
      <c r="OJ325" s="13"/>
      <c r="OK325" s="13"/>
      <c r="OL325" s="13"/>
      <c r="OM325" s="13"/>
      <c r="ON325" s="13"/>
      <c r="OO325" s="13"/>
      <c r="OP325" s="13"/>
      <c r="OQ325" s="13"/>
      <c r="OR325" s="13"/>
      <c r="OS325" s="13"/>
      <c r="OT325" s="13"/>
      <c r="OU325" s="13"/>
      <c r="OV325" s="13"/>
      <c r="OW325" s="13"/>
      <c r="OX325" s="13"/>
      <c r="OY325" s="13"/>
      <c r="OZ325" s="13"/>
      <c r="PA325" s="13"/>
      <c r="PB325" s="13"/>
      <c r="PC325" s="13"/>
      <c r="PD325" s="13"/>
      <c r="PE325" s="13"/>
      <c r="PF325" s="13"/>
      <c r="PG325" s="13"/>
      <c r="PH325" s="13"/>
      <c r="PI325" s="13"/>
      <c r="PJ325" s="13"/>
      <c r="PK325" s="13"/>
      <c r="PL325" s="13"/>
      <c r="PM325" s="13"/>
      <c r="PN325" s="13"/>
      <c r="PO325" s="13"/>
      <c r="PP325" s="13"/>
      <c r="PQ325" s="13"/>
      <c r="PR325" s="13"/>
      <c r="PS325" s="13"/>
      <c r="PT325" s="13"/>
      <c r="PU325" s="13"/>
      <c r="PV325" s="13"/>
      <c r="PW325" s="13"/>
      <c r="PX325" s="13"/>
      <c r="PY325" s="13"/>
      <c r="PZ325" s="13"/>
      <c r="QA325" s="13"/>
      <c r="QB325" s="13"/>
      <c r="QC325" s="13"/>
      <c r="QD325" s="13"/>
      <c r="QE325" s="13"/>
      <c r="QF325" s="13"/>
      <c r="QG325" s="13"/>
      <c r="QH325" s="13"/>
      <c r="QI325" s="13"/>
      <c r="QJ325" s="13"/>
      <c r="QK325" s="13"/>
      <c r="QL325" s="13"/>
      <c r="QM325" s="13"/>
      <c r="QN325" s="13"/>
      <c r="QO325" s="13"/>
      <c r="QP325" s="13"/>
      <c r="QQ325" s="13"/>
      <c r="QR325" s="13"/>
      <c r="QS325" s="13"/>
      <c r="QT325" s="13"/>
      <c r="QU325" s="13"/>
      <c r="QV325" s="13"/>
      <c r="QW325" s="13"/>
      <c r="QX325" s="13"/>
      <c r="QY325" s="13"/>
      <c r="QZ325" s="13"/>
      <c r="RA325" s="13"/>
      <c r="RB325" s="13"/>
      <c r="RC325" s="13"/>
      <c r="RD325" s="13"/>
      <c r="RE325" s="13"/>
      <c r="RF325" s="13"/>
      <c r="RG325" s="13"/>
      <c r="RH325" s="13"/>
      <c r="RI325" s="13"/>
      <c r="RJ325" s="13"/>
      <c r="RK325" s="13"/>
      <c r="RL325" s="13"/>
      <c r="RM325" s="13"/>
      <c r="RN325" s="13"/>
      <c r="RO325" s="13"/>
      <c r="RP325" s="13"/>
      <c r="RQ325" s="13"/>
      <c r="RR325" s="13"/>
      <c r="RS325" s="13"/>
      <c r="RT325" s="13"/>
      <c r="RU325" s="13"/>
      <c r="RV325" s="13"/>
      <c r="RW325" s="13"/>
      <c r="RX325" s="13"/>
      <c r="RY325" s="13"/>
      <c r="RZ325" s="13"/>
      <c r="SA325" s="13"/>
      <c r="SB325" s="13"/>
      <c r="SC325" s="13"/>
      <c r="SD325" s="13"/>
      <c r="SE325" s="13"/>
      <c r="SF325" s="13"/>
      <c r="SG325" s="13"/>
      <c r="SH325" s="13"/>
      <c r="SI325" s="13"/>
      <c r="SJ325" s="13"/>
      <c r="SK325" s="13"/>
      <c r="SL325" s="13"/>
      <c r="SM325" s="13"/>
      <c r="SN325" s="13"/>
      <c r="SO325" s="13"/>
      <c r="SP325" s="13"/>
      <c r="SQ325" s="13"/>
      <c r="SR325" s="13"/>
      <c r="SS325" s="13"/>
      <c r="ST325" s="13"/>
      <c r="SU325" s="13"/>
      <c r="SV325" s="13"/>
      <c r="SW325" s="13"/>
      <c r="SX325" s="13"/>
      <c r="SY325" s="13"/>
      <c r="SZ325" s="13"/>
      <c r="TA325" s="13"/>
      <c r="TB325" s="13"/>
      <c r="TC325" s="13"/>
      <c r="TD325" s="13"/>
      <c r="TE325" s="13"/>
      <c r="TF325" s="13"/>
      <c r="TG325" s="13"/>
      <c r="TH325" s="13"/>
      <c r="TI325" s="13"/>
      <c r="TJ325" s="13"/>
      <c r="TK325" s="13"/>
      <c r="TL325" s="13"/>
      <c r="TM325" s="13"/>
      <c r="TN325" s="13"/>
      <c r="TO325" s="13"/>
      <c r="TP325" s="13"/>
      <c r="TQ325" s="13"/>
      <c r="TR325" s="13"/>
      <c r="TS325" s="13"/>
      <c r="TT325" s="13"/>
      <c r="TU325" s="13"/>
      <c r="TV325" s="13"/>
      <c r="TW325" s="13"/>
      <c r="TX325" s="13"/>
      <c r="TY325" s="13"/>
      <c r="TZ325" s="13"/>
      <c r="UA325" s="13"/>
      <c r="UB325" s="13"/>
      <c r="UC325" s="13"/>
      <c r="UD325" s="13"/>
      <c r="UE325" s="13"/>
      <c r="UF325" s="13"/>
      <c r="UG325" s="13"/>
      <c r="UH325" s="13"/>
      <c r="UI325" s="13"/>
      <c r="UJ325" s="13"/>
      <c r="UK325" s="13"/>
      <c r="UL325" s="13"/>
      <c r="UM325" s="13"/>
      <c r="UN325" s="13"/>
      <c r="UO325" s="13"/>
      <c r="UP325" s="13"/>
      <c r="UQ325" s="13"/>
      <c r="UR325" s="13"/>
      <c r="US325" s="13"/>
      <c r="UT325" s="13"/>
      <c r="UU325" s="13"/>
      <c r="UV325" s="13"/>
      <c r="UW325" s="13"/>
      <c r="UX325" s="13"/>
      <c r="UY325" s="13"/>
      <c r="UZ325" s="13"/>
      <c r="VA325" s="13"/>
      <c r="VB325" s="13"/>
      <c r="VC325" s="13"/>
      <c r="VD325" s="13"/>
      <c r="VE325" s="13"/>
      <c r="VF325" s="13"/>
      <c r="VG325" s="13"/>
      <c r="VH325" s="13"/>
      <c r="VI325" s="13"/>
      <c r="VJ325" s="13"/>
      <c r="VK325" s="13"/>
      <c r="VL325" s="13"/>
      <c r="VM325" s="13"/>
      <c r="VN325" s="13"/>
      <c r="VO325" s="13"/>
      <c r="VP325" s="13"/>
      <c r="VQ325" s="13"/>
      <c r="VR325" s="13"/>
      <c r="VS325" s="13"/>
      <c r="VT325" s="13"/>
      <c r="VU325" s="13"/>
      <c r="VV325" s="13"/>
      <c r="VW325" s="13"/>
      <c r="VX325" s="13"/>
      <c r="VY325" s="13"/>
      <c r="VZ325" s="13"/>
      <c r="WA325" s="13"/>
      <c r="WB325" s="13"/>
      <c r="WC325" s="13"/>
      <c r="WD325" s="13"/>
      <c r="WE325" s="13"/>
      <c r="WF325" s="13"/>
      <c r="WG325" s="13"/>
      <c r="WH325" s="13"/>
      <c r="WI325" s="13"/>
      <c r="WJ325" s="13"/>
      <c r="WK325" s="13"/>
      <c r="WL325" s="13"/>
      <c r="WM325" s="13"/>
      <c r="WN325" s="13"/>
      <c r="WO325" s="13"/>
      <c r="WP325" s="13"/>
      <c r="WQ325" s="13"/>
      <c r="WR325" s="13"/>
      <c r="WS325" s="13"/>
      <c r="WT325" s="13"/>
      <c r="WU325" s="13"/>
      <c r="WV325" s="13"/>
      <c r="WW325" s="13"/>
      <c r="WX325" s="13"/>
      <c r="WY325" s="13"/>
      <c r="WZ325" s="13"/>
      <c r="XA325" s="13"/>
      <c r="XB325" s="13"/>
      <c r="XC325" s="13"/>
      <c r="XD325" s="13"/>
      <c r="XE325" s="13"/>
      <c r="XF325" s="13"/>
      <c r="XG325" s="13"/>
      <c r="XH325" s="13"/>
      <c r="XI325" s="13"/>
      <c r="XJ325" s="13"/>
      <c r="XK325" s="13"/>
      <c r="XL325" s="13"/>
      <c r="XM325" s="13"/>
      <c r="XN325" s="13"/>
      <c r="XO325" s="13"/>
      <c r="XP325" s="13"/>
      <c r="XQ325" s="13"/>
      <c r="XR325" s="13"/>
      <c r="XS325" s="13"/>
      <c r="XT325" s="13"/>
      <c r="XU325" s="13"/>
      <c r="XV325" s="13"/>
      <c r="XW325" s="13"/>
      <c r="XX325" s="13"/>
      <c r="XY325" s="13"/>
      <c r="XZ325" s="13"/>
      <c r="YA325" s="13"/>
      <c r="YB325" s="13"/>
      <c r="YC325" s="13"/>
      <c r="YD325" s="13"/>
      <c r="YE325" s="13"/>
      <c r="YF325" s="13"/>
      <c r="YG325" s="13"/>
      <c r="YH325" s="13"/>
      <c r="YI325" s="13"/>
      <c r="YJ325" s="13"/>
      <c r="YK325" s="13"/>
      <c r="YL325" s="13"/>
      <c r="YM325" s="13"/>
      <c r="YN325" s="13"/>
      <c r="YO325" s="13"/>
      <c r="YP325" s="13"/>
      <c r="YQ325" s="13"/>
      <c r="YR325" s="13"/>
      <c r="YS325" s="13"/>
      <c r="YT325" s="13"/>
      <c r="YU325" s="13"/>
      <c r="YV325" s="13"/>
      <c r="YW325" s="13"/>
      <c r="YX325" s="13"/>
      <c r="YY325" s="13"/>
      <c r="YZ325" s="13"/>
      <c r="ZA325" s="13"/>
      <c r="ZB325" s="13"/>
      <c r="ZC325" s="13"/>
      <c r="ZD325" s="13"/>
      <c r="ZE325" s="13"/>
      <c r="ZF325" s="13"/>
      <c r="ZG325" s="13"/>
      <c r="ZH325" s="13"/>
      <c r="ZI325" s="13"/>
      <c r="ZJ325" s="13"/>
      <c r="ZK325" s="13"/>
      <c r="ZL325" s="13"/>
      <c r="ZM325" s="13"/>
      <c r="ZN325" s="13"/>
      <c r="ZO325" s="13"/>
      <c r="ZP325" s="13"/>
      <c r="ZQ325" s="13"/>
      <c r="ZR325" s="13"/>
      <c r="ZS325" s="13"/>
      <c r="ZT325" s="13"/>
      <c r="ZU325" s="13"/>
      <c r="ZV325" s="13"/>
      <c r="ZW325" s="13"/>
      <c r="ZX325" s="13"/>
      <c r="ZY325" s="13"/>
      <c r="ZZ325" s="13"/>
      <c r="AAA325" s="13"/>
      <c r="AAB325" s="13"/>
      <c r="AAC325" s="13"/>
      <c r="AAD325" s="13"/>
      <c r="AAE325" s="13"/>
      <c r="AAF325" s="13"/>
      <c r="AAG325" s="13"/>
      <c r="AAH325" s="13"/>
      <c r="AAI325" s="13"/>
      <c r="AAJ325" s="13"/>
      <c r="AAK325" s="13"/>
      <c r="AAL325" s="13"/>
      <c r="AAM325" s="13"/>
      <c r="AAN325" s="13"/>
      <c r="AAO325" s="13"/>
      <c r="AAP325" s="13"/>
      <c r="AAQ325" s="13"/>
      <c r="AAR325" s="13"/>
      <c r="AAS325" s="13"/>
      <c r="AAT325" s="13"/>
      <c r="AAU325" s="13"/>
      <c r="AAV325" s="13"/>
      <c r="AAW325" s="13"/>
      <c r="AAX325" s="13"/>
      <c r="AAY325" s="13"/>
      <c r="AAZ325" s="13"/>
      <c r="ABA325" s="13"/>
      <c r="ABB325" s="13"/>
      <c r="ABC325" s="13"/>
      <c r="ABD325" s="13"/>
      <c r="ABE325" s="13"/>
      <c r="ABF325" s="13"/>
      <c r="ABG325" s="13"/>
      <c r="ABH325" s="13"/>
      <c r="ABI325" s="13"/>
      <c r="ABJ325" s="13"/>
      <c r="ABK325" s="13"/>
      <c r="ABL325" s="13"/>
      <c r="ABM325" s="13"/>
      <c r="ABN325" s="13"/>
      <c r="ABO325" s="13"/>
      <c r="ABP325" s="13"/>
      <c r="ABQ325" s="13"/>
      <c r="ABR325" s="13"/>
      <c r="ABS325" s="13"/>
      <c r="ABT325" s="13"/>
      <c r="ABU325" s="13"/>
      <c r="ABV325" s="13"/>
      <c r="ABW325" s="13"/>
      <c r="ABX325" s="13"/>
      <c r="ABY325" s="13"/>
      <c r="ABZ325" s="13"/>
      <c r="ACA325" s="13"/>
      <c r="ACB325" s="13"/>
      <c r="ACC325" s="13"/>
      <c r="ACD325" s="13"/>
      <c r="ACE325" s="13"/>
      <c r="ACF325" s="13"/>
      <c r="ACG325" s="13"/>
      <c r="ACH325" s="13"/>
      <c r="ACI325" s="13"/>
      <c r="ACJ325" s="13"/>
      <c r="ACK325" s="13"/>
      <c r="ACL325" s="13"/>
      <c r="ACM325" s="13"/>
      <c r="ACN325" s="13"/>
      <c r="ACO325" s="13"/>
      <c r="ACP325" s="13"/>
      <c r="ACQ325" s="13"/>
      <c r="ACR325" s="13"/>
      <c r="ACS325" s="13"/>
      <c r="ACT325" s="13"/>
      <c r="ACU325" s="13"/>
      <c r="ACV325" s="13"/>
      <c r="ACW325" s="13"/>
      <c r="ACX325" s="13"/>
      <c r="ACY325" s="13"/>
      <c r="ACZ325" s="13"/>
      <c r="ADA325" s="13"/>
      <c r="ADB325" s="13"/>
      <c r="ADC325" s="13"/>
      <c r="ADD325" s="13"/>
      <c r="ADE325" s="13"/>
      <c r="ADF325" s="13"/>
      <c r="ADG325" s="13"/>
      <c r="ADH325" s="13"/>
      <c r="ADI325" s="13"/>
      <c r="ADJ325" s="13"/>
      <c r="ADK325" s="13"/>
      <c r="ADL325" s="13"/>
      <c r="ADM325" s="13"/>
      <c r="ADN325" s="13"/>
      <c r="ADO325" s="13"/>
      <c r="ADP325" s="13"/>
      <c r="ADQ325" s="13"/>
      <c r="ADR325" s="13"/>
      <c r="ADS325" s="13"/>
      <c r="ADT325" s="13"/>
      <c r="ADU325" s="13"/>
      <c r="ADV325" s="13"/>
      <c r="ADW325" s="13"/>
      <c r="ADX325" s="13"/>
      <c r="ADY325" s="13"/>
      <c r="ADZ325" s="13"/>
      <c r="AEA325" s="13"/>
      <c r="AEB325" s="13"/>
      <c r="AEC325" s="13"/>
      <c r="AED325" s="13"/>
      <c r="AEE325" s="13"/>
      <c r="AEF325" s="13"/>
      <c r="AEG325" s="13"/>
      <c r="AEH325" s="13"/>
      <c r="AEI325" s="13"/>
      <c r="AEJ325" s="13"/>
      <c r="AEK325" s="13"/>
      <c r="AEL325" s="13"/>
      <c r="AEM325" s="13"/>
      <c r="AEN325" s="13"/>
      <c r="AEO325" s="13"/>
      <c r="AEP325" s="13"/>
      <c r="AEQ325" s="13"/>
      <c r="AER325" s="13"/>
      <c r="AES325" s="13"/>
      <c r="AET325" s="13"/>
      <c r="AEU325" s="13"/>
      <c r="AEV325" s="13"/>
      <c r="AEW325" s="13"/>
      <c r="AEX325" s="13"/>
      <c r="AEY325" s="13"/>
      <c r="AEZ325" s="13"/>
      <c r="AFA325" s="13"/>
      <c r="AFB325" s="13"/>
      <c r="AFC325" s="13"/>
      <c r="AFD325" s="13"/>
      <c r="AFE325" s="13"/>
      <c r="AFF325" s="13"/>
      <c r="AFG325" s="13"/>
      <c r="AFH325" s="13"/>
      <c r="AFI325" s="13"/>
      <c r="AFJ325" s="13"/>
      <c r="AFK325" s="13"/>
      <c r="AFL325" s="13"/>
      <c r="AFM325" s="13"/>
      <c r="AFN325" s="13"/>
      <c r="AFO325" s="13"/>
      <c r="AFP325" s="13"/>
      <c r="AFQ325" s="13"/>
      <c r="AFR325" s="13"/>
      <c r="AFS325" s="13"/>
      <c r="AFT325" s="13"/>
      <c r="AFU325" s="13"/>
      <c r="AFV325" s="13"/>
      <c r="AFW325" s="13"/>
      <c r="AFX325" s="13"/>
      <c r="AFY325" s="13"/>
      <c r="AFZ325" s="13"/>
      <c r="AGA325" s="13"/>
      <c r="AGB325" s="13"/>
      <c r="AGC325" s="13"/>
      <c r="AGD325" s="13"/>
      <c r="AGE325" s="13"/>
      <c r="AGF325" s="13"/>
      <c r="AGG325" s="13"/>
      <c r="AGH325" s="13"/>
      <c r="AGI325" s="13"/>
      <c r="AGJ325" s="13"/>
      <c r="AGK325" s="13"/>
      <c r="AGL325" s="13"/>
      <c r="AGM325" s="13"/>
      <c r="AGN325" s="13"/>
      <c r="AGO325" s="13"/>
      <c r="AGP325" s="13"/>
      <c r="AGQ325" s="13"/>
      <c r="AGR325" s="13"/>
      <c r="AGS325" s="13"/>
      <c r="AGT325" s="13"/>
      <c r="AGU325" s="13"/>
      <c r="AGV325" s="13"/>
      <c r="AGW325" s="13"/>
      <c r="AGX325" s="13"/>
      <c r="AGY325" s="13"/>
      <c r="AGZ325" s="13"/>
      <c r="AHA325" s="13"/>
      <c r="AHB325" s="13"/>
      <c r="AHC325" s="13"/>
      <c r="AHD325" s="13"/>
      <c r="AHE325" s="13"/>
      <c r="AHF325" s="13"/>
      <c r="AHG325" s="13"/>
      <c r="AHH325" s="13"/>
      <c r="AHI325" s="13"/>
      <c r="AHJ325" s="13"/>
      <c r="AHK325" s="13"/>
      <c r="AHL325" s="13"/>
      <c r="AHM325" s="13"/>
      <c r="AHN325" s="13"/>
      <c r="AHO325" s="13"/>
      <c r="AHP325" s="13"/>
      <c r="AHQ325" s="13"/>
      <c r="AHR325" s="13"/>
      <c r="AHS325" s="13"/>
      <c r="AHT325" s="13"/>
      <c r="AHU325" s="13"/>
      <c r="AHV325" s="13"/>
      <c r="AHW325" s="13"/>
      <c r="AHX325" s="13"/>
      <c r="AHY325" s="13"/>
      <c r="AHZ325" s="13"/>
      <c r="AIA325" s="13"/>
      <c r="AIB325" s="13"/>
      <c r="AIC325" s="13"/>
      <c r="AID325" s="13"/>
      <c r="AIE325" s="13"/>
      <c r="AIF325" s="13"/>
      <c r="AIG325" s="13"/>
      <c r="AIH325" s="13"/>
      <c r="AII325" s="13"/>
      <c r="AIJ325" s="13"/>
      <c r="AIK325" s="13"/>
      <c r="AIL325" s="13"/>
      <c r="AIM325" s="13"/>
      <c r="AIN325" s="13"/>
      <c r="AIO325" s="13"/>
      <c r="AIP325" s="13"/>
      <c r="AIQ325" s="13"/>
      <c r="AIR325" s="13"/>
      <c r="AIS325" s="13"/>
      <c r="AIT325" s="13"/>
      <c r="AIU325" s="13"/>
      <c r="AIV325" s="13"/>
      <c r="AIW325" s="13"/>
      <c r="AIX325" s="13"/>
      <c r="AIY325" s="13"/>
      <c r="AIZ325" s="13"/>
      <c r="AJA325" s="13"/>
      <c r="AJB325" s="13"/>
      <c r="AJC325" s="13"/>
      <c r="AJD325" s="13"/>
      <c r="AJE325" s="13"/>
      <c r="AJF325" s="13"/>
      <c r="AJG325" s="13"/>
      <c r="AJH325" s="13"/>
      <c r="AJI325" s="13"/>
      <c r="AJJ325" s="13"/>
      <c r="AJK325" s="13"/>
      <c r="AJL325" s="13"/>
      <c r="AJM325" s="13"/>
      <c r="AJN325" s="13"/>
      <c r="AJO325" s="13"/>
      <c r="AJP325" s="13"/>
      <c r="AJQ325" s="13"/>
      <c r="AJR325" s="13"/>
      <c r="AJS325" s="13"/>
      <c r="AJT325" s="13"/>
      <c r="AJU325" s="13"/>
      <c r="AJV325" s="13"/>
      <c r="AJW325" s="13"/>
      <c r="AJX325" s="13"/>
      <c r="AJY325" s="13"/>
      <c r="AJZ325" s="13"/>
      <c r="AKA325" s="13"/>
      <c r="AKB325" s="13"/>
      <c r="AKC325" s="13"/>
      <c r="AKD325" s="13"/>
      <c r="AKE325" s="13"/>
      <c r="AKF325" s="13"/>
      <c r="AKG325" s="13"/>
      <c r="AKH325" s="13"/>
      <c r="AKI325" s="13"/>
      <c r="AKJ325" s="13"/>
      <c r="AKK325" s="13"/>
      <c r="AKL325" s="13"/>
      <c r="AKM325" s="13"/>
      <c r="AKN325" s="13"/>
      <c r="AKO325" s="13"/>
      <c r="AKP325" s="13"/>
      <c r="AKQ325" s="13"/>
      <c r="AKR325" s="13"/>
      <c r="AKS325" s="13"/>
      <c r="AKT325" s="13"/>
      <c r="AKU325" s="13"/>
      <c r="AKV325" s="13"/>
      <c r="AKW325" s="13"/>
      <c r="AKX325" s="13"/>
      <c r="AKY325" s="13"/>
      <c r="AKZ325" s="13"/>
      <c r="ALA325" s="13"/>
      <c r="ALB325" s="13"/>
      <c r="ALC325" s="13"/>
      <c r="ALD325" s="13"/>
      <c r="ALE325" s="13"/>
      <c r="ALF325" s="13"/>
      <c r="ALG325" s="13"/>
      <c r="ALH325" s="13"/>
      <c r="ALI325" s="13"/>
      <c r="ALJ325" s="13"/>
      <c r="ALK325" s="13"/>
      <c r="ALL325" s="13"/>
      <c r="ALM325" s="13"/>
      <c r="ALN325" s="13"/>
    </row>
    <row r="326" spans="1:1002" ht="14.5" hidden="1" customHeight="1" x14ac:dyDescent="0.35">
      <c r="A326" s="6"/>
      <c r="B326" s="21"/>
      <c r="C326" s="30"/>
      <c r="D326" s="21"/>
      <c r="E326" s="21"/>
      <c r="F326" s="11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c r="CY326" s="13"/>
      <c r="CZ326" s="13"/>
      <c r="DA326" s="13"/>
      <c r="DB326" s="13"/>
      <c r="DC326" s="13"/>
      <c r="DD326" s="13"/>
      <c r="DE326" s="13"/>
      <c r="DF326" s="13"/>
      <c r="DG326" s="13"/>
      <c r="DH326" s="13"/>
      <c r="DI326" s="13"/>
      <c r="DJ326" s="13"/>
      <c r="DK326" s="13"/>
      <c r="DL326" s="13"/>
      <c r="DM326" s="13"/>
      <c r="DN326" s="13"/>
      <c r="DO326" s="13"/>
      <c r="DP326" s="13"/>
      <c r="DQ326" s="13"/>
      <c r="DR326" s="13"/>
      <c r="DS326" s="13"/>
      <c r="DT326" s="13"/>
      <c r="DU326" s="13"/>
      <c r="DV326" s="13"/>
      <c r="DW326" s="13"/>
      <c r="DX326" s="13"/>
      <c r="DY326" s="13"/>
      <c r="DZ326" s="13"/>
      <c r="EA326" s="13"/>
      <c r="EB326" s="13"/>
      <c r="EC326" s="13"/>
      <c r="ED326" s="13"/>
      <c r="EE326" s="13"/>
      <c r="EF326" s="13"/>
      <c r="EG326" s="13"/>
      <c r="EH326" s="13"/>
      <c r="EI326" s="13"/>
      <c r="EJ326" s="13"/>
      <c r="EK326" s="13"/>
      <c r="EL326" s="13"/>
      <c r="EM326" s="13"/>
      <c r="EN326" s="13"/>
      <c r="EO326" s="13"/>
      <c r="EP326" s="13"/>
      <c r="EQ326" s="13"/>
      <c r="ER326" s="13"/>
      <c r="ES326" s="13"/>
      <c r="ET326" s="13"/>
      <c r="EU326" s="13"/>
      <c r="EV326" s="13"/>
      <c r="EW326" s="13"/>
      <c r="EX326" s="13"/>
      <c r="EY326" s="13"/>
      <c r="EZ326" s="13"/>
      <c r="FA326" s="13"/>
      <c r="FB326" s="13"/>
      <c r="FC326" s="13"/>
      <c r="FD326" s="13"/>
      <c r="FE326" s="13"/>
      <c r="FF326" s="13"/>
      <c r="FG326" s="13"/>
      <c r="FH326" s="13"/>
      <c r="FI326" s="13"/>
      <c r="FJ326" s="13"/>
      <c r="FK326" s="13"/>
      <c r="FL326" s="13"/>
      <c r="FM326" s="13"/>
      <c r="FN326" s="13"/>
      <c r="FO326" s="13"/>
      <c r="FP326" s="13"/>
      <c r="FQ326" s="13"/>
      <c r="FR326" s="13"/>
      <c r="FS326" s="13"/>
      <c r="FT326" s="13"/>
      <c r="FU326" s="13"/>
      <c r="FV326" s="13"/>
      <c r="FW326" s="13"/>
      <c r="FX326" s="13"/>
      <c r="FY326" s="13"/>
      <c r="FZ326" s="13"/>
      <c r="GA326" s="13"/>
      <c r="GB326" s="13"/>
      <c r="GC326" s="13"/>
      <c r="GD326" s="13"/>
      <c r="GE326" s="13"/>
      <c r="GF326" s="13"/>
      <c r="GG326" s="13"/>
      <c r="GH326" s="13"/>
      <c r="GI326" s="13"/>
      <c r="GJ326" s="13"/>
      <c r="GK326" s="13"/>
      <c r="GL326" s="13"/>
      <c r="GM326" s="13"/>
      <c r="GN326" s="13"/>
      <c r="GO326" s="13"/>
      <c r="GP326" s="13"/>
      <c r="GQ326" s="13"/>
      <c r="GR326" s="13"/>
      <c r="GS326" s="13"/>
      <c r="GT326" s="13"/>
      <c r="GU326" s="13"/>
      <c r="GV326" s="13"/>
      <c r="GW326" s="13"/>
      <c r="GX326" s="13"/>
      <c r="GY326" s="13"/>
      <c r="GZ326" s="13"/>
      <c r="HA326" s="13"/>
      <c r="HB326" s="13"/>
      <c r="HC326" s="13"/>
      <c r="HD326" s="13"/>
      <c r="HE326" s="13"/>
      <c r="HF326" s="13"/>
      <c r="HG326" s="13"/>
      <c r="HH326" s="13"/>
      <c r="HI326" s="13"/>
      <c r="HJ326" s="13"/>
      <c r="HK326" s="13"/>
      <c r="HL326" s="13"/>
      <c r="HM326" s="13"/>
      <c r="HN326" s="13"/>
      <c r="HO326" s="13"/>
      <c r="HP326" s="13"/>
      <c r="HQ326" s="13"/>
      <c r="HR326" s="13"/>
      <c r="HS326" s="13"/>
      <c r="HT326" s="13"/>
      <c r="HU326" s="13"/>
      <c r="HV326" s="13"/>
      <c r="HW326" s="13"/>
      <c r="HX326" s="13"/>
      <c r="HY326" s="13"/>
      <c r="HZ326" s="13"/>
      <c r="IA326" s="13"/>
      <c r="IB326" s="13"/>
      <c r="IC326" s="13"/>
      <c r="ID326" s="13"/>
      <c r="IE326" s="13"/>
      <c r="IF326" s="13"/>
      <c r="IG326" s="13"/>
      <c r="IH326" s="13"/>
      <c r="II326" s="13"/>
      <c r="IJ326" s="13"/>
      <c r="IK326" s="13"/>
      <c r="IL326" s="13"/>
      <c r="IM326" s="13"/>
      <c r="IN326" s="13"/>
      <c r="IO326" s="13"/>
      <c r="IP326" s="13"/>
      <c r="IQ326" s="13"/>
      <c r="IR326" s="13"/>
      <c r="IS326" s="13"/>
      <c r="IT326" s="13"/>
      <c r="IU326" s="13"/>
      <c r="IV326" s="13"/>
      <c r="IW326" s="13"/>
      <c r="IX326" s="13"/>
      <c r="IY326" s="13"/>
      <c r="IZ326" s="13"/>
      <c r="JA326" s="13"/>
      <c r="JB326" s="13"/>
      <c r="JC326" s="13"/>
      <c r="JD326" s="13"/>
      <c r="JE326" s="13"/>
      <c r="JF326" s="13"/>
      <c r="JG326" s="13"/>
      <c r="JH326" s="13"/>
      <c r="JI326" s="13"/>
      <c r="JJ326" s="13"/>
      <c r="JK326" s="13"/>
      <c r="JL326" s="13"/>
      <c r="JM326" s="13"/>
      <c r="JN326" s="13"/>
      <c r="JO326" s="13"/>
      <c r="JP326" s="13"/>
      <c r="JQ326" s="13"/>
      <c r="JR326" s="13"/>
      <c r="JS326" s="13"/>
      <c r="JT326" s="13"/>
      <c r="JU326" s="13"/>
      <c r="JV326" s="13"/>
      <c r="JW326" s="13"/>
      <c r="JX326" s="13"/>
      <c r="JY326" s="13"/>
      <c r="JZ326" s="13"/>
      <c r="KA326" s="13"/>
      <c r="KB326" s="13"/>
      <c r="KC326" s="13"/>
      <c r="KD326" s="13"/>
      <c r="KE326" s="13"/>
      <c r="KF326" s="13"/>
      <c r="KG326" s="13"/>
      <c r="KH326" s="13"/>
      <c r="KI326" s="13"/>
      <c r="KJ326" s="13"/>
      <c r="KK326" s="13"/>
      <c r="KL326" s="13"/>
      <c r="KM326" s="13"/>
      <c r="KN326" s="13"/>
      <c r="KO326" s="13"/>
      <c r="KP326" s="13"/>
      <c r="KQ326" s="13"/>
      <c r="KR326" s="13"/>
      <c r="KS326" s="13"/>
      <c r="KT326" s="13"/>
      <c r="KU326" s="13"/>
      <c r="KV326" s="13"/>
      <c r="KW326" s="13"/>
      <c r="KX326" s="13"/>
      <c r="KY326" s="13"/>
      <c r="KZ326" s="13"/>
      <c r="LA326" s="13"/>
      <c r="LB326" s="13"/>
      <c r="LC326" s="13"/>
      <c r="LD326" s="13"/>
      <c r="LE326" s="13"/>
      <c r="LF326" s="13"/>
      <c r="LG326" s="13"/>
      <c r="LH326" s="13"/>
      <c r="LI326" s="13"/>
      <c r="LJ326" s="13"/>
      <c r="LK326" s="13"/>
      <c r="LL326" s="13"/>
      <c r="LM326" s="13"/>
      <c r="LN326" s="13"/>
      <c r="LO326" s="13"/>
      <c r="LP326" s="13"/>
      <c r="LQ326" s="13"/>
      <c r="LR326" s="13"/>
      <c r="LS326" s="13"/>
      <c r="LT326" s="13"/>
      <c r="LU326" s="13"/>
      <c r="LV326" s="13"/>
      <c r="LW326" s="13"/>
      <c r="LX326" s="13"/>
      <c r="LY326" s="13"/>
      <c r="LZ326" s="13"/>
      <c r="MA326" s="13"/>
      <c r="MB326" s="13"/>
      <c r="MC326" s="13"/>
      <c r="MD326" s="13"/>
      <c r="ME326" s="13"/>
      <c r="MF326" s="13"/>
      <c r="MG326" s="13"/>
      <c r="MH326" s="13"/>
      <c r="MI326" s="13"/>
      <c r="MJ326" s="13"/>
      <c r="MK326" s="13"/>
      <c r="ML326" s="13"/>
      <c r="MM326" s="13"/>
      <c r="MN326" s="13"/>
      <c r="MO326" s="13"/>
      <c r="MP326" s="13"/>
      <c r="MQ326" s="13"/>
      <c r="MR326" s="13"/>
      <c r="MS326" s="13"/>
      <c r="MT326" s="13"/>
      <c r="MU326" s="13"/>
      <c r="MV326" s="13"/>
      <c r="MW326" s="13"/>
      <c r="MX326" s="13"/>
      <c r="MY326" s="13"/>
      <c r="MZ326" s="13"/>
      <c r="NA326" s="13"/>
      <c r="NB326" s="13"/>
      <c r="NC326" s="13"/>
      <c r="ND326" s="13"/>
      <c r="NE326" s="13"/>
      <c r="NF326" s="13"/>
      <c r="NG326" s="13"/>
      <c r="NH326" s="13"/>
      <c r="NI326" s="13"/>
      <c r="NJ326" s="13"/>
      <c r="NK326" s="13"/>
      <c r="NL326" s="13"/>
      <c r="NM326" s="13"/>
      <c r="NN326" s="13"/>
      <c r="NO326" s="13"/>
      <c r="NP326" s="13"/>
      <c r="NQ326" s="13"/>
      <c r="NR326" s="13"/>
      <c r="NS326" s="13"/>
      <c r="NT326" s="13"/>
      <c r="NU326" s="13"/>
      <c r="NV326" s="13"/>
      <c r="NW326" s="13"/>
      <c r="NX326" s="13"/>
      <c r="NY326" s="13"/>
      <c r="NZ326" s="13"/>
      <c r="OA326" s="13"/>
      <c r="OB326" s="13"/>
      <c r="OC326" s="13"/>
      <c r="OD326" s="13"/>
      <c r="OE326" s="13"/>
      <c r="OF326" s="13"/>
      <c r="OG326" s="13"/>
      <c r="OH326" s="13"/>
      <c r="OI326" s="13"/>
      <c r="OJ326" s="13"/>
      <c r="OK326" s="13"/>
      <c r="OL326" s="13"/>
      <c r="OM326" s="13"/>
      <c r="ON326" s="13"/>
      <c r="OO326" s="13"/>
      <c r="OP326" s="13"/>
      <c r="OQ326" s="13"/>
      <c r="OR326" s="13"/>
      <c r="OS326" s="13"/>
      <c r="OT326" s="13"/>
      <c r="OU326" s="13"/>
      <c r="OV326" s="13"/>
      <c r="OW326" s="13"/>
      <c r="OX326" s="13"/>
      <c r="OY326" s="13"/>
      <c r="OZ326" s="13"/>
      <c r="PA326" s="13"/>
      <c r="PB326" s="13"/>
      <c r="PC326" s="13"/>
      <c r="PD326" s="13"/>
      <c r="PE326" s="13"/>
      <c r="PF326" s="13"/>
      <c r="PG326" s="13"/>
      <c r="PH326" s="13"/>
      <c r="PI326" s="13"/>
      <c r="PJ326" s="13"/>
      <c r="PK326" s="13"/>
      <c r="PL326" s="13"/>
      <c r="PM326" s="13"/>
      <c r="PN326" s="13"/>
      <c r="PO326" s="13"/>
      <c r="PP326" s="13"/>
      <c r="PQ326" s="13"/>
      <c r="PR326" s="13"/>
      <c r="PS326" s="13"/>
      <c r="PT326" s="13"/>
      <c r="PU326" s="13"/>
      <c r="PV326" s="13"/>
      <c r="PW326" s="13"/>
      <c r="PX326" s="13"/>
      <c r="PY326" s="13"/>
      <c r="PZ326" s="13"/>
      <c r="QA326" s="13"/>
      <c r="QB326" s="13"/>
      <c r="QC326" s="13"/>
      <c r="QD326" s="13"/>
      <c r="QE326" s="13"/>
      <c r="QF326" s="13"/>
      <c r="QG326" s="13"/>
      <c r="QH326" s="13"/>
      <c r="QI326" s="13"/>
      <c r="QJ326" s="13"/>
      <c r="QK326" s="13"/>
      <c r="QL326" s="13"/>
      <c r="QM326" s="13"/>
      <c r="QN326" s="13"/>
      <c r="QO326" s="13"/>
      <c r="QP326" s="13"/>
      <c r="QQ326" s="13"/>
      <c r="QR326" s="13"/>
      <c r="QS326" s="13"/>
      <c r="QT326" s="13"/>
      <c r="QU326" s="13"/>
      <c r="QV326" s="13"/>
      <c r="QW326" s="13"/>
      <c r="QX326" s="13"/>
      <c r="QY326" s="13"/>
      <c r="QZ326" s="13"/>
      <c r="RA326" s="13"/>
      <c r="RB326" s="13"/>
      <c r="RC326" s="13"/>
      <c r="RD326" s="13"/>
      <c r="RE326" s="13"/>
      <c r="RF326" s="13"/>
      <c r="RG326" s="13"/>
      <c r="RH326" s="13"/>
      <c r="RI326" s="13"/>
      <c r="RJ326" s="13"/>
      <c r="RK326" s="13"/>
      <c r="RL326" s="13"/>
      <c r="RM326" s="13"/>
      <c r="RN326" s="13"/>
      <c r="RO326" s="13"/>
      <c r="RP326" s="13"/>
      <c r="RQ326" s="13"/>
      <c r="RR326" s="13"/>
      <c r="RS326" s="13"/>
      <c r="RT326" s="13"/>
      <c r="RU326" s="13"/>
      <c r="RV326" s="13"/>
      <c r="RW326" s="13"/>
      <c r="RX326" s="13"/>
      <c r="RY326" s="13"/>
      <c r="RZ326" s="13"/>
      <c r="SA326" s="13"/>
      <c r="SB326" s="13"/>
      <c r="SC326" s="13"/>
      <c r="SD326" s="13"/>
      <c r="SE326" s="13"/>
      <c r="SF326" s="13"/>
      <c r="SG326" s="13"/>
      <c r="SH326" s="13"/>
      <c r="SI326" s="13"/>
      <c r="SJ326" s="13"/>
      <c r="SK326" s="13"/>
      <c r="SL326" s="13"/>
      <c r="SM326" s="13"/>
      <c r="SN326" s="13"/>
      <c r="SO326" s="13"/>
      <c r="SP326" s="13"/>
      <c r="SQ326" s="13"/>
      <c r="SR326" s="13"/>
      <c r="SS326" s="13"/>
      <c r="ST326" s="13"/>
      <c r="SU326" s="13"/>
      <c r="SV326" s="13"/>
      <c r="SW326" s="13"/>
      <c r="SX326" s="13"/>
      <c r="SY326" s="13"/>
      <c r="SZ326" s="13"/>
      <c r="TA326" s="13"/>
      <c r="TB326" s="13"/>
      <c r="TC326" s="13"/>
      <c r="TD326" s="13"/>
      <c r="TE326" s="13"/>
      <c r="TF326" s="13"/>
      <c r="TG326" s="13"/>
      <c r="TH326" s="13"/>
      <c r="TI326" s="13"/>
      <c r="TJ326" s="13"/>
      <c r="TK326" s="13"/>
      <c r="TL326" s="13"/>
      <c r="TM326" s="13"/>
      <c r="TN326" s="13"/>
      <c r="TO326" s="13"/>
      <c r="TP326" s="13"/>
      <c r="TQ326" s="13"/>
      <c r="TR326" s="13"/>
      <c r="TS326" s="13"/>
      <c r="TT326" s="13"/>
      <c r="TU326" s="13"/>
      <c r="TV326" s="13"/>
      <c r="TW326" s="13"/>
      <c r="TX326" s="13"/>
      <c r="TY326" s="13"/>
      <c r="TZ326" s="13"/>
      <c r="UA326" s="13"/>
      <c r="UB326" s="13"/>
      <c r="UC326" s="13"/>
      <c r="UD326" s="13"/>
      <c r="UE326" s="13"/>
      <c r="UF326" s="13"/>
      <c r="UG326" s="13"/>
      <c r="UH326" s="13"/>
      <c r="UI326" s="13"/>
      <c r="UJ326" s="13"/>
      <c r="UK326" s="13"/>
      <c r="UL326" s="13"/>
      <c r="UM326" s="13"/>
      <c r="UN326" s="13"/>
      <c r="UO326" s="13"/>
      <c r="UP326" s="13"/>
      <c r="UQ326" s="13"/>
      <c r="UR326" s="13"/>
      <c r="US326" s="13"/>
      <c r="UT326" s="13"/>
      <c r="UU326" s="13"/>
      <c r="UV326" s="13"/>
      <c r="UW326" s="13"/>
      <c r="UX326" s="13"/>
      <c r="UY326" s="13"/>
      <c r="UZ326" s="13"/>
      <c r="VA326" s="13"/>
      <c r="VB326" s="13"/>
      <c r="VC326" s="13"/>
      <c r="VD326" s="13"/>
      <c r="VE326" s="13"/>
      <c r="VF326" s="13"/>
      <c r="VG326" s="13"/>
      <c r="VH326" s="13"/>
      <c r="VI326" s="13"/>
      <c r="VJ326" s="13"/>
      <c r="VK326" s="13"/>
      <c r="VL326" s="13"/>
      <c r="VM326" s="13"/>
      <c r="VN326" s="13"/>
      <c r="VO326" s="13"/>
      <c r="VP326" s="13"/>
      <c r="VQ326" s="13"/>
      <c r="VR326" s="13"/>
      <c r="VS326" s="13"/>
      <c r="VT326" s="13"/>
      <c r="VU326" s="13"/>
      <c r="VV326" s="13"/>
      <c r="VW326" s="13"/>
      <c r="VX326" s="13"/>
      <c r="VY326" s="13"/>
      <c r="VZ326" s="13"/>
      <c r="WA326" s="13"/>
      <c r="WB326" s="13"/>
      <c r="WC326" s="13"/>
      <c r="WD326" s="13"/>
      <c r="WE326" s="13"/>
      <c r="WF326" s="13"/>
      <c r="WG326" s="13"/>
      <c r="WH326" s="13"/>
      <c r="WI326" s="13"/>
      <c r="WJ326" s="13"/>
      <c r="WK326" s="13"/>
      <c r="WL326" s="13"/>
      <c r="WM326" s="13"/>
      <c r="WN326" s="13"/>
      <c r="WO326" s="13"/>
      <c r="WP326" s="13"/>
      <c r="WQ326" s="13"/>
      <c r="WR326" s="13"/>
      <c r="WS326" s="13"/>
      <c r="WT326" s="13"/>
      <c r="WU326" s="13"/>
      <c r="WV326" s="13"/>
      <c r="WW326" s="13"/>
      <c r="WX326" s="13"/>
      <c r="WY326" s="13"/>
      <c r="WZ326" s="13"/>
      <c r="XA326" s="13"/>
      <c r="XB326" s="13"/>
      <c r="XC326" s="13"/>
      <c r="XD326" s="13"/>
      <c r="XE326" s="13"/>
      <c r="XF326" s="13"/>
      <c r="XG326" s="13"/>
      <c r="XH326" s="13"/>
      <c r="XI326" s="13"/>
      <c r="XJ326" s="13"/>
      <c r="XK326" s="13"/>
      <c r="XL326" s="13"/>
      <c r="XM326" s="13"/>
      <c r="XN326" s="13"/>
      <c r="XO326" s="13"/>
      <c r="XP326" s="13"/>
      <c r="XQ326" s="13"/>
      <c r="XR326" s="13"/>
      <c r="XS326" s="13"/>
      <c r="XT326" s="13"/>
      <c r="XU326" s="13"/>
      <c r="XV326" s="13"/>
      <c r="XW326" s="13"/>
      <c r="XX326" s="13"/>
      <c r="XY326" s="13"/>
      <c r="XZ326" s="13"/>
      <c r="YA326" s="13"/>
      <c r="YB326" s="13"/>
      <c r="YC326" s="13"/>
      <c r="YD326" s="13"/>
      <c r="YE326" s="13"/>
      <c r="YF326" s="13"/>
      <c r="YG326" s="13"/>
      <c r="YH326" s="13"/>
      <c r="YI326" s="13"/>
      <c r="YJ326" s="13"/>
      <c r="YK326" s="13"/>
      <c r="YL326" s="13"/>
      <c r="YM326" s="13"/>
      <c r="YN326" s="13"/>
      <c r="YO326" s="13"/>
      <c r="YP326" s="13"/>
      <c r="YQ326" s="13"/>
      <c r="YR326" s="13"/>
      <c r="YS326" s="13"/>
      <c r="YT326" s="13"/>
      <c r="YU326" s="13"/>
      <c r="YV326" s="13"/>
      <c r="YW326" s="13"/>
      <c r="YX326" s="13"/>
      <c r="YY326" s="13"/>
      <c r="YZ326" s="13"/>
      <c r="ZA326" s="13"/>
      <c r="ZB326" s="13"/>
      <c r="ZC326" s="13"/>
      <c r="ZD326" s="13"/>
      <c r="ZE326" s="13"/>
      <c r="ZF326" s="13"/>
      <c r="ZG326" s="13"/>
      <c r="ZH326" s="13"/>
      <c r="ZI326" s="13"/>
      <c r="ZJ326" s="13"/>
      <c r="ZK326" s="13"/>
      <c r="ZL326" s="13"/>
      <c r="ZM326" s="13"/>
      <c r="ZN326" s="13"/>
      <c r="ZO326" s="13"/>
      <c r="ZP326" s="13"/>
      <c r="ZQ326" s="13"/>
      <c r="ZR326" s="13"/>
      <c r="ZS326" s="13"/>
      <c r="ZT326" s="13"/>
      <c r="ZU326" s="13"/>
      <c r="ZV326" s="13"/>
      <c r="ZW326" s="13"/>
      <c r="ZX326" s="13"/>
      <c r="ZY326" s="13"/>
      <c r="ZZ326" s="13"/>
      <c r="AAA326" s="13"/>
      <c r="AAB326" s="13"/>
      <c r="AAC326" s="13"/>
      <c r="AAD326" s="13"/>
      <c r="AAE326" s="13"/>
      <c r="AAF326" s="13"/>
      <c r="AAG326" s="13"/>
      <c r="AAH326" s="13"/>
      <c r="AAI326" s="13"/>
      <c r="AAJ326" s="13"/>
      <c r="AAK326" s="13"/>
      <c r="AAL326" s="13"/>
      <c r="AAM326" s="13"/>
      <c r="AAN326" s="13"/>
      <c r="AAO326" s="13"/>
      <c r="AAP326" s="13"/>
      <c r="AAQ326" s="13"/>
      <c r="AAR326" s="13"/>
      <c r="AAS326" s="13"/>
      <c r="AAT326" s="13"/>
      <c r="AAU326" s="13"/>
      <c r="AAV326" s="13"/>
      <c r="AAW326" s="13"/>
      <c r="AAX326" s="13"/>
      <c r="AAY326" s="13"/>
      <c r="AAZ326" s="13"/>
      <c r="ABA326" s="13"/>
      <c r="ABB326" s="13"/>
      <c r="ABC326" s="13"/>
      <c r="ABD326" s="13"/>
      <c r="ABE326" s="13"/>
      <c r="ABF326" s="13"/>
      <c r="ABG326" s="13"/>
      <c r="ABH326" s="13"/>
      <c r="ABI326" s="13"/>
      <c r="ABJ326" s="13"/>
      <c r="ABK326" s="13"/>
      <c r="ABL326" s="13"/>
      <c r="ABM326" s="13"/>
      <c r="ABN326" s="13"/>
      <c r="ABO326" s="13"/>
      <c r="ABP326" s="13"/>
      <c r="ABQ326" s="13"/>
      <c r="ABR326" s="13"/>
      <c r="ABS326" s="13"/>
      <c r="ABT326" s="13"/>
      <c r="ABU326" s="13"/>
      <c r="ABV326" s="13"/>
      <c r="ABW326" s="13"/>
      <c r="ABX326" s="13"/>
      <c r="ABY326" s="13"/>
      <c r="ABZ326" s="13"/>
      <c r="ACA326" s="13"/>
      <c r="ACB326" s="13"/>
      <c r="ACC326" s="13"/>
      <c r="ACD326" s="13"/>
      <c r="ACE326" s="13"/>
      <c r="ACF326" s="13"/>
      <c r="ACG326" s="13"/>
      <c r="ACH326" s="13"/>
      <c r="ACI326" s="13"/>
      <c r="ACJ326" s="13"/>
      <c r="ACK326" s="13"/>
      <c r="ACL326" s="13"/>
      <c r="ACM326" s="13"/>
      <c r="ACN326" s="13"/>
      <c r="ACO326" s="13"/>
      <c r="ACP326" s="13"/>
      <c r="ACQ326" s="13"/>
      <c r="ACR326" s="13"/>
      <c r="ACS326" s="13"/>
      <c r="ACT326" s="13"/>
      <c r="ACU326" s="13"/>
      <c r="ACV326" s="13"/>
      <c r="ACW326" s="13"/>
      <c r="ACX326" s="13"/>
      <c r="ACY326" s="13"/>
      <c r="ACZ326" s="13"/>
      <c r="ADA326" s="13"/>
      <c r="ADB326" s="13"/>
      <c r="ADC326" s="13"/>
      <c r="ADD326" s="13"/>
      <c r="ADE326" s="13"/>
      <c r="ADF326" s="13"/>
      <c r="ADG326" s="13"/>
      <c r="ADH326" s="13"/>
      <c r="ADI326" s="13"/>
      <c r="ADJ326" s="13"/>
      <c r="ADK326" s="13"/>
      <c r="ADL326" s="13"/>
      <c r="ADM326" s="13"/>
      <c r="ADN326" s="13"/>
      <c r="ADO326" s="13"/>
      <c r="ADP326" s="13"/>
      <c r="ADQ326" s="13"/>
      <c r="ADR326" s="13"/>
      <c r="ADS326" s="13"/>
      <c r="ADT326" s="13"/>
      <c r="ADU326" s="13"/>
      <c r="ADV326" s="13"/>
      <c r="ADW326" s="13"/>
      <c r="ADX326" s="13"/>
      <c r="ADY326" s="13"/>
      <c r="ADZ326" s="13"/>
      <c r="AEA326" s="13"/>
      <c r="AEB326" s="13"/>
      <c r="AEC326" s="13"/>
      <c r="AED326" s="13"/>
      <c r="AEE326" s="13"/>
      <c r="AEF326" s="13"/>
      <c r="AEG326" s="13"/>
      <c r="AEH326" s="13"/>
      <c r="AEI326" s="13"/>
      <c r="AEJ326" s="13"/>
      <c r="AEK326" s="13"/>
      <c r="AEL326" s="13"/>
      <c r="AEM326" s="13"/>
      <c r="AEN326" s="13"/>
      <c r="AEO326" s="13"/>
      <c r="AEP326" s="13"/>
      <c r="AEQ326" s="13"/>
      <c r="AER326" s="13"/>
      <c r="AES326" s="13"/>
      <c r="AET326" s="13"/>
      <c r="AEU326" s="13"/>
      <c r="AEV326" s="13"/>
      <c r="AEW326" s="13"/>
      <c r="AEX326" s="13"/>
      <c r="AEY326" s="13"/>
      <c r="AEZ326" s="13"/>
      <c r="AFA326" s="13"/>
      <c r="AFB326" s="13"/>
      <c r="AFC326" s="13"/>
      <c r="AFD326" s="13"/>
      <c r="AFE326" s="13"/>
      <c r="AFF326" s="13"/>
      <c r="AFG326" s="13"/>
      <c r="AFH326" s="13"/>
      <c r="AFI326" s="13"/>
      <c r="AFJ326" s="13"/>
      <c r="AFK326" s="13"/>
      <c r="AFL326" s="13"/>
      <c r="AFM326" s="13"/>
      <c r="AFN326" s="13"/>
      <c r="AFO326" s="13"/>
      <c r="AFP326" s="13"/>
      <c r="AFQ326" s="13"/>
      <c r="AFR326" s="13"/>
      <c r="AFS326" s="13"/>
      <c r="AFT326" s="13"/>
      <c r="AFU326" s="13"/>
      <c r="AFV326" s="13"/>
      <c r="AFW326" s="13"/>
      <c r="AFX326" s="13"/>
      <c r="AFY326" s="13"/>
      <c r="AFZ326" s="13"/>
      <c r="AGA326" s="13"/>
      <c r="AGB326" s="13"/>
      <c r="AGC326" s="13"/>
      <c r="AGD326" s="13"/>
      <c r="AGE326" s="13"/>
      <c r="AGF326" s="13"/>
      <c r="AGG326" s="13"/>
      <c r="AGH326" s="13"/>
      <c r="AGI326" s="13"/>
      <c r="AGJ326" s="13"/>
      <c r="AGK326" s="13"/>
      <c r="AGL326" s="13"/>
      <c r="AGM326" s="13"/>
      <c r="AGN326" s="13"/>
      <c r="AGO326" s="13"/>
      <c r="AGP326" s="13"/>
      <c r="AGQ326" s="13"/>
      <c r="AGR326" s="13"/>
      <c r="AGS326" s="13"/>
      <c r="AGT326" s="13"/>
      <c r="AGU326" s="13"/>
      <c r="AGV326" s="13"/>
      <c r="AGW326" s="13"/>
      <c r="AGX326" s="13"/>
      <c r="AGY326" s="13"/>
      <c r="AGZ326" s="13"/>
      <c r="AHA326" s="13"/>
      <c r="AHB326" s="13"/>
      <c r="AHC326" s="13"/>
      <c r="AHD326" s="13"/>
      <c r="AHE326" s="13"/>
      <c r="AHF326" s="13"/>
      <c r="AHG326" s="13"/>
      <c r="AHH326" s="13"/>
      <c r="AHI326" s="13"/>
      <c r="AHJ326" s="13"/>
      <c r="AHK326" s="13"/>
      <c r="AHL326" s="13"/>
      <c r="AHM326" s="13"/>
      <c r="AHN326" s="13"/>
      <c r="AHO326" s="13"/>
      <c r="AHP326" s="13"/>
      <c r="AHQ326" s="13"/>
      <c r="AHR326" s="13"/>
      <c r="AHS326" s="13"/>
      <c r="AHT326" s="13"/>
      <c r="AHU326" s="13"/>
      <c r="AHV326" s="13"/>
      <c r="AHW326" s="13"/>
      <c r="AHX326" s="13"/>
      <c r="AHY326" s="13"/>
      <c r="AHZ326" s="13"/>
      <c r="AIA326" s="13"/>
      <c r="AIB326" s="13"/>
      <c r="AIC326" s="13"/>
      <c r="AID326" s="13"/>
      <c r="AIE326" s="13"/>
      <c r="AIF326" s="13"/>
      <c r="AIG326" s="13"/>
      <c r="AIH326" s="13"/>
      <c r="AII326" s="13"/>
      <c r="AIJ326" s="13"/>
      <c r="AIK326" s="13"/>
      <c r="AIL326" s="13"/>
      <c r="AIM326" s="13"/>
      <c r="AIN326" s="13"/>
      <c r="AIO326" s="13"/>
      <c r="AIP326" s="13"/>
      <c r="AIQ326" s="13"/>
      <c r="AIR326" s="13"/>
      <c r="AIS326" s="13"/>
      <c r="AIT326" s="13"/>
      <c r="AIU326" s="13"/>
      <c r="AIV326" s="13"/>
      <c r="AIW326" s="13"/>
      <c r="AIX326" s="13"/>
      <c r="AIY326" s="13"/>
      <c r="AIZ326" s="13"/>
      <c r="AJA326" s="13"/>
      <c r="AJB326" s="13"/>
      <c r="AJC326" s="13"/>
      <c r="AJD326" s="13"/>
      <c r="AJE326" s="13"/>
      <c r="AJF326" s="13"/>
      <c r="AJG326" s="13"/>
      <c r="AJH326" s="13"/>
      <c r="AJI326" s="13"/>
      <c r="AJJ326" s="13"/>
      <c r="AJK326" s="13"/>
      <c r="AJL326" s="13"/>
      <c r="AJM326" s="13"/>
      <c r="AJN326" s="13"/>
      <c r="AJO326" s="13"/>
      <c r="AJP326" s="13"/>
      <c r="AJQ326" s="13"/>
      <c r="AJR326" s="13"/>
      <c r="AJS326" s="13"/>
      <c r="AJT326" s="13"/>
      <c r="AJU326" s="13"/>
      <c r="AJV326" s="13"/>
      <c r="AJW326" s="13"/>
      <c r="AJX326" s="13"/>
      <c r="AJY326" s="13"/>
      <c r="AJZ326" s="13"/>
      <c r="AKA326" s="13"/>
      <c r="AKB326" s="13"/>
      <c r="AKC326" s="13"/>
      <c r="AKD326" s="13"/>
      <c r="AKE326" s="13"/>
      <c r="AKF326" s="13"/>
      <c r="AKG326" s="13"/>
      <c r="AKH326" s="13"/>
      <c r="AKI326" s="13"/>
      <c r="AKJ326" s="13"/>
      <c r="AKK326" s="13"/>
      <c r="AKL326" s="13"/>
      <c r="AKM326" s="13"/>
      <c r="AKN326" s="13"/>
      <c r="AKO326" s="13"/>
      <c r="AKP326" s="13"/>
      <c r="AKQ326" s="13"/>
      <c r="AKR326" s="13"/>
      <c r="AKS326" s="13"/>
      <c r="AKT326" s="13"/>
      <c r="AKU326" s="13"/>
      <c r="AKV326" s="13"/>
      <c r="AKW326" s="13"/>
      <c r="AKX326" s="13"/>
      <c r="AKY326" s="13"/>
      <c r="AKZ326" s="13"/>
      <c r="ALA326" s="13"/>
      <c r="ALB326" s="13"/>
      <c r="ALC326" s="13"/>
      <c r="ALD326" s="13"/>
      <c r="ALE326" s="13"/>
      <c r="ALF326" s="13"/>
      <c r="ALG326" s="13"/>
      <c r="ALH326" s="13"/>
      <c r="ALI326" s="13"/>
      <c r="ALJ326" s="13"/>
      <c r="ALK326" s="13"/>
      <c r="ALL326" s="13"/>
      <c r="ALM326" s="13"/>
      <c r="ALN326" s="13"/>
    </row>
    <row r="327" spans="1:1002" ht="14.5" hidden="1" customHeight="1" x14ac:dyDescent="0.35">
      <c r="A327" s="6"/>
      <c r="B327" s="21"/>
      <c r="C327" s="30"/>
      <c r="D327" s="21"/>
      <c r="E327" s="21"/>
      <c r="F327" s="11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c r="DO327" s="13"/>
      <c r="DP327" s="13"/>
      <c r="DQ327" s="13"/>
      <c r="DR327" s="13"/>
      <c r="DS327" s="13"/>
      <c r="DT327" s="13"/>
      <c r="DU327" s="13"/>
      <c r="DV327" s="13"/>
      <c r="DW327" s="13"/>
      <c r="DX327" s="13"/>
      <c r="DY327" s="13"/>
      <c r="DZ327" s="13"/>
      <c r="EA327" s="13"/>
      <c r="EB327" s="13"/>
      <c r="EC327" s="13"/>
      <c r="ED327" s="13"/>
      <c r="EE327" s="13"/>
      <c r="EF327" s="13"/>
      <c r="EG327" s="13"/>
      <c r="EH327" s="13"/>
      <c r="EI327" s="13"/>
      <c r="EJ327" s="13"/>
      <c r="EK327" s="13"/>
      <c r="EL327" s="13"/>
      <c r="EM327" s="13"/>
      <c r="EN327" s="13"/>
      <c r="EO327" s="13"/>
      <c r="EP327" s="13"/>
      <c r="EQ327" s="13"/>
      <c r="ER327" s="13"/>
      <c r="ES327" s="13"/>
      <c r="ET327" s="13"/>
      <c r="EU327" s="13"/>
      <c r="EV327" s="13"/>
      <c r="EW327" s="13"/>
      <c r="EX327" s="13"/>
      <c r="EY327" s="13"/>
      <c r="EZ327" s="13"/>
      <c r="FA327" s="13"/>
      <c r="FB327" s="13"/>
      <c r="FC327" s="13"/>
      <c r="FD327" s="13"/>
      <c r="FE327" s="13"/>
      <c r="FF327" s="13"/>
      <c r="FG327" s="13"/>
      <c r="FH327" s="13"/>
      <c r="FI327" s="13"/>
      <c r="FJ327" s="13"/>
      <c r="FK327" s="13"/>
      <c r="FL327" s="13"/>
      <c r="FM327" s="13"/>
      <c r="FN327" s="13"/>
      <c r="FO327" s="13"/>
      <c r="FP327" s="13"/>
      <c r="FQ327" s="13"/>
      <c r="FR327" s="13"/>
      <c r="FS327" s="13"/>
      <c r="FT327" s="13"/>
      <c r="FU327" s="13"/>
      <c r="FV327" s="13"/>
      <c r="FW327" s="13"/>
      <c r="FX327" s="13"/>
      <c r="FY327" s="13"/>
      <c r="FZ327" s="13"/>
      <c r="GA327" s="13"/>
      <c r="GB327" s="13"/>
      <c r="GC327" s="13"/>
      <c r="GD327" s="13"/>
      <c r="GE327" s="13"/>
      <c r="GF327" s="13"/>
      <c r="GG327" s="13"/>
      <c r="GH327" s="13"/>
      <c r="GI327" s="13"/>
      <c r="GJ327" s="13"/>
      <c r="GK327" s="13"/>
      <c r="GL327" s="13"/>
      <c r="GM327" s="13"/>
      <c r="GN327" s="13"/>
      <c r="GO327" s="13"/>
      <c r="GP327" s="13"/>
      <c r="GQ327" s="13"/>
      <c r="GR327" s="13"/>
      <c r="GS327" s="13"/>
      <c r="GT327" s="13"/>
      <c r="GU327" s="13"/>
      <c r="GV327" s="13"/>
      <c r="GW327" s="13"/>
      <c r="GX327" s="13"/>
      <c r="GY327" s="13"/>
      <c r="GZ327" s="13"/>
      <c r="HA327" s="13"/>
      <c r="HB327" s="13"/>
      <c r="HC327" s="13"/>
      <c r="HD327" s="13"/>
      <c r="HE327" s="13"/>
      <c r="HF327" s="13"/>
      <c r="HG327" s="13"/>
      <c r="HH327" s="13"/>
      <c r="HI327" s="13"/>
      <c r="HJ327" s="13"/>
      <c r="HK327" s="13"/>
      <c r="HL327" s="13"/>
      <c r="HM327" s="13"/>
      <c r="HN327" s="13"/>
      <c r="HO327" s="13"/>
      <c r="HP327" s="13"/>
      <c r="HQ327" s="13"/>
      <c r="HR327" s="13"/>
      <c r="HS327" s="13"/>
      <c r="HT327" s="13"/>
      <c r="HU327" s="13"/>
      <c r="HV327" s="13"/>
      <c r="HW327" s="13"/>
      <c r="HX327" s="13"/>
      <c r="HY327" s="13"/>
      <c r="HZ327" s="13"/>
      <c r="IA327" s="13"/>
      <c r="IB327" s="13"/>
      <c r="IC327" s="13"/>
      <c r="ID327" s="13"/>
      <c r="IE327" s="13"/>
      <c r="IF327" s="13"/>
      <c r="IG327" s="13"/>
      <c r="IH327" s="13"/>
      <c r="II327" s="13"/>
      <c r="IJ327" s="13"/>
      <c r="IK327" s="13"/>
      <c r="IL327" s="13"/>
      <c r="IM327" s="13"/>
      <c r="IN327" s="13"/>
      <c r="IO327" s="13"/>
      <c r="IP327" s="13"/>
      <c r="IQ327" s="13"/>
      <c r="IR327" s="13"/>
      <c r="IS327" s="13"/>
      <c r="IT327" s="13"/>
      <c r="IU327" s="13"/>
      <c r="IV327" s="13"/>
      <c r="IW327" s="13"/>
      <c r="IX327" s="13"/>
      <c r="IY327" s="13"/>
      <c r="IZ327" s="13"/>
      <c r="JA327" s="13"/>
      <c r="JB327" s="13"/>
      <c r="JC327" s="13"/>
      <c r="JD327" s="13"/>
      <c r="JE327" s="13"/>
      <c r="JF327" s="13"/>
      <c r="JG327" s="13"/>
      <c r="JH327" s="13"/>
      <c r="JI327" s="13"/>
      <c r="JJ327" s="13"/>
      <c r="JK327" s="13"/>
      <c r="JL327" s="13"/>
      <c r="JM327" s="13"/>
      <c r="JN327" s="13"/>
      <c r="JO327" s="13"/>
      <c r="JP327" s="13"/>
      <c r="JQ327" s="13"/>
      <c r="JR327" s="13"/>
      <c r="JS327" s="13"/>
      <c r="JT327" s="13"/>
      <c r="JU327" s="13"/>
      <c r="JV327" s="13"/>
      <c r="JW327" s="13"/>
      <c r="JX327" s="13"/>
      <c r="JY327" s="13"/>
      <c r="JZ327" s="13"/>
      <c r="KA327" s="13"/>
      <c r="KB327" s="13"/>
      <c r="KC327" s="13"/>
      <c r="KD327" s="13"/>
      <c r="KE327" s="13"/>
      <c r="KF327" s="13"/>
      <c r="KG327" s="13"/>
      <c r="KH327" s="13"/>
      <c r="KI327" s="13"/>
      <c r="KJ327" s="13"/>
      <c r="KK327" s="13"/>
      <c r="KL327" s="13"/>
      <c r="KM327" s="13"/>
      <c r="KN327" s="13"/>
      <c r="KO327" s="13"/>
      <c r="KP327" s="13"/>
      <c r="KQ327" s="13"/>
      <c r="KR327" s="13"/>
      <c r="KS327" s="13"/>
      <c r="KT327" s="13"/>
      <c r="KU327" s="13"/>
      <c r="KV327" s="13"/>
      <c r="KW327" s="13"/>
      <c r="KX327" s="13"/>
      <c r="KY327" s="13"/>
      <c r="KZ327" s="13"/>
      <c r="LA327" s="13"/>
      <c r="LB327" s="13"/>
      <c r="LC327" s="13"/>
      <c r="LD327" s="13"/>
      <c r="LE327" s="13"/>
      <c r="LF327" s="13"/>
      <c r="LG327" s="13"/>
      <c r="LH327" s="13"/>
      <c r="LI327" s="13"/>
      <c r="LJ327" s="13"/>
      <c r="LK327" s="13"/>
      <c r="LL327" s="13"/>
      <c r="LM327" s="13"/>
      <c r="LN327" s="13"/>
      <c r="LO327" s="13"/>
      <c r="LP327" s="13"/>
      <c r="LQ327" s="13"/>
      <c r="LR327" s="13"/>
      <c r="LS327" s="13"/>
      <c r="LT327" s="13"/>
      <c r="LU327" s="13"/>
      <c r="LV327" s="13"/>
      <c r="LW327" s="13"/>
      <c r="LX327" s="13"/>
      <c r="LY327" s="13"/>
      <c r="LZ327" s="13"/>
      <c r="MA327" s="13"/>
      <c r="MB327" s="13"/>
      <c r="MC327" s="13"/>
      <c r="MD327" s="13"/>
      <c r="ME327" s="13"/>
      <c r="MF327" s="13"/>
      <c r="MG327" s="13"/>
      <c r="MH327" s="13"/>
      <c r="MI327" s="13"/>
      <c r="MJ327" s="13"/>
      <c r="MK327" s="13"/>
      <c r="ML327" s="13"/>
      <c r="MM327" s="13"/>
      <c r="MN327" s="13"/>
      <c r="MO327" s="13"/>
      <c r="MP327" s="13"/>
      <c r="MQ327" s="13"/>
      <c r="MR327" s="13"/>
      <c r="MS327" s="13"/>
      <c r="MT327" s="13"/>
      <c r="MU327" s="13"/>
      <c r="MV327" s="13"/>
      <c r="MW327" s="13"/>
      <c r="MX327" s="13"/>
      <c r="MY327" s="13"/>
      <c r="MZ327" s="13"/>
      <c r="NA327" s="13"/>
      <c r="NB327" s="13"/>
      <c r="NC327" s="13"/>
      <c r="ND327" s="13"/>
      <c r="NE327" s="13"/>
      <c r="NF327" s="13"/>
      <c r="NG327" s="13"/>
      <c r="NH327" s="13"/>
      <c r="NI327" s="13"/>
      <c r="NJ327" s="13"/>
      <c r="NK327" s="13"/>
      <c r="NL327" s="13"/>
      <c r="NM327" s="13"/>
      <c r="NN327" s="13"/>
      <c r="NO327" s="13"/>
      <c r="NP327" s="13"/>
      <c r="NQ327" s="13"/>
      <c r="NR327" s="13"/>
      <c r="NS327" s="13"/>
      <c r="NT327" s="13"/>
      <c r="NU327" s="13"/>
      <c r="NV327" s="13"/>
      <c r="NW327" s="13"/>
      <c r="NX327" s="13"/>
      <c r="NY327" s="13"/>
      <c r="NZ327" s="13"/>
      <c r="OA327" s="13"/>
      <c r="OB327" s="13"/>
      <c r="OC327" s="13"/>
      <c r="OD327" s="13"/>
      <c r="OE327" s="13"/>
      <c r="OF327" s="13"/>
      <c r="OG327" s="13"/>
      <c r="OH327" s="13"/>
      <c r="OI327" s="13"/>
      <c r="OJ327" s="13"/>
      <c r="OK327" s="13"/>
      <c r="OL327" s="13"/>
      <c r="OM327" s="13"/>
      <c r="ON327" s="13"/>
      <c r="OO327" s="13"/>
      <c r="OP327" s="13"/>
      <c r="OQ327" s="13"/>
      <c r="OR327" s="13"/>
      <c r="OS327" s="13"/>
      <c r="OT327" s="13"/>
      <c r="OU327" s="13"/>
      <c r="OV327" s="13"/>
      <c r="OW327" s="13"/>
      <c r="OX327" s="13"/>
      <c r="OY327" s="13"/>
      <c r="OZ327" s="13"/>
      <c r="PA327" s="13"/>
      <c r="PB327" s="13"/>
      <c r="PC327" s="13"/>
      <c r="PD327" s="13"/>
      <c r="PE327" s="13"/>
      <c r="PF327" s="13"/>
      <c r="PG327" s="13"/>
      <c r="PH327" s="13"/>
      <c r="PI327" s="13"/>
      <c r="PJ327" s="13"/>
      <c r="PK327" s="13"/>
      <c r="PL327" s="13"/>
      <c r="PM327" s="13"/>
      <c r="PN327" s="13"/>
      <c r="PO327" s="13"/>
      <c r="PP327" s="13"/>
      <c r="PQ327" s="13"/>
      <c r="PR327" s="13"/>
      <c r="PS327" s="13"/>
      <c r="PT327" s="13"/>
      <c r="PU327" s="13"/>
      <c r="PV327" s="13"/>
      <c r="PW327" s="13"/>
      <c r="PX327" s="13"/>
      <c r="PY327" s="13"/>
      <c r="PZ327" s="13"/>
      <c r="QA327" s="13"/>
      <c r="QB327" s="13"/>
      <c r="QC327" s="13"/>
      <c r="QD327" s="13"/>
      <c r="QE327" s="13"/>
      <c r="QF327" s="13"/>
      <c r="QG327" s="13"/>
      <c r="QH327" s="13"/>
      <c r="QI327" s="13"/>
      <c r="QJ327" s="13"/>
      <c r="QK327" s="13"/>
      <c r="QL327" s="13"/>
      <c r="QM327" s="13"/>
      <c r="QN327" s="13"/>
      <c r="QO327" s="13"/>
      <c r="QP327" s="13"/>
      <c r="QQ327" s="13"/>
      <c r="QR327" s="13"/>
      <c r="QS327" s="13"/>
      <c r="QT327" s="13"/>
      <c r="QU327" s="13"/>
      <c r="QV327" s="13"/>
      <c r="QW327" s="13"/>
      <c r="QX327" s="13"/>
      <c r="QY327" s="13"/>
      <c r="QZ327" s="13"/>
      <c r="RA327" s="13"/>
      <c r="RB327" s="13"/>
      <c r="RC327" s="13"/>
      <c r="RD327" s="13"/>
      <c r="RE327" s="13"/>
      <c r="RF327" s="13"/>
      <c r="RG327" s="13"/>
      <c r="RH327" s="13"/>
      <c r="RI327" s="13"/>
      <c r="RJ327" s="13"/>
      <c r="RK327" s="13"/>
      <c r="RL327" s="13"/>
      <c r="RM327" s="13"/>
      <c r="RN327" s="13"/>
      <c r="RO327" s="13"/>
      <c r="RP327" s="13"/>
      <c r="RQ327" s="13"/>
      <c r="RR327" s="13"/>
      <c r="RS327" s="13"/>
      <c r="RT327" s="13"/>
      <c r="RU327" s="13"/>
      <c r="RV327" s="13"/>
      <c r="RW327" s="13"/>
      <c r="RX327" s="13"/>
      <c r="RY327" s="13"/>
      <c r="RZ327" s="13"/>
      <c r="SA327" s="13"/>
      <c r="SB327" s="13"/>
      <c r="SC327" s="13"/>
      <c r="SD327" s="13"/>
      <c r="SE327" s="13"/>
      <c r="SF327" s="13"/>
      <c r="SG327" s="13"/>
      <c r="SH327" s="13"/>
      <c r="SI327" s="13"/>
      <c r="SJ327" s="13"/>
      <c r="SK327" s="13"/>
      <c r="SL327" s="13"/>
      <c r="SM327" s="13"/>
      <c r="SN327" s="13"/>
      <c r="SO327" s="13"/>
      <c r="SP327" s="13"/>
      <c r="SQ327" s="13"/>
      <c r="SR327" s="13"/>
      <c r="SS327" s="13"/>
      <c r="ST327" s="13"/>
      <c r="SU327" s="13"/>
      <c r="SV327" s="13"/>
      <c r="SW327" s="13"/>
      <c r="SX327" s="13"/>
      <c r="SY327" s="13"/>
      <c r="SZ327" s="13"/>
      <c r="TA327" s="13"/>
      <c r="TB327" s="13"/>
      <c r="TC327" s="13"/>
      <c r="TD327" s="13"/>
      <c r="TE327" s="13"/>
      <c r="TF327" s="13"/>
      <c r="TG327" s="13"/>
      <c r="TH327" s="13"/>
      <c r="TI327" s="13"/>
      <c r="TJ327" s="13"/>
      <c r="TK327" s="13"/>
      <c r="TL327" s="13"/>
      <c r="TM327" s="13"/>
      <c r="TN327" s="13"/>
      <c r="TO327" s="13"/>
      <c r="TP327" s="13"/>
      <c r="TQ327" s="13"/>
      <c r="TR327" s="13"/>
      <c r="TS327" s="13"/>
      <c r="TT327" s="13"/>
      <c r="TU327" s="13"/>
      <c r="TV327" s="13"/>
      <c r="TW327" s="13"/>
      <c r="TX327" s="13"/>
      <c r="TY327" s="13"/>
      <c r="TZ327" s="13"/>
      <c r="UA327" s="13"/>
      <c r="UB327" s="13"/>
      <c r="UC327" s="13"/>
      <c r="UD327" s="13"/>
      <c r="UE327" s="13"/>
      <c r="UF327" s="13"/>
      <c r="UG327" s="13"/>
      <c r="UH327" s="13"/>
      <c r="UI327" s="13"/>
      <c r="UJ327" s="13"/>
      <c r="UK327" s="13"/>
      <c r="UL327" s="13"/>
      <c r="UM327" s="13"/>
      <c r="UN327" s="13"/>
      <c r="UO327" s="13"/>
      <c r="UP327" s="13"/>
      <c r="UQ327" s="13"/>
      <c r="UR327" s="13"/>
      <c r="US327" s="13"/>
      <c r="UT327" s="13"/>
      <c r="UU327" s="13"/>
      <c r="UV327" s="13"/>
      <c r="UW327" s="13"/>
      <c r="UX327" s="13"/>
      <c r="UY327" s="13"/>
      <c r="UZ327" s="13"/>
      <c r="VA327" s="13"/>
      <c r="VB327" s="13"/>
      <c r="VC327" s="13"/>
      <c r="VD327" s="13"/>
      <c r="VE327" s="13"/>
      <c r="VF327" s="13"/>
      <c r="VG327" s="13"/>
      <c r="VH327" s="13"/>
      <c r="VI327" s="13"/>
      <c r="VJ327" s="13"/>
      <c r="VK327" s="13"/>
      <c r="VL327" s="13"/>
      <c r="VM327" s="13"/>
      <c r="VN327" s="13"/>
      <c r="VO327" s="13"/>
      <c r="VP327" s="13"/>
      <c r="VQ327" s="13"/>
      <c r="VR327" s="13"/>
      <c r="VS327" s="13"/>
      <c r="VT327" s="13"/>
      <c r="VU327" s="13"/>
      <c r="VV327" s="13"/>
      <c r="VW327" s="13"/>
      <c r="VX327" s="13"/>
      <c r="VY327" s="13"/>
      <c r="VZ327" s="13"/>
      <c r="WA327" s="13"/>
      <c r="WB327" s="13"/>
      <c r="WC327" s="13"/>
      <c r="WD327" s="13"/>
      <c r="WE327" s="13"/>
      <c r="WF327" s="13"/>
      <c r="WG327" s="13"/>
      <c r="WH327" s="13"/>
      <c r="WI327" s="13"/>
      <c r="WJ327" s="13"/>
      <c r="WK327" s="13"/>
      <c r="WL327" s="13"/>
      <c r="WM327" s="13"/>
      <c r="WN327" s="13"/>
      <c r="WO327" s="13"/>
      <c r="WP327" s="13"/>
      <c r="WQ327" s="13"/>
      <c r="WR327" s="13"/>
      <c r="WS327" s="13"/>
      <c r="WT327" s="13"/>
      <c r="WU327" s="13"/>
      <c r="WV327" s="13"/>
      <c r="WW327" s="13"/>
      <c r="WX327" s="13"/>
      <c r="WY327" s="13"/>
      <c r="WZ327" s="13"/>
      <c r="XA327" s="13"/>
      <c r="XB327" s="13"/>
      <c r="XC327" s="13"/>
      <c r="XD327" s="13"/>
      <c r="XE327" s="13"/>
      <c r="XF327" s="13"/>
      <c r="XG327" s="13"/>
      <c r="XH327" s="13"/>
      <c r="XI327" s="13"/>
      <c r="XJ327" s="13"/>
      <c r="XK327" s="13"/>
      <c r="XL327" s="13"/>
      <c r="XM327" s="13"/>
      <c r="XN327" s="13"/>
      <c r="XO327" s="13"/>
      <c r="XP327" s="13"/>
      <c r="XQ327" s="13"/>
      <c r="XR327" s="13"/>
      <c r="XS327" s="13"/>
      <c r="XT327" s="13"/>
      <c r="XU327" s="13"/>
      <c r="XV327" s="13"/>
      <c r="XW327" s="13"/>
      <c r="XX327" s="13"/>
      <c r="XY327" s="13"/>
      <c r="XZ327" s="13"/>
      <c r="YA327" s="13"/>
      <c r="YB327" s="13"/>
      <c r="YC327" s="13"/>
      <c r="YD327" s="13"/>
      <c r="YE327" s="13"/>
      <c r="YF327" s="13"/>
      <c r="YG327" s="13"/>
      <c r="YH327" s="13"/>
      <c r="YI327" s="13"/>
      <c r="YJ327" s="13"/>
      <c r="YK327" s="13"/>
      <c r="YL327" s="13"/>
      <c r="YM327" s="13"/>
      <c r="YN327" s="13"/>
      <c r="YO327" s="13"/>
      <c r="YP327" s="13"/>
      <c r="YQ327" s="13"/>
      <c r="YR327" s="13"/>
      <c r="YS327" s="13"/>
      <c r="YT327" s="13"/>
      <c r="YU327" s="13"/>
      <c r="YV327" s="13"/>
      <c r="YW327" s="13"/>
      <c r="YX327" s="13"/>
      <c r="YY327" s="13"/>
      <c r="YZ327" s="13"/>
      <c r="ZA327" s="13"/>
      <c r="ZB327" s="13"/>
      <c r="ZC327" s="13"/>
      <c r="ZD327" s="13"/>
      <c r="ZE327" s="13"/>
      <c r="ZF327" s="13"/>
      <c r="ZG327" s="13"/>
      <c r="ZH327" s="13"/>
      <c r="ZI327" s="13"/>
      <c r="ZJ327" s="13"/>
      <c r="ZK327" s="13"/>
      <c r="ZL327" s="13"/>
      <c r="ZM327" s="13"/>
      <c r="ZN327" s="13"/>
      <c r="ZO327" s="13"/>
      <c r="ZP327" s="13"/>
      <c r="ZQ327" s="13"/>
      <c r="ZR327" s="13"/>
      <c r="ZS327" s="13"/>
      <c r="ZT327" s="13"/>
      <c r="ZU327" s="13"/>
      <c r="ZV327" s="13"/>
      <c r="ZW327" s="13"/>
      <c r="ZX327" s="13"/>
      <c r="ZY327" s="13"/>
      <c r="ZZ327" s="13"/>
      <c r="AAA327" s="13"/>
      <c r="AAB327" s="13"/>
      <c r="AAC327" s="13"/>
      <c r="AAD327" s="13"/>
      <c r="AAE327" s="13"/>
      <c r="AAF327" s="13"/>
      <c r="AAG327" s="13"/>
      <c r="AAH327" s="13"/>
      <c r="AAI327" s="13"/>
      <c r="AAJ327" s="13"/>
      <c r="AAK327" s="13"/>
      <c r="AAL327" s="13"/>
      <c r="AAM327" s="13"/>
      <c r="AAN327" s="13"/>
      <c r="AAO327" s="13"/>
      <c r="AAP327" s="13"/>
      <c r="AAQ327" s="13"/>
      <c r="AAR327" s="13"/>
      <c r="AAS327" s="13"/>
      <c r="AAT327" s="13"/>
      <c r="AAU327" s="13"/>
      <c r="AAV327" s="13"/>
      <c r="AAW327" s="13"/>
      <c r="AAX327" s="13"/>
      <c r="AAY327" s="13"/>
      <c r="AAZ327" s="13"/>
      <c r="ABA327" s="13"/>
      <c r="ABB327" s="13"/>
      <c r="ABC327" s="13"/>
      <c r="ABD327" s="13"/>
      <c r="ABE327" s="13"/>
      <c r="ABF327" s="13"/>
      <c r="ABG327" s="13"/>
      <c r="ABH327" s="13"/>
      <c r="ABI327" s="13"/>
      <c r="ABJ327" s="13"/>
      <c r="ABK327" s="13"/>
      <c r="ABL327" s="13"/>
      <c r="ABM327" s="13"/>
      <c r="ABN327" s="13"/>
      <c r="ABO327" s="13"/>
      <c r="ABP327" s="13"/>
      <c r="ABQ327" s="13"/>
      <c r="ABR327" s="13"/>
      <c r="ABS327" s="13"/>
      <c r="ABT327" s="13"/>
      <c r="ABU327" s="13"/>
      <c r="ABV327" s="13"/>
      <c r="ABW327" s="13"/>
      <c r="ABX327" s="13"/>
      <c r="ABY327" s="13"/>
      <c r="ABZ327" s="13"/>
      <c r="ACA327" s="13"/>
      <c r="ACB327" s="13"/>
      <c r="ACC327" s="13"/>
      <c r="ACD327" s="13"/>
      <c r="ACE327" s="13"/>
      <c r="ACF327" s="13"/>
      <c r="ACG327" s="13"/>
      <c r="ACH327" s="13"/>
      <c r="ACI327" s="13"/>
      <c r="ACJ327" s="13"/>
      <c r="ACK327" s="13"/>
      <c r="ACL327" s="13"/>
      <c r="ACM327" s="13"/>
      <c r="ACN327" s="13"/>
      <c r="ACO327" s="13"/>
      <c r="ACP327" s="13"/>
      <c r="ACQ327" s="13"/>
      <c r="ACR327" s="13"/>
      <c r="ACS327" s="13"/>
      <c r="ACT327" s="13"/>
      <c r="ACU327" s="13"/>
      <c r="ACV327" s="13"/>
      <c r="ACW327" s="13"/>
      <c r="ACX327" s="13"/>
      <c r="ACY327" s="13"/>
      <c r="ACZ327" s="13"/>
      <c r="ADA327" s="13"/>
      <c r="ADB327" s="13"/>
      <c r="ADC327" s="13"/>
      <c r="ADD327" s="13"/>
      <c r="ADE327" s="13"/>
      <c r="ADF327" s="13"/>
      <c r="ADG327" s="13"/>
      <c r="ADH327" s="13"/>
      <c r="ADI327" s="13"/>
      <c r="ADJ327" s="13"/>
      <c r="ADK327" s="13"/>
      <c r="ADL327" s="13"/>
      <c r="ADM327" s="13"/>
      <c r="ADN327" s="13"/>
      <c r="ADO327" s="13"/>
      <c r="ADP327" s="13"/>
      <c r="ADQ327" s="13"/>
      <c r="ADR327" s="13"/>
      <c r="ADS327" s="13"/>
      <c r="ADT327" s="13"/>
      <c r="ADU327" s="13"/>
      <c r="ADV327" s="13"/>
      <c r="ADW327" s="13"/>
      <c r="ADX327" s="13"/>
      <c r="ADY327" s="13"/>
      <c r="ADZ327" s="13"/>
      <c r="AEA327" s="13"/>
      <c r="AEB327" s="13"/>
      <c r="AEC327" s="13"/>
      <c r="AED327" s="13"/>
      <c r="AEE327" s="13"/>
      <c r="AEF327" s="13"/>
      <c r="AEG327" s="13"/>
      <c r="AEH327" s="13"/>
      <c r="AEI327" s="13"/>
      <c r="AEJ327" s="13"/>
      <c r="AEK327" s="13"/>
      <c r="AEL327" s="13"/>
      <c r="AEM327" s="13"/>
      <c r="AEN327" s="13"/>
      <c r="AEO327" s="13"/>
      <c r="AEP327" s="13"/>
      <c r="AEQ327" s="13"/>
      <c r="AER327" s="13"/>
      <c r="AES327" s="13"/>
      <c r="AET327" s="13"/>
      <c r="AEU327" s="13"/>
      <c r="AEV327" s="13"/>
      <c r="AEW327" s="13"/>
      <c r="AEX327" s="13"/>
      <c r="AEY327" s="13"/>
      <c r="AEZ327" s="13"/>
      <c r="AFA327" s="13"/>
      <c r="AFB327" s="13"/>
      <c r="AFC327" s="13"/>
      <c r="AFD327" s="13"/>
      <c r="AFE327" s="13"/>
      <c r="AFF327" s="13"/>
      <c r="AFG327" s="13"/>
      <c r="AFH327" s="13"/>
      <c r="AFI327" s="13"/>
      <c r="AFJ327" s="13"/>
      <c r="AFK327" s="13"/>
      <c r="AFL327" s="13"/>
      <c r="AFM327" s="13"/>
      <c r="AFN327" s="13"/>
      <c r="AFO327" s="13"/>
      <c r="AFP327" s="13"/>
      <c r="AFQ327" s="13"/>
      <c r="AFR327" s="13"/>
      <c r="AFS327" s="13"/>
      <c r="AFT327" s="13"/>
      <c r="AFU327" s="13"/>
      <c r="AFV327" s="13"/>
      <c r="AFW327" s="13"/>
      <c r="AFX327" s="13"/>
      <c r="AFY327" s="13"/>
      <c r="AFZ327" s="13"/>
      <c r="AGA327" s="13"/>
      <c r="AGB327" s="13"/>
      <c r="AGC327" s="13"/>
      <c r="AGD327" s="13"/>
      <c r="AGE327" s="13"/>
      <c r="AGF327" s="13"/>
      <c r="AGG327" s="13"/>
      <c r="AGH327" s="13"/>
      <c r="AGI327" s="13"/>
      <c r="AGJ327" s="13"/>
      <c r="AGK327" s="13"/>
      <c r="AGL327" s="13"/>
      <c r="AGM327" s="13"/>
      <c r="AGN327" s="13"/>
      <c r="AGO327" s="13"/>
      <c r="AGP327" s="13"/>
      <c r="AGQ327" s="13"/>
      <c r="AGR327" s="13"/>
      <c r="AGS327" s="13"/>
      <c r="AGT327" s="13"/>
      <c r="AGU327" s="13"/>
      <c r="AGV327" s="13"/>
      <c r="AGW327" s="13"/>
      <c r="AGX327" s="13"/>
      <c r="AGY327" s="13"/>
      <c r="AGZ327" s="13"/>
      <c r="AHA327" s="13"/>
      <c r="AHB327" s="13"/>
      <c r="AHC327" s="13"/>
      <c r="AHD327" s="13"/>
      <c r="AHE327" s="13"/>
      <c r="AHF327" s="13"/>
      <c r="AHG327" s="13"/>
      <c r="AHH327" s="13"/>
      <c r="AHI327" s="13"/>
      <c r="AHJ327" s="13"/>
      <c r="AHK327" s="13"/>
      <c r="AHL327" s="13"/>
      <c r="AHM327" s="13"/>
      <c r="AHN327" s="13"/>
      <c r="AHO327" s="13"/>
      <c r="AHP327" s="13"/>
      <c r="AHQ327" s="13"/>
      <c r="AHR327" s="13"/>
      <c r="AHS327" s="13"/>
      <c r="AHT327" s="13"/>
      <c r="AHU327" s="13"/>
      <c r="AHV327" s="13"/>
      <c r="AHW327" s="13"/>
      <c r="AHX327" s="13"/>
      <c r="AHY327" s="13"/>
      <c r="AHZ327" s="13"/>
      <c r="AIA327" s="13"/>
      <c r="AIB327" s="13"/>
      <c r="AIC327" s="13"/>
      <c r="AID327" s="13"/>
      <c r="AIE327" s="13"/>
      <c r="AIF327" s="13"/>
      <c r="AIG327" s="13"/>
      <c r="AIH327" s="13"/>
      <c r="AII327" s="13"/>
      <c r="AIJ327" s="13"/>
      <c r="AIK327" s="13"/>
      <c r="AIL327" s="13"/>
      <c r="AIM327" s="13"/>
      <c r="AIN327" s="13"/>
      <c r="AIO327" s="13"/>
      <c r="AIP327" s="13"/>
      <c r="AIQ327" s="13"/>
      <c r="AIR327" s="13"/>
      <c r="AIS327" s="13"/>
      <c r="AIT327" s="13"/>
      <c r="AIU327" s="13"/>
      <c r="AIV327" s="13"/>
      <c r="AIW327" s="13"/>
      <c r="AIX327" s="13"/>
      <c r="AIY327" s="13"/>
      <c r="AIZ327" s="13"/>
      <c r="AJA327" s="13"/>
      <c r="AJB327" s="13"/>
      <c r="AJC327" s="13"/>
      <c r="AJD327" s="13"/>
      <c r="AJE327" s="13"/>
      <c r="AJF327" s="13"/>
      <c r="AJG327" s="13"/>
      <c r="AJH327" s="13"/>
      <c r="AJI327" s="13"/>
      <c r="AJJ327" s="13"/>
      <c r="AJK327" s="13"/>
      <c r="AJL327" s="13"/>
      <c r="AJM327" s="13"/>
      <c r="AJN327" s="13"/>
      <c r="AJO327" s="13"/>
      <c r="AJP327" s="13"/>
      <c r="AJQ327" s="13"/>
      <c r="AJR327" s="13"/>
      <c r="AJS327" s="13"/>
      <c r="AJT327" s="13"/>
      <c r="AJU327" s="13"/>
      <c r="AJV327" s="13"/>
      <c r="AJW327" s="13"/>
      <c r="AJX327" s="13"/>
      <c r="AJY327" s="13"/>
      <c r="AJZ327" s="13"/>
      <c r="AKA327" s="13"/>
      <c r="AKB327" s="13"/>
      <c r="AKC327" s="13"/>
      <c r="AKD327" s="13"/>
      <c r="AKE327" s="13"/>
      <c r="AKF327" s="13"/>
      <c r="AKG327" s="13"/>
      <c r="AKH327" s="13"/>
      <c r="AKI327" s="13"/>
      <c r="AKJ327" s="13"/>
      <c r="AKK327" s="13"/>
      <c r="AKL327" s="13"/>
      <c r="AKM327" s="13"/>
      <c r="AKN327" s="13"/>
      <c r="AKO327" s="13"/>
      <c r="AKP327" s="13"/>
      <c r="AKQ327" s="13"/>
      <c r="AKR327" s="13"/>
      <c r="AKS327" s="13"/>
      <c r="AKT327" s="13"/>
      <c r="AKU327" s="13"/>
      <c r="AKV327" s="13"/>
      <c r="AKW327" s="13"/>
      <c r="AKX327" s="13"/>
      <c r="AKY327" s="13"/>
      <c r="AKZ327" s="13"/>
      <c r="ALA327" s="13"/>
      <c r="ALB327" s="13"/>
      <c r="ALC327" s="13"/>
      <c r="ALD327" s="13"/>
      <c r="ALE327" s="13"/>
      <c r="ALF327" s="13"/>
      <c r="ALG327" s="13"/>
      <c r="ALH327" s="13"/>
      <c r="ALI327" s="13"/>
      <c r="ALJ327" s="13"/>
      <c r="ALK327" s="13"/>
      <c r="ALL327" s="13"/>
      <c r="ALM327" s="13"/>
      <c r="ALN327" s="13"/>
    </row>
    <row r="328" spans="1:1002" ht="14.5" hidden="1" customHeight="1" x14ac:dyDescent="0.35">
      <c r="A328" s="6"/>
      <c r="B328" s="21"/>
      <c r="C328" s="30"/>
      <c r="D328" s="21"/>
      <c r="E328" s="21"/>
      <c r="F328" s="11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c r="DO328" s="13"/>
      <c r="DP328" s="13"/>
      <c r="DQ328" s="13"/>
      <c r="DR328" s="13"/>
      <c r="DS328" s="13"/>
      <c r="DT328" s="13"/>
      <c r="DU328" s="13"/>
      <c r="DV328" s="13"/>
      <c r="DW328" s="13"/>
      <c r="DX328" s="13"/>
      <c r="DY328" s="13"/>
      <c r="DZ328" s="13"/>
      <c r="EA328" s="13"/>
      <c r="EB328" s="13"/>
      <c r="EC328" s="13"/>
      <c r="ED328" s="13"/>
      <c r="EE328" s="13"/>
      <c r="EF328" s="13"/>
      <c r="EG328" s="13"/>
      <c r="EH328" s="13"/>
      <c r="EI328" s="13"/>
      <c r="EJ328" s="13"/>
      <c r="EK328" s="13"/>
      <c r="EL328" s="13"/>
      <c r="EM328" s="13"/>
      <c r="EN328" s="13"/>
      <c r="EO328" s="13"/>
      <c r="EP328" s="13"/>
      <c r="EQ328" s="13"/>
      <c r="ER328" s="13"/>
      <c r="ES328" s="13"/>
      <c r="ET328" s="13"/>
      <c r="EU328" s="13"/>
      <c r="EV328" s="13"/>
      <c r="EW328" s="13"/>
      <c r="EX328" s="13"/>
      <c r="EY328" s="13"/>
      <c r="EZ328" s="13"/>
      <c r="FA328" s="13"/>
      <c r="FB328" s="13"/>
      <c r="FC328" s="13"/>
      <c r="FD328" s="13"/>
      <c r="FE328" s="13"/>
      <c r="FF328" s="13"/>
      <c r="FG328" s="13"/>
      <c r="FH328" s="13"/>
      <c r="FI328" s="13"/>
      <c r="FJ328" s="13"/>
      <c r="FK328" s="13"/>
      <c r="FL328" s="13"/>
      <c r="FM328" s="13"/>
      <c r="FN328" s="13"/>
      <c r="FO328" s="13"/>
      <c r="FP328" s="13"/>
      <c r="FQ328" s="13"/>
      <c r="FR328" s="13"/>
      <c r="FS328" s="13"/>
      <c r="FT328" s="13"/>
      <c r="FU328" s="13"/>
      <c r="FV328" s="13"/>
      <c r="FW328" s="13"/>
      <c r="FX328" s="13"/>
      <c r="FY328" s="13"/>
      <c r="FZ328" s="13"/>
      <c r="GA328" s="13"/>
      <c r="GB328" s="13"/>
      <c r="GC328" s="13"/>
      <c r="GD328" s="13"/>
      <c r="GE328" s="13"/>
      <c r="GF328" s="13"/>
      <c r="GG328" s="13"/>
      <c r="GH328" s="13"/>
      <c r="GI328" s="13"/>
      <c r="GJ328" s="13"/>
      <c r="GK328" s="13"/>
      <c r="GL328" s="13"/>
      <c r="GM328" s="13"/>
      <c r="GN328" s="13"/>
      <c r="GO328" s="13"/>
      <c r="GP328" s="13"/>
      <c r="GQ328" s="13"/>
      <c r="GR328" s="13"/>
      <c r="GS328" s="13"/>
      <c r="GT328" s="13"/>
      <c r="GU328" s="13"/>
      <c r="GV328" s="13"/>
      <c r="GW328" s="13"/>
      <c r="GX328" s="13"/>
      <c r="GY328" s="13"/>
      <c r="GZ328" s="13"/>
      <c r="HA328" s="13"/>
      <c r="HB328" s="13"/>
      <c r="HC328" s="13"/>
      <c r="HD328" s="13"/>
      <c r="HE328" s="13"/>
      <c r="HF328" s="13"/>
      <c r="HG328" s="13"/>
      <c r="HH328" s="13"/>
      <c r="HI328" s="13"/>
      <c r="HJ328" s="13"/>
      <c r="HK328" s="13"/>
      <c r="HL328" s="13"/>
      <c r="HM328" s="13"/>
      <c r="HN328" s="13"/>
      <c r="HO328" s="13"/>
      <c r="HP328" s="13"/>
      <c r="HQ328" s="13"/>
      <c r="HR328" s="13"/>
      <c r="HS328" s="13"/>
      <c r="HT328" s="13"/>
      <c r="HU328" s="13"/>
      <c r="HV328" s="13"/>
      <c r="HW328" s="13"/>
      <c r="HX328" s="13"/>
      <c r="HY328" s="13"/>
      <c r="HZ328" s="13"/>
      <c r="IA328" s="13"/>
      <c r="IB328" s="13"/>
      <c r="IC328" s="13"/>
      <c r="ID328" s="13"/>
      <c r="IE328" s="13"/>
      <c r="IF328" s="13"/>
      <c r="IG328" s="13"/>
      <c r="IH328" s="13"/>
      <c r="II328" s="13"/>
      <c r="IJ328" s="13"/>
      <c r="IK328" s="13"/>
      <c r="IL328" s="13"/>
      <c r="IM328" s="13"/>
      <c r="IN328" s="13"/>
      <c r="IO328" s="13"/>
      <c r="IP328" s="13"/>
      <c r="IQ328" s="13"/>
      <c r="IR328" s="13"/>
      <c r="IS328" s="13"/>
      <c r="IT328" s="13"/>
      <c r="IU328" s="13"/>
      <c r="IV328" s="13"/>
      <c r="IW328" s="13"/>
      <c r="IX328" s="13"/>
      <c r="IY328" s="13"/>
      <c r="IZ328" s="13"/>
      <c r="JA328" s="13"/>
      <c r="JB328" s="13"/>
      <c r="JC328" s="13"/>
      <c r="JD328" s="13"/>
      <c r="JE328" s="13"/>
      <c r="JF328" s="13"/>
      <c r="JG328" s="13"/>
      <c r="JH328" s="13"/>
      <c r="JI328" s="13"/>
      <c r="JJ328" s="13"/>
      <c r="JK328" s="13"/>
      <c r="JL328" s="13"/>
      <c r="JM328" s="13"/>
      <c r="JN328" s="13"/>
      <c r="JO328" s="13"/>
      <c r="JP328" s="13"/>
      <c r="JQ328" s="13"/>
      <c r="JR328" s="13"/>
      <c r="JS328" s="13"/>
      <c r="JT328" s="13"/>
      <c r="JU328" s="13"/>
      <c r="JV328" s="13"/>
      <c r="JW328" s="13"/>
      <c r="JX328" s="13"/>
      <c r="JY328" s="13"/>
      <c r="JZ328" s="13"/>
      <c r="KA328" s="13"/>
      <c r="KB328" s="13"/>
      <c r="KC328" s="13"/>
      <c r="KD328" s="13"/>
      <c r="KE328" s="13"/>
      <c r="KF328" s="13"/>
      <c r="KG328" s="13"/>
      <c r="KH328" s="13"/>
      <c r="KI328" s="13"/>
      <c r="KJ328" s="13"/>
      <c r="KK328" s="13"/>
      <c r="KL328" s="13"/>
      <c r="KM328" s="13"/>
      <c r="KN328" s="13"/>
      <c r="KO328" s="13"/>
      <c r="KP328" s="13"/>
      <c r="KQ328" s="13"/>
      <c r="KR328" s="13"/>
      <c r="KS328" s="13"/>
      <c r="KT328" s="13"/>
      <c r="KU328" s="13"/>
      <c r="KV328" s="13"/>
      <c r="KW328" s="13"/>
      <c r="KX328" s="13"/>
      <c r="KY328" s="13"/>
      <c r="KZ328" s="13"/>
      <c r="LA328" s="13"/>
      <c r="LB328" s="13"/>
      <c r="LC328" s="13"/>
      <c r="LD328" s="13"/>
      <c r="LE328" s="13"/>
      <c r="LF328" s="13"/>
      <c r="LG328" s="13"/>
      <c r="LH328" s="13"/>
      <c r="LI328" s="13"/>
      <c r="LJ328" s="13"/>
      <c r="LK328" s="13"/>
      <c r="LL328" s="13"/>
      <c r="LM328" s="13"/>
      <c r="LN328" s="13"/>
      <c r="LO328" s="13"/>
      <c r="LP328" s="13"/>
      <c r="LQ328" s="13"/>
      <c r="LR328" s="13"/>
      <c r="LS328" s="13"/>
      <c r="LT328" s="13"/>
      <c r="LU328" s="13"/>
      <c r="LV328" s="13"/>
      <c r="LW328" s="13"/>
      <c r="LX328" s="13"/>
      <c r="LY328" s="13"/>
      <c r="LZ328" s="13"/>
      <c r="MA328" s="13"/>
      <c r="MB328" s="13"/>
      <c r="MC328" s="13"/>
      <c r="MD328" s="13"/>
      <c r="ME328" s="13"/>
      <c r="MF328" s="13"/>
      <c r="MG328" s="13"/>
      <c r="MH328" s="13"/>
      <c r="MI328" s="13"/>
      <c r="MJ328" s="13"/>
      <c r="MK328" s="13"/>
      <c r="ML328" s="13"/>
      <c r="MM328" s="13"/>
      <c r="MN328" s="13"/>
      <c r="MO328" s="13"/>
      <c r="MP328" s="13"/>
      <c r="MQ328" s="13"/>
      <c r="MR328" s="13"/>
      <c r="MS328" s="13"/>
      <c r="MT328" s="13"/>
      <c r="MU328" s="13"/>
      <c r="MV328" s="13"/>
      <c r="MW328" s="13"/>
      <c r="MX328" s="13"/>
      <c r="MY328" s="13"/>
      <c r="MZ328" s="13"/>
      <c r="NA328" s="13"/>
      <c r="NB328" s="13"/>
      <c r="NC328" s="13"/>
      <c r="ND328" s="13"/>
      <c r="NE328" s="13"/>
      <c r="NF328" s="13"/>
      <c r="NG328" s="13"/>
      <c r="NH328" s="13"/>
      <c r="NI328" s="13"/>
      <c r="NJ328" s="13"/>
      <c r="NK328" s="13"/>
      <c r="NL328" s="13"/>
      <c r="NM328" s="13"/>
      <c r="NN328" s="13"/>
      <c r="NO328" s="13"/>
      <c r="NP328" s="13"/>
      <c r="NQ328" s="13"/>
      <c r="NR328" s="13"/>
      <c r="NS328" s="13"/>
      <c r="NT328" s="13"/>
      <c r="NU328" s="13"/>
      <c r="NV328" s="13"/>
      <c r="NW328" s="13"/>
      <c r="NX328" s="13"/>
      <c r="NY328" s="13"/>
      <c r="NZ328" s="13"/>
      <c r="OA328" s="13"/>
      <c r="OB328" s="13"/>
      <c r="OC328" s="13"/>
      <c r="OD328" s="13"/>
      <c r="OE328" s="13"/>
      <c r="OF328" s="13"/>
      <c r="OG328" s="13"/>
      <c r="OH328" s="13"/>
      <c r="OI328" s="13"/>
      <c r="OJ328" s="13"/>
      <c r="OK328" s="13"/>
      <c r="OL328" s="13"/>
      <c r="OM328" s="13"/>
      <c r="ON328" s="13"/>
      <c r="OO328" s="13"/>
      <c r="OP328" s="13"/>
      <c r="OQ328" s="13"/>
      <c r="OR328" s="13"/>
      <c r="OS328" s="13"/>
      <c r="OT328" s="13"/>
      <c r="OU328" s="13"/>
      <c r="OV328" s="13"/>
      <c r="OW328" s="13"/>
      <c r="OX328" s="13"/>
      <c r="OY328" s="13"/>
      <c r="OZ328" s="13"/>
      <c r="PA328" s="13"/>
      <c r="PB328" s="13"/>
      <c r="PC328" s="13"/>
      <c r="PD328" s="13"/>
      <c r="PE328" s="13"/>
      <c r="PF328" s="13"/>
      <c r="PG328" s="13"/>
      <c r="PH328" s="13"/>
      <c r="PI328" s="13"/>
      <c r="PJ328" s="13"/>
      <c r="PK328" s="13"/>
      <c r="PL328" s="13"/>
      <c r="PM328" s="13"/>
      <c r="PN328" s="13"/>
      <c r="PO328" s="13"/>
      <c r="PP328" s="13"/>
      <c r="PQ328" s="13"/>
      <c r="PR328" s="13"/>
      <c r="PS328" s="13"/>
      <c r="PT328" s="13"/>
      <c r="PU328" s="13"/>
      <c r="PV328" s="13"/>
      <c r="PW328" s="13"/>
      <c r="PX328" s="13"/>
      <c r="PY328" s="13"/>
      <c r="PZ328" s="13"/>
      <c r="QA328" s="13"/>
      <c r="QB328" s="13"/>
      <c r="QC328" s="13"/>
      <c r="QD328" s="13"/>
      <c r="QE328" s="13"/>
      <c r="QF328" s="13"/>
      <c r="QG328" s="13"/>
      <c r="QH328" s="13"/>
      <c r="QI328" s="13"/>
      <c r="QJ328" s="13"/>
      <c r="QK328" s="13"/>
      <c r="QL328" s="13"/>
      <c r="QM328" s="13"/>
      <c r="QN328" s="13"/>
      <c r="QO328" s="13"/>
      <c r="QP328" s="13"/>
      <c r="QQ328" s="13"/>
      <c r="QR328" s="13"/>
      <c r="QS328" s="13"/>
      <c r="QT328" s="13"/>
      <c r="QU328" s="13"/>
      <c r="QV328" s="13"/>
      <c r="QW328" s="13"/>
      <c r="QX328" s="13"/>
      <c r="QY328" s="13"/>
      <c r="QZ328" s="13"/>
      <c r="RA328" s="13"/>
      <c r="RB328" s="13"/>
      <c r="RC328" s="13"/>
      <c r="RD328" s="13"/>
      <c r="RE328" s="13"/>
      <c r="RF328" s="13"/>
      <c r="RG328" s="13"/>
      <c r="RH328" s="13"/>
      <c r="RI328" s="13"/>
      <c r="RJ328" s="13"/>
      <c r="RK328" s="13"/>
      <c r="RL328" s="13"/>
      <c r="RM328" s="13"/>
      <c r="RN328" s="13"/>
      <c r="RO328" s="13"/>
      <c r="RP328" s="13"/>
      <c r="RQ328" s="13"/>
      <c r="RR328" s="13"/>
      <c r="RS328" s="13"/>
      <c r="RT328" s="13"/>
      <c r="RU328" s="13"/>
      <c r="RV328" s="13"/>
      <c r="RW328" s="13"/>
      <c r="RX328" s="13"/>
      <c r="RY328" s="13"/>
      <c r="RZ328" s="13"/>
      <c r="SA328" s="13"/>
      <c r="SB328" s="13"/>
      <c r="SC328" s="13"/>
      <c r="SD328" s="13"/>
      <c r="SE328" s="13"/>
      <c r="SF328" s="13"/>
      <c r="SG328" s="13"/>
      <c r="SH328" s="13"/>
      <c r="SI328" s="13"/>
      <c r="SJ328" s="13"/>
      <c r="SK328" s="13"/>
      <c r="SL328" s="13"/>
      <c r="SM328" s="13"/>
      <c r="SN328" s="13"/>
      <c r="SO328" s="13"/>
      <c r="SP328" s="13"/>
      <c r="SQ328" s="13"/>
      <c r="SR328" s="13"/>
      <c r="SS328" s="13"/>
      <c r="ST328" s="13"/>
      <c r="SU328" s="13"/>
      <c r="SV328" s="13"/>
      <c r="SW328" s="13"/>
      <c r="SX328" s="13"/>
      <c r="SY328" s="13"/>
      <c r="SZ328" s="13"/>
      <c r="TA328" s="13"/>
      <c r="TB328" s="13"/>
      <c r="TC328" s="13"/>
      <c r="TD328" s="13"/>
      <c r="TE328" s="13"/>
      <c r="TF328" s="13"/>
      <c r="TG328" s="13"/>
      <c r="TH328" s="13"/>
      <c r="TI328" s="13"/>
      <c r="TJ328" s="13"/>
      <c r="TK328" s="13"/>
      <c r="TL328" s="13"/>
      <c r="TM328" s="13"/>
      <c r="TN328" s="13"/>
      <c r="TO328" s="13"/>
      <c r="TP328" s="13"/>
      <c r="TQ328" s="13"/>
      <c r="TR328" s="13"/>
      <c r="TS328" s="13"/>
      <c r="TT328" s="13"/>
      <c r="TU328" s="13"/>
      <c r="TV328" s="13"/>
      <c r="TW328" s="13"/>
      <c r="TX328" s="13"/>
      <c r="TY328" s="13"/>
      <c r="TZ328" s="13"/>
      <c r="UA328" s="13"/>
      <c r="UB328" s="13"/>
      <c r="UC328" s="13"/>
      <c r="UD328" s="13"/>
      <c r="UE328" s="13"/>
      <c r="UF328" s="13"/>
      <c r="UG328" s="13"/>
      <c r="UH328" s="13"/>
      <c r="UI328" s="13"/>
      <c r="UJ328" s="13"/>
      <c r="UK328" s="13"/>
      <c r="UL328" s="13"/>
      <c r="UM328" s="13"/>
      <c r="UN328" s="13"/>
      <c r="UO328" s="13"/>
      <c r="UP328" s="13"/>
      <c r="UQ328" s="13"/>
      <c r="UR328" s="13"/>
      <c r="US328" s="13"/>
      <c r="UT328" s="13"/>
      <c r="UU328" s="13"/>
      <c r="UV328" s="13"/>
      <c r="UW328" s="13"/>
      <c r="UX328" s="13"/>
      <c r="UY328" s="13"/>
      <c r="UZ328" s="13"/>
      <c r="VA328" s="13"/>
      <c r="VB328" s="13"/>
      <c r="VC328" s="13"/>
      <c r="VD328" s="13"/>
      <c r="VE328" s="13"/>
      <c r="VF328" s="13"/>
      <c r="VG328" s="13"/>
      <c r="VH328" s="13"/>
      <c r="VI328" s="13"/>
      <c r="VJ328" s="13"/>
      <c r="VK328" s="13"/>
      <c r="VL328" s="13"/>
      <c r="VM328" s="13"/>
      <c r="VN328" s="13"/>
      <c r="VO328" s="13"/>
      <c r="VP328" s="13"/>
      <c r="VQ328" s="13"/>
      <c r="VR328" s="13"/>
      <c r="VS328" s="13"/>
      <c r="VT328" s="13"/>
      <c r="VU328" s="13"/>
      <c r="VV328" s="13"/>
      <c r="VW328" s="13"/>
      <c r="VX328" s="13"/>
      <c r="VY328" s="13"/>
      <c r="VZ328" s="13"/>
      <c r="WA328" s="13"/>
      <c r="WB328" s="13"/>
      <c r="WC328" s="13"/>
      <c r="WD328" s="13"/>
      <c r="WE328" s="13"/>
      <c r="WF328" s="13"/>
      <c r="WG328" s="13"/>
      <c r="WH328" s="13"/>
      <c r="WI328" s="13"/>
      <c r="WJ328" s="13"/>
      <c r="WK328" s="13"/>
      <c r="WL328" s="13"/>
      <c r="WM328" s="13"/>
      <c r="WN328" s="13"/>
      <c r="WO328" s="13"/>
      <c r="WP328" s="13"/>
      <c r="WQ328" s="13"/>
      <c r="WR328" s="13"/>
      <c r="WS328" s="13"/>
      <c r="WT328" s="13"/>
      <c r="WU328" s="13"/>
      <c r="WV328" s="13"/>
      <c r="WW328" s="13"/>
      <c r="WX328" s="13"/>
      <c r="WY328" s="13"/>
      <c r="WZ328" s="13"/>
      <c r="XA328" s="13"/>
      <c r="XB328" s="13"/>
      <c r="XC328" s="13"/>
      <c r="XD328" s="13"/>
      <c r="XE328" s="13"/>
      <c r="XF328" s="13"/>
      <c r="XG328" s="13"/>
      <c r="XH328" s="13"/>
      <c r="XI328" s="13"/>
      <c r="XJ328" s="13"/>
      <c r="XK328" s="13"/>
      <c r="XL328" s="13"/>
      <c r="XM328" s="13"/>
      <c r="XN328" s="13"/>
      <c r="XO328" s="13"/>
      <c r="XP328" s="13"/>
      <c r="XQ328" s="13"/>
      <c r="XR328" s="13"/>
      <c r="XS328" s="13"/>
      <c r="XT328" s="13"/>
      <c r="XU328" s="13"/>
      <c r="XV328" s="13"/>
      <c r="XW328" s="13"/>
      <c r="XX328" s="13"/>
      <c r="XY328" s="13"/>
      <c r="XZ328" s="13"/>
      <c r="YA328" s="13"/>
      <c r="YB328" s="13"/>
      <c r="YC328" s="13"/>
      <c r="YD328" s="13"/>
      <c r="YE328" s="13"/>
      <c r="YF328" s="13"/>
      <c r="YG328" s="13"/>
      <c r="YH328" s="13"/>
      <c r="YI328" s="13"/>
      <c r="YJ328" s="13"/>
      <c r="YK328" s="13"/>
      <c r="YL328" s="13"/>
      <c r="YM328" s="13"/>
      <c r="YN328" s="13"/>
      <c r="YO328" s="13"/>
      <c r="YP328" s="13"/>
      <c r="YQ328" s="13"/>
      <c r="YR328" s="13"/>
      <c r="YS328" s="13"/>
      <c r="YT328" s="13"/>
      <c r="YU328" s="13"/>
      <c r="YV328" s="13"/>
      <c r="YW328" s="13"/>
      <c r="YX328" s="13"/>
      <c r="YY328" s="13"/>
      <c r="YZ328" s="13"/>
      <c r="ZA328" s="13"/>
      <c r="ZB328" s="13"/>
      <c r="ZC328" s="13"/>
      <c r="ZD328" s="13"/>
      <c r="ZE328" s="13"/>
      <c r="ZF328" s="13"/>
      <c r="ZG328" s="13"/>
      <c r="ZH328" s="13"/>
      <c r="ZI328" s="13"/>
      <c r="ZJ328" s="13"/>
      <c r="ZK328" s="13"/>
      <c r="ZL328" s="13"/>
      <c r="ZM328" s="13"/>
      <c r="ZN328" s="13"/>
      <c r="ZO328" s="13"/>
      <c r="ZP328" s="13"/>
      <c r="ZQ328" s="13"/>
      <c r="ZR328" s="13"/>
      <c r="ZS328" s="13"/>
      <c r="ZT328" s="13"/>
      <c r="ZU328" s="13"/>
      <c r="ZV328" s="13"/>
      <c r="ZW328" s="13"/>
      <c r="ZX328" s="13"/>
      <c r="ZY328" s="13"/>
      <c r="ZZ328" s="13"/>
      <c r="AAA328" s="13"/>
      <c r="AAB328" s="13"/>
      <c r="AAC328" s="13"/>
      <c r="AAD328" s="13"/>
      <c r="AAE328" s="13"/>
      <c r="AAF328" s="13"/>
      <c r="AAG328" s="13"/>
      <c r="AAH328" s="13"/>
      <c r="AAI328" s="13"/>
      <c r="AAJ328" s="13"/>
      <c r="AAK328" s="13"/>
      <c r="AAL328" s="13"/>
      <c r="AAM328" s="13"/>
      <c r="AAN328" s="13"/>
      <c r="AAO328" s="13"/>
      <c r="AAP328" s="13"/>
      <c r="AAQ328" s="13"/>
      <c r="AAR328" s="13"/>
      <c r="AAS328" s="13"/>
      <c r="AAT328" s="13"/>
      <c r="AAU328" s="13"/>
      <c r="AAV328" s="13"/>
      <c r="AAW328" s="13"/>
      <c r="AAX328" s="13"/>
      <c r="AAY328" s="13"/>
      <c r="AAZ328" s="13"/>
      <c r="ABA328" s="13"/>
      <c r="ABB328" s="13"/>
      <c r="ABC328" s="13"/>
      <c r="ABD328" s="13"/>
      <c r="ABE328" s="13"/>
      <c r="ABF328" s="13"/>
      <c r="ABG328" s="13"/>
      <c r="ABH328" s="13"/>
      <c r="ABI328" s="13"/>
      <c r="ABJ328" s="13"/>
      <c r="ABK328" s="13"/>
      <c r="ABL328" s="13"/>
      <c r="ABM328" s="13"/>
      <c r="ABN328" s="13"/>
      <c r="ABO328" s="13"/>
      <c r="ABP328" s="13"/>
      <c r="ABQ328" s="13"/>
      <c r="ABR328" s="13"/>
      <c r="ABS328" s="13"/>
      <c r="ABT328" s="13"/>
      <c r="ABU328" s="13"/>
      <c r="ABV328" s="13"/>
      <c r="ABW328" s="13"/>
      <c r="ABX328" s="13"/>
      <c r="ABY328" s="13"/>
      <c r="ABZ328" s="13"/>
      <c r="ACA328" s="13"/>
      <c r="ACB328" s="13"/>
      <c r="ACC328" s="13"/>
      <c r="ACD328" s="13"/>
      <c r="ACE328" s="13"/>
      <c r="ACF328" s="13"/>
      <c r="ACG328" s="13"/>
      <c r="ACH328" s="13"/>
      <c r="ACI328" s="13"/>
      <c r="ACJ328" s="13"/>
      <c r="ACK328" s="13"/>
      <c r="ACL328" s="13"/>
      <c r="ACM328" s="13"/>
      <c r="ACN328" s="13"/>
      <c r="ACO328" s="13"/>
      <c r="ACP328" s="13"/>
      <c r="ACQ328" s="13"/>
      <c r="ACR328" s="13"/>
      <c r="ACS328" s="13"/>
      <c r="ACT328" s="13"/>
      <c r="ACU328" s="13"/>
      <c r="ACV328" s="13"/>
      <c r="ACW328" s="13"/>
      <c r="ACX328" s="13"/>
      <c r="ACY328" s="13"/>
      <c r="ACZ328" s="13"/>
      <c r="ADA328" s="13"/>
      <c r="ADB328" s="13"/>
      <c r="ADC328" s="13"/>
      <c r="ADD328" s="13"/>
      <c r="ADE328" s="13"/>
      <c r="ADF328" s="13"/>
      <c r="ADG328" s="13"/>
      <c r="ADH328" s="13"/>
      <c r="ADI328" s="13"/>
      <c r="ADJ328" s="13"/>
      <c r="ADK328" s="13"/>
      <c r="ADL328" s="13"/>
      <c r="ADM328" s="13"/>
      <c r="ADN328" s="13"/>
      <c r="ADO328" s="13"/>
      <c r="ADP328" s="13"/>
      <c r="ADQ328" s="13"/>
      <c r="ADR328" s="13"/>
      <c r="ADS328" s="13"/>
      <c r="ADT328" s="13"/>
      <c r="ADU328" s="13"/>
      <c r="ADV328" s="13"/>
      <c r="ADW328" s="13"/>
      <c r="ADX328" s="13"/>
      <c r="ADY328" s="13"/>
      <c r="ADZ328" s="13"/>
      <c r="AEA328" s="13"/>
      <c r="AEB328" s="13"/>
      <c r="AEC328" s="13"/>
      <c r="AED328" s="13"/>
      <c r="AEE328" s="13"/>
      <c r="AEF328" s="13"/>
      <c r="AEG328" s="13"/>
      <c r="AEH328" s="13"/>
      <c r="AEI328" s="13"/>
      <c r="AEJ328" s="13"/>
      <c r="AEK328" s="13"/>
      <c r="AEL328" s="13"/>
      <c r="AEM328" s="13"/>
      <c r="AEN328" s="13"/>
      <c r="AEO328" s="13"/>
      <c r="AEP328" s="13"/>
      <c r="AEQ328" s="13"/>
      <c r="AER328" s="13"/>
      <c r="AES328" s="13"/>
      <c r="AET328" s="13"/>
      <c r="AEU328" s="13"/>
      <c r="AEV328" s="13"/>
      <c r="AEW328" s="13"/>
      <c r="AEX328" s="13"/>
      <c r="AEY328" s="13"/>
      <c r="AEZ328" s="13"/>
      <c r="AFA328" s="13"/>
      <c r="AFB328" s="13"/>
      <c r="AFC328" s="13"/>
      <c r="AFD328" s="13"/>
      <c r="AFE328" s="13"/>
      <c r="AFF328" s="13"/>
      <c r="AFG328" s="13"/>
      <c r="AFH328" s="13"/>
      <c r="AFI328" s="13"/>
      <c r="AFJ328" s="13"/>
      <c r="AFK328" s="13"/>
      <c r="AFL328" s="13"/>
      <c r="AFM328" s="13"/>
      <c r="AFN328" s="13"/>
      <c r="AFO328" s="13"/>
      <c r="AFP328" s="13"/>
      <c r="AFQ328" s="13"/>
      <c r="AFR328" s="13"/>
      <c r="AFS328" s="13"/>
      <c r="AFT328" s="13"/>
      <c r="AFU328" s="13"/>
      <c r="AFV328" s="13"/>
      <c r="AFW328" s="13"/>
      <c r="AFX328" s="13"/>
      <c r="AFY328" s="13"/>
      <c r="AFZ328" s="13"/>
      <c r="AGA328" s="13"/>
      <c r="AGB328" s="13"/>
      <c r="AGC328" s="13"/>
      <c r="AGD328" s="13"/>
      <c r="AGE328" s="13"/>
      <c r="AGF328" s="13"/>
      <c r="AGG328" s="13"/>
      <c r="AGH328" s="13"/>
      <c r="AGI328" s="13"/>
      <c r="AGJ328" s="13"/>
      <c r="AGK328" s="13"/>
      <c r="AGL328" s="13"/>
      <c r="AGM328" s="13"/>
      <c r="AGN328" s="13"/>
      <c r="AGO328" s="13"/>
      <c r="AGP328" s="13"/>
      <c r="AGQ328" s="13"/>
      <c r="AGR328" s="13"/>
      <c r="AGS328" s="13"/>
      <c r="AGT328" s="13"/>
      <c r="AGU328" s="13"/>
      <c r="AGV328" s="13"/>
      <c r="AGW328" s="13"/>
      <c r="AGX328" s="13"/>
      <c r="AGY328" s="13"/>
      <c r="AGZ328" s="13"/>
      <c r="AHA328" s="13"/>
      <c r="AHB328" s="13"/>
      <c r="AHC328" s="13"/>
      <c r="AHD328" s="13"/>
      <c r="AHE328" s="13"/>
      <c r="AHF328" s="13"/>
      <c r="AHG328" s="13"/>
      <c r="AHH328" s="13"/>
      <c r="AHI328" s="13"/>
      <c r="AHJ328" s="13"/>
      <c r="AHK328" s="13"/>
      <c r="AHL328" s="13"/>
      <c r="AHM328" s="13"/>
      <c r="AHN328" s="13"/>
      <c r="AHO328" s="13"/>
      <c r="AHP328" s="13"/>
      <c r="AHQ328" s="13"/>
      <c r="AHR328" s="13"/>
      <c r="AHS328" s="13"/>
      <c r="AHT328" s="13"/>
      <c r="AHU328" s="13"/>
      <c r="AHV328" s="13"/>
      <c r="AHW328" s="13"/>
      <c r="AHX328" s="13"/>
      <c r="AHY328" s="13"/>
      <c r="AHZ328" s="13"/>
      <c r="AIA328" s="13"/>
      <c r="AIB328" s="13"/>
      <c r="AIC328" s="13"/>
      <c r="AID328" s="13"/>
      <c r="AIE328" s="13"/>
      <c r="AIF328" s="13"/>
      <c r="AIG328" s="13"/>
      <c r="AIH328" s="13"/>
      <c r="AII328" s="13"/>
      <c r="AIJ328" s="13"/>
      <c r="AIK328" s="13"/>
      <c r="AIL328" s="13"/>
      <c r="AIM328" s="13"/>
      <c r="AIN328" s="13"/>
      <c r="AIO328" s="13"/>
      <c r="AIP328" s="13"/>
      <c r="AIQ328" s="13"/>
      <c r="AIR328" s="13"/>
      <c r="AIS328" s="13"/>
      <c r="AIT328" s="13"/>
      <c r="AIU328" s="13"/>
      <c r="AIV328" s="13"/>
      <c r="AIW328" s="13"/>
      <c r="AIX328" s="13"/>
      <c r="AIY328" s="13"/>
      <c r="AIZ328" s="13"/>
      <c r="AJA328" s="13"/>
      <c r="AJB328" s="13"/>
      <c r="AJC328" s="13"/>
      <c r="AJD328" s="13"/>
      <c r="AJE328" s="13"/>
      <c r="AJF328" s="13"/>
      <c r="AJG328" s="13"/>
      <c r="AJH328" s="13"/>
      <c r="AJI328" s="13"/>
      <c r="AJJ328" s="13"/>
      <c r="AJK328" s="13"/>
      <c r="AJL328" s="13"/>
      <c r="AJM328" s="13"/>
      <c r="AJN328" s="13"/>
      <c r="AJO328" s="13"/>
      <c r="AJP328" s="13"/>
      <c r="AJQ328" s="13"/>
      <c r="AJR328" s="13"/>
      <c r="AJS328" s="13"/>
      <c r="AJT328" s="13"/>
      <c r="AJU328" s="13"/>
      <c r="AJV328" s="13"/>
      <c r="AJW328" s="13"/>
      <c r="AJX328" s="13"/>
      <c r="AJY328" s="13"/>
      <c r="AJZ328" s="13"/>
      <c r="AKA328" s="13"/>
      <c r="AKB328" s="13"/>
      <c r="AKC328" s="13"/>
      <c r="AKD328" s="13"/>
      <c r="AKE328" s="13"/>
      <c r="AKF328" s="13"/>
      <c r="AKG328" s="13"/>
      <c r="AKH328" s="13"/>
      <c r="AKI328" s="13"/>
      <c r="AKJ328" s="13"/>
      <c r="AKK328" s="13"/>
      <c r="AKL328" s="13"/>
      <c r="AKM328" s="13"/>
      <c r="AKN328" s="13"/>
      <c r="AKO328" s="13"/>
      <c r="AKP328" s="13"/>
      <c r="AKQ328" s="13"/>
      <c r="AKR328" s="13"/>
      <c r="AKS328" s="13"/>
      <c r="AKT328" s="13"/>
      <c r="AKU328" s="13"/>
      <c r="AKV328" s="13"/>
      <c r="AKW328" s="13"/>
      <c r="AKX328" s="13"/>
      <c r="AKY328" s="13"/>
      <c r="AKZ328" s="13"/>
      <c r="ALA328" s="13"/>
      <c r="ALB328" s="13"/>
      <c r="ALC328" s="13"/>
      <c r="ALD328" s="13"/>
      <c r="ALE328" s="13"/>
      <c r="ALF328" s="13"/>
      <c r="ALG328" s="13"/>
      <c r="ALH328" s="13"/>
      <c r="ALI328" s="13"/>
      <c r="ALJ328" s="13"/>
      <c r="ALK328" s="13"/>
      <c r="ALL328" s="13"/>
      <c r="ALM328" s="13"/>
      <c r="ALN328" s="13"/>
    </row>
    <row r="329" spans="1:1002" ht="14.5" hidden="1" customHeight="1" x14ac:dyDescent="0.35">
      <c r="A329" s="6"/>
      <c r="B329" s="21"/>
      <c r="C329" s="30"/>
      <c r="D329" s="21"/>
      <c r="E329" s="21"/>
      <c r="F329" s="11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13"/>
      <c r="DJ329" s="13"/>
      <c r="DK329" s="13"/>
      <c r="DL329" s="13"/>
      <c r="DM329" s="13"/>
      <c r="DN329" s="13"/>
      <c r="DO329" s="13"/>
      <c r="DP329" s="13"/>
      <c r="DQ329" s="13"/>
      <c r="DR329" s="13"/>
      <c r="DS329" s="13"/>
      <c r="DT329" s="13"/>
      <c r="DU329" s="13"/>
      <c r="DV329" s="13"/>
      <c r="DW329" s="13"/>
      <c r="DX329" s="13"/>
      <c r="DY329" s="13"/>
      <c r="DZ329" s="13"/>
      <c r="EA329" s="13"/>
      <c r="EB329" s="13"/>
      <c r="EC329" s="13"/>
      <c r="ED329" s="13"/>
      <c r="EE329" s="13"/>
      <c r="EF329" s="13"/>
      <c r="EG329" s="13"/>
      <c r="EH329" s="13"/>
      <c r="EI329" s="13"/>
      <c r="EJ329" s="13"/>
      <c r="EK329" s="13"/>
      <c r="EL329" s="13"/>
      <c r="EM329" s="13"/>
      <c r="EN329" s="13"/>
      <c r="EO329" s="13"/>
      <c r="EP329" s="13"/>
      <c r="EQ329" s="13"/>
      <c r="ER329" s="13"/>
      <c r="ES329" s="13"/>
      <c r="ET329" s="13"/>
      <c r="EU329" s="13"/>
      <c r="EV329" s="13"/>
      <c r="EW329" s="13"/>
      <c r="EX329" s="13"/>
      <c r="EY329" s="13"/>
      <c r="EZ329" s="13"/>
      <c r="FA329" s="13"/>
      <c r="FB329" s="13"/>
      <c r="FC329" s="13"/>
      <c r="FD329" s="13"/>
      <c r="FE329" s="13"/>
      <c r="FF329" s="13"/>
      <c r="FG329" s="13"/>
      <c r="FH329" s="13"/>
      <c r="FI329" s="13"/>
      <c r="FJ329" s="13"/>
      <c r="FK329" s="13"/>
      <c r="FL329" s="13"/>
      <c r="FM329" s="13"/>
      <c r="FN329" s="13"/>
      <c r="FO329" s="13"/>
      <c r="FP329" s="13"/>
      <c r="FQ329" s="13"/>
      <c r="FR329" s="13"/>
      <c r="FS329" s="13"/>
      <c r="FT329" s="13"/>
      <c r="FU329" s="13"/>
      <c r="FV329" s="13"/>
      <c r="FW329" s="13"/>
      <c r="FX329" s="13"/>
      <c r="FY329" s="13"/>
      <c r="FZ329" s="13"/>
      <c r="GA329" s="13"/>
      <c r="GB329" s="13"/>
      <c r="GC329" s="13"/>
      <c r="GD329" s="13"/>
      <c r="GE329" s="13"/>
      <c r="GF329" s="13"/>
      <c r="GG329" s="13"/>
      <c r="GH329" s="13"/>
      <c r="GI329" s="13"/>
      <c r="GJ329" s="13"/>
      <c r="GK329" s="13"/>
      <c r="GL329" s="13"/>
      <c r="GM329" s="13"/>
      <c r="GN329" s="13"/>
      <c r="GO329" s="13"/>
      <c r="GP329" s="13"/>
      <c r="GQ329" s="13"/>
      <c r="GR329" s="13"/>
      <c r="GS329" s="13"/>
      <c r="GT329" s="13"/>
      <c r="GU329" s="13"/>
      <c r="GV329" s="13"/>
      <c r="GW329" s="13"/>
      <c r="GX329" s="13"/>
      <c r="GY329" s="13"/>
      <c r="GZ329" s="13"/>
      <c r="HA329" s="13"/>
      <c r="HB329" s="13"/>
      <c r="HC329" s="13"/>
      <c r="HD329" s="13"/>
      <c r="HE329" s="13"/>
      <c r="HF329" s="13"/>
      <c r="HG329" s="13"/>
      <c r="HH329" s="13"/>
      <c r="HI329" s="13"/>
      <c r="HJ329" s="13"/>
      <c r="HK329" s="13"/>
      <c r="HL329" s="13"/>
      <c r="HM329" s="13"/>
      <c r="HN329" s="13"/>
      <c r="HO329" s="13"/>
      <c r="HP329" s="13"/>
      <c r="HQ329" s="13"/>
      <c r="HR329" s="13"/>
      <c r="HS329" s="13"/>
      <c r="HT329" s="13"/>
      <c r="HU329" s="13"/>
      <c r="HV329" s="13"/>
      <c r="HW329" s="13"/>
      <c r="HX329" s="13"/>
      <c r="HY329" s="13"/>
      <c r="HZ329" s="13"/>
      <c r="IA329" s="13"/>
      <c r="IB329" s="13"/>
      <c r="IC329" s="13"/>
      <c r="ID329" s="13"/>
      <c r="IE329" s="13"/>
      <c r="IF329" s="13"/>
      <c r="IG329" s="13"/>
      <c r="IH329" s="13"/>
      <c r="II329" s="13"/>
      <c r="IJ329" s="13"/>
      <c r="IK329" s="13"/>
      <c r="IL329" s="13"/>
      <c r="IM329" s="13"/>
      <c r="IN329" s="13"/>
      <c r="IO329" s="13"/>
      <c r="IP329" s="13"/>
      <c r="IQ329" s="13"/>
      <c r="IR329" s="13"/>
      <c r="IS329" s="13"/>
      <c r="IT329" s="13"/>
      <c r="IU329" s="13"/>
      <c r="IV329" s="13"/>
      <c r="IW329" s="13"/>
      <c r="IX329" s="13"/>
      <c r="IY329" s="13"/>
      <c r="IZ329" s="13"/>
      <c r="JA329" s="13"/>
      <c r="JB329" s="13"/>
      <c r="JC329" s="13"/>
      <c r="JD329" s="13"/>
      <c r="JE329" s="13"/>
      <c r="JF329" s="13"/>
      <c r="JG329" s="13"/>
      <c r="JH329" s="13"/>
      <c r="JI329" s="13"/>
      <c r="JJ329" s="13"/>
      <c r="JK329" s="13"/>
      <c r="JL329" s="13"/>
      <c r="JM329" s="13"/>
      <c r="JN329" s="13"/>
      <c r="JO329" s="13"/>
      <c r="JP329" s="13"/>
      <c r="JQ329" s="13"/>
      <c r="JR329" s="13"/>
      <c r="JS329" s="13"/>
      <c r="JT329" s="13"/>
      <c r="JU329" s="13"/>
      <c r="JV329" s="13"/>
      <c r="JW329" s="13"/>
      <c r="JX329" s="13"/>
      <c r="JY329" s="13"/>
      <c r="JZ329" s="13"/>
      <c r="KA329" s="13"/>
      <c r="KB329" s="13"/>
      <c r="KC329" s="13"/>
      <c r="KD329" s="13"/>
      <c r="KE329" s="13"/>
      <c r="KF329" s="13"/>
      <c r="KG329" s="13"/>
      <c r="KH329" s="13"/>
      <c r="KI329" s="13"/>
      <c r="KJ329" s="13"/>
      <c r="KK329" s="13"/>
      <c r="KL329" s="13"/>
      <c r="KM329" s="13"/>
      <c r="KN329" s="13"/>
      <c r="KO329" s="13"/>
      <c r="KP329" s="13"/>
      <c r="KQ329" s="13"/>
      <c r="KR329" s="13"/>
      <c r="KS329" s="13"/>
      <c r="KT329" s="13"/>
      <c r="KU329" s="13"/>
      <c r="KV329" s="13"/>
      <c r="KW329" s="13"/>
      <c r="KX329" s="13"/>
      <c r="KY329" s="13"/>
      <c r="KZ329" s="13"/>
      <c r="LA329" s="13"/>
      <c r="LB329" s="13"/>
      <c r="LC329" s="13"/>
      <c r="LD329" s="13"/>
      <c r="LE329" s="13"/>
      <c r="LF329" s="13"/>
      <c r="LG329" s="13"/>
      <c r="LH329" s="13"/>
      <c r="LI329" s="13"/>
      <c r="LJ329" s="13"/>
      <c r="LK329" s="13"/>
      <c r="LL329" s="13"/>
      <c r="LM329" s="13"/>
      <c r="LN329" s="13"/>
      <c r="LO329" s="13"/>
      <c r="LP329" s="13"/>
      <c r="LQ329" s="13"/>
      <c r="LR329" s="13"/>
      <c r="LS329" s="13"/>
      <c r="LT329" s="13"/>
      <c r="LU329" s="13"/>
      <c r="LV329" s="13"/>
      <c r="LW329" s="13"/>
      <c r="LX329" s="13"/>
      <c r="LY329" s="13"/>
      <c r="LZ329" s="13"/>
      <c r="MA329" s="13"/>
      <c r="MB329" s="13"/>
      <c r="MC329" s="13"/>
      <c r="MD329" s="13"/>
      <c r="ME329" s="13"/>
      <c r="MF329" s="13"/>
      <c r="MG329" s="13"/>
      <c r="MH329" s="13"/>
      <c r="MI329" s="13"/>
      <c r="MJ329" s="13"/>
      <c r="MK329" s="13"/>
      <c r="ML329" s="13"/>
      <c r="MM329" s="13"/>
      <c r="MN329" s="13"/>
      <c r="MO329" s="13"/>
      <c r="MP329" s="13"/>
      <c r="MQ329" s="13"/>
      <c r="MR329" s="13"/>
      <c r="MS329" s="13"/>
      <c r="MT329" s="13"/>
      <c r="MU329" s="13"/>
      <c r="MV329" s="13"/>
      <c r="MW329" s="13"/>
      <c r="MX329" s="13"/>
      <c r="MY329" s="13"/>
      <c r="MZ329" s="13"/>
      <c r="NA329" s="13"/>
      <c r="NB329" s="13"/>
      <c r="NC329" s="13"/>
      <c r="ND329" s="13"/>
      <c r="NE329" s="13"/>
      <c r="NF329" s="13"/>
      <c r="NG329" s="13"/>
      <c r="NH329" s="13"/>
      <c r="NI329" s="13"/>
      <c r="NJ329" s="13"/>
      <c r="NK329" s="13"/>
      <c r="NL329" s="13"/>
      <c r="NM329" s="13"/>
      <c r="NN329" s="13"/>
      <c r="NO329" s="13"/>
      <c r="NP329" s="13"/>
      <c r="NQ329" s="13"/>
      <c r="NR329" s="13"/>
      <c r="NS329" s="13"/>
      <c r="NT329" s="13"/>
      <c r="NU329" s="13"/>
      <c r="NV329" s="13"/>
      <c r="NW329" s="13"/>
      <c r="NX329" s="13"/>
      <c r="NY329" s="13"/>
      <c r="NZ329" s="13"/>
      <c r="OA329" s="13"/>
      <c r="OB329" s="13"/>
      <c r="OC329" s="13"/>
      <c r="OD329" s="13"/>
      <c r="OE329" s="13"/>
      <c r="OF329" s="13"/>
      <c r="OG329" s="13"/>
      <c r="OH329" s="13"/>
      <c r="OI329" s="13"/>
      <c r="OJ329" s="13"/>
      <c r="OK329" s="13"/>
      <c r="OL329" s="13"/>
      <c r="OM329" s="13"/>
      <c r="ON329" s="13"/>
      <c r="OO329" s="13"/>
      <c r="OP329" s="13"/>
      <c r="OQ329" s="13"/>
      <c r="OR329" s="13"/>
      <c r="OS329" s="13"/>
      <c r="OT329" s="13"/>
      <c r="OU329" s="13"/>
      <c r="OV329" s="13"/>
      <c r="OW329" s="13"/>
      <c r="OX329" s="13"/>
      <c r="OY329" s="13"/>
      <c r="OZ329" s="13"/>
      <c r="PA329" s="13"/>
      <c r="PB329" s="13"/>
      <c r="PC329" s="13"/>
      <c r="PD329" s="13"/>
      <c r="PE329" s="13"/>
      <c r="PF329" s="13"/>
      <c r="PG329" s="13"/>
      <c r="PH329" s="13"/>
      <c r="PI329" s="13"/>
      <c r="PJ329" s="13"/>
      <c r="PK329" s="13"/>
      <c r="PL329" s="13"/>
      <c r="PM329" s="13"/>
      <c r="PN329" s="13"/>
      <c r="PO329" s="13"/>
      <c r="PP329" s="13"/>
      <c r="PQ329" s="13"/>
      <c r="PR329" s="13"/>
      <c r="PS329" s="13"/>
      <c r="PT329" s="13"/>
      <c r="PU329" s="13"/>
      <c r="PV329" s="13"/>
      <c r="PW329" s="13"/>
      <c r="PX329" s="13"/>
      <c r="PY329" s="13"/>
      <c r="PZ329" s="13"/>
      <c r="QA329" s="13"/>
      <c r="QB329" s="13"/>
      <c r="QC329" s="13"/>
      <c r="QD329" s="13"/>
      <c r="QE329" s="13"/>
      <c r="QF329" s="13"/>
      <c r="QG329" s="13"/>
      <c r="QH329" s="13"/>
      <c r="QI329" s="13"/>
      <c r="QJ329" s="13"/>
      <c r="QK329" s="13"/>
      <c r="QL329" s="13"/>
      <c r="QM329" s="13"/>
      <c r="QN329" s="13"/>
      <c r="QO329" s="13"/>
      <c r="QP329" s="13"/>
      <c r="QQ329" s="13"/>
      <c r="QR329" s="13"/>
      <c r="QS329" s="13"/>
      <c r="QT329" s="13"/>
      <c r="QU329" s="13"/>
      <c r="QV329" s="13"/>
      <c r="QW329" s="13"/>
      <c r="QX329" s="13"/>
      <c r="QY329" s="13"/>
      <c r="QZ329" s="13"/>
      <c r="RA329" s="13"/>
      <c r="RB329" s="13"/>
      <c r="RC329" s="13"/>
      <c r="RD329" s="13"/>
      <c r="RE329" s="13"/>
      <c r="RF329" s="13"/>
      <c r="RG329" s="13"/>
      <c r="RH329" s="13"/>
      <c r="RI329" s="13"/>
      <c r="RJ329" s="13"/>
      <c r="RK329" s="13"/>
      <c r="RL329" s="13"/>
      <c r="RM329" s="13"/>
      <c r="RN329" s="13"/>
      <c r="RO329" s="13"/>
      <c r="RP329" s="13"/>
      <c r="RQ329" s="13"/>
      <c r="RR329" s="13"/>
      <c r="RS329" s="13"/>
      <c r="RT329" s="13"/>
      <c r="RU329" s="13"/>
      <c r="RV329" s="13"/>
      <c r="RW329" s="13"/>
      <c r="RX329" s="13"/>
      <c r="RY329" s="13"/>
      <c r="RZ329" s="13"/>
      <c r="SA329" s="13"/>
      <c r="SB329" s="13"/>
      <c r="SC329" s="13"/>
      <c r="SD329" s="13"/>
      <c r="SE329" s="13"/>
      <c r="SF329" s="13"/>
      <c r="SG329" s="13"/>
      <c r="SH329" s="13"/>
      <c r="SI329" s="13"/>
      <c r="SJ329" s="13"/>
      <c r="SK329" s="13"/>
      <c r="SL329" s="13"/>
      <c r="SM329" s="13"/>
      <c r="SN329" s="13"/>
      <c r="SO329" s="13"/>
      <c r="SP329" s="13"/>
      <c r="SQ329" s="13"/>
      <c r="SR329" s="13"/>
      <c r="SS329" s="13"/>
      <c r="ST329" s="13"/>
      <c r="SU329" s="13"/>
      <c r="SV329" s="13"/>
      <c r="SW329" s="13"/>
      <c r="SX329" s="13"/>
      <c r="SY329" s="13"/>
      <c r="SZ329" s="13"/>
      <c r="TA329" s="13"/>
      <c r="TB329" s="13"/>
      <c r="TC329" s="13"/>
      <c r="TD329" s="13"/>
      <c r="TE329" s="13"/>
      <c r="TF329" s="13"/>
      <c r="TG329" s="13"/>
      <c r="TH329" s="13"/>
      <c r="TI329" s="13"/>
      <c r="TJ329" s="13"/>
      <c r="TK329" s="13"/>
      <c r="TL329" s="13"/>
      <c r="TM329" s="13"/>
      <c r="TN329" s="13"/>
      <c r="TO329" s="13"/>
      <c r="TP329" s="13"/>
      <c r="TQ329" s="13"/>
      <c r="TR329" s="13"/>
      <c r="TS329" s="13"/>
      <c r="TT329" s="13"/>
      <c r="TU329" s="13"/>
      <c r="TV329" s="13"/>
      <c r="TW329" s="13"/>
      <c r="TX329" s="13"/>
      <c r="TY329" s="13"/>
      <c r="TZ329" s="13"/>
      <c r="UA329" s="13"/>
      <c r="UB329" s="13"/>
      <c r="UC329" s="13"/>
      <c r="UD329" s="13"/>
      <c r="UE329" s="13"/>
      <c r="UF329" s="13"/>
      <c r="UG329" s="13"/>
      <c r="UH329" s="13"/>
      <c r="UI329" s="13"/>
      <c r="UJ329" s="13"/>
      <c r="UK329" s="13"/>
      <c r="UL329" s="13"/>
      <c r="UM329" s="13"/>
      <c r="UN329" s="13"/>
      <c r="UO329" s="13"/>
      <c r="UP329" s="13"/>
      <c r="UQ329" s="13"/>
      <c r="UR329" s="13"/>
      <c r="US329" s="13"/>
      <c r="UT329" s="13"/>
      <c r="UU329" s="13"/>
      <c r="UV329" s="13"/>
      <c r="UW329" s="13"/>
      <c r="UX329" s="13"/>
      <c r="UY329" s="13"/>
      <c r="UZ329" s="13"/>
      <c r="VA329" s="13"/>
      <c r="VB329" s="13"/>
      <c r="VC329" s="13"/>
      <c r="VD329" s="13"/>
      <c r="VE329" s="13"/>
      <c r="VF329" s="13"/>
      <c r="VG329" s="13"/>
      <c r="VH329" s="13"/>
      <c r="VI329" s="13"/>
      <c r="VJ329" s="13"/>
      <c r="VK329" s="13"/>
      <c r="VL329" s="13"/>
      <c r="VM329" s="13"/>
      <c r="VN329" s="13"/>
      <c r="VO329" s="13"/>
      <c r="VP329" s="13"/>
      <c r="VQ329" s="13"/>
      <c r="VR329" s="13"/>
      <c r="VS329" s="13"/>
      <c r="VT329" s="13"/>
      <c r="VU329" s="13"/>
      <c r="VV329" s="13"/>
      <c r="VW329" s="13"/>
      <c r="VX329" s="13"/>
      <c r="VY329" s="13"/>
      <c r="VZ329" s="13"/>
      <c r="WA329" s="13"/>
      <c r="WB329" s="13"/>
      <c r="WC329" s="13"/>
      <c r="WD329" s="13"/>
      <c r="WE329" s="13"/>
      <c r="WF329" s="13"/>
      <c r="WG329" s="13"/>
      <c r="WH329" s="13"/>
      <c r="WI329" s="13"/>
      <c r="WJ329" s="13"/>
      <c r="WK329" s="13"/>
      <c r="WL329" s="13"/>
      <c r="WM329" s="13"/>
      <c r="WN329" s="13"/>
      <c r="WO329" s="13"/>
      <c r="WP329" s="13"/>
      <c r="WQ329" s="13"/>
      <c r="WR329" s="13"/>
      <c r="WS329" s="13"/>
      <c r="WT329" s="13"/>
      <c r="WU329" s="13"/>
      <c r="WV329" s="13"/>
      <c r="WW329" s="13"/>
      <c r="WX329" s="13"/>
      <c r="WY329" s="13"/>
      <c r="WZ329" s="13"/>
      <c r="XA329" s="13"/>
      <c r="XB329" s="13"/>
      <c r="XC329" s="13"/>
      <c r="XD329" s="13"/>
      <c r="XE329" s="13"/>
      <c r="XF329" s="13"/>
      <c r="XG329" s="13"/>
      <c r="XH329" s="13"/>
      <c r="XI329" s="13"/>
      <c r="XJ329" s="13"/>
      <c r="XK329" s="13"/>
      <c r="XL329" s="13"/>
      <c r="XM329" s="13"/>
      <c r="XN329" s="13"/>
      <c r="XO329" s="13"/>
      <c r="XP329" s="13"/>
      <c r="XQ329" s="13"/>
      <c r="XR329" s="13"/>
      <c r="XS329" s="13"/>
      <c r="XT329" s="13"/>
      <c r="XU329" s="13"/>
      <c r="XV329" s="13"/>
      <c r="XW329" s="13"/>
      <c r="XX329" s="13"/>
      <c r="XY329" s="13"/>
      <c r="XZ329" s="13"/>
      <c r="YA329" s="13"/>
      <c r="YB329" s="13"/>
      <c r="YC329" s="13"/>
      <c r="YD329" s="13"/>
      <c r="YE329" s="13"/>
      <c r="YF329" s="13"/>
      <c r="YG329" s="13"/>
      <c r="YH329" s="13"/>
      <c r="YI329" s="13"/>
      <c r="YJ329" s="13"/>
      <c r="YK329" s="13"/>
      <c r="YL329" s="13"/>
      <c r="YM329" s="13"/>
      <c r="YN329" s="13"/>
      <c r="YO329" s="13"/>
      <c r="YP329" s="13"/>
      <c r="YQ329" s="13"/>
      <c r="YR329" s="13"/>
      <c r="YS329" s="13"/>
      <c r="YT329" s="13"/>
      <c r="YU329" s="13"/>
      <c r="YV329" s="13"/>
      <c r="YW329" s="13"/>
      <c r="YX329" s="13"/>
      <c r="YY329" s="13"/>
      <c r="YZ329" s="13"/>
      <c r="ZA329" s="13"/>
      <c r="ZB329" s="13"/>
      <c r="ZC329" s="13"/>
      <c r="ZD329" s="13"/>
      <c r="ZE329" s="13"/>
      <c r="ZF329" s="13"/>
      <c r="ZG329" s="13"/>
      <c r="ZH329" s="13"/>
      <c r="ZI329" s="13"/>
      <c r="ZJ329" s="13"/>
      <c r="ZK329" s="13"/>
      <c r="ZL329" s="13"/>
      <c r="ZM329" s="13"/>
      <c r="ZN329" s="13"/>
      <c r="ZO329" s="13"/>
      <c r="ZP329" s="13"/>
      <c r="ZQ329" s="13"/>
      <c r="ZR329" s="13"/>
      <c r="ZS329" s="13"/>
      <c r="ZT329" s="13"/>
      <c r="ZU329" s="13"/>
      <c r="ZV329" s="13"/>
      <c r="ZW329" s="13"/>
      <c r="ZX329" s="13"/>
      <c r="ZY329" s="13"/>
      <c r="ZZ329" s="13"/>
      <c r="AAA329" s="13"/>
      <c r="AAB329" s="13"/>
      <c r="AAC329" s="13"/>
      <c r="AAD329" s="13"/>
      <c r="AAE329" s="13"/>
      <c r="AAF329" s="13"/>
      <c r="AAG329" s="13"/>
      <c r="AAH329" s="13"/>
      <c r="AAI329" s="13"/>
      <c r="AAJ329" s="13"/>
      <c r="AAK329" s="13"/>
      <c r="AAL329" s="13"/>
      <c r="AAM329" s="13"/>
      <c r="AAN329" s="13"/>
      <c r="AAO329" s="13"/>
      <c r="AAP329" s="13"/>
      <c r="AAQ329" s="13"/>
      <c r="AAR329" s="13"/>
      <c r="AAS329" s="13"/>
      <c r="AAT329" s="13"/>
      <c r="AAU329" s="13"/>
      <c r="AAV329" s="13"/>
      <c r="AAW329" s="13"/>
      <c r="AAX329" s="13"/>
      <c r="AAY329" s="13"/>
      <c r="AAZ329" s="13"/>
      <c r="ABA329" s="13"/>
      <c r="ABB329" s="13"/>
      <c r="ABC329" s="13"/>
      <c r="ABD329" s="13"/>
      <c r="ABE329" s="13"/>
      <c r="ABF329" s="13"/>
      <c r="ABG329" s="13"/>
      <c r="ABH329" s="13"/>
      <c r="ABI329" s="13"/>
      <c r="ABJ329" s="13"/>
      <c r="ABK329" s="13"/>
      <c r="ABL329" s="13"/>
      <c r="ABM329" s="13"/>
      <c r="ABN329" s="13"/>
      <c r="ABO329" s="13"/>
      <c r="ABP329" s="13"/>
      <c r="ABQ329" s="13"/>
      <c r="ABR329" s="13"/>
      <c r="ABS329" s="13"/>
      <c r="ABT329" s="13"/>
      <c r="ABU329" s="13"/>
      <c r="ABV329" s="13"/>
      <c r="ABW329" s="13"/>
      <c r="ABX329" s="13"/>
      <c r="ABY329" s="13"/>
      <c r="ABZ329" s="13"/>
      <c r="ACA329" s="13"/>
      <c r="ACB329" s="13"/>
      <c r="ACC329" s="13"/>
      <c r="ACD329" s="13"/>
      <c r="ACE329" s="13"/>
      <c r="ACF329" s="13"/>
      <c r="ACG329" s="13"/>
      <c r="ACH329" s="13"/>
      <c r="ACI329" s="13"/>
      <c r="ACJ329" s="13"/>
      <c r="ACK329" s="13"/>
      <c r="ACL329" s="13"/>
      <c r="ACM329" s="13"/>
      <c r="ACN329" s="13"/>
      <c r="ACO329" s="13"/>
      <c r="ACP329" s="13"/>
      <c r="ACQ329" s="13"/>
      <c r="ACR329" s="13"/>
      <c r="ACS329" s="13"/>
      <c r="ACT329" s="13"/>
      <c r="ACU329" s="13"/>
      <c r="ACV329" s="13"/>
      <c r="ACW329" s="13"/>
      <c r="ACX329" s="13"/>
      <c r="ACY329" s="13"/>
      <c r="ACZ329" s="13"/>
      <c r="ADA329" s="13"/>
      <c r="ADB329" s="13"/>
      <c r="ADC329" s="13"/>
      <c r="ADD329" s="13"/>
      <c r="ADE329" s="13"/>
      <c r="ADF329" s="13"/>
      <c r="ADG329" s="13"/>
      <c r="ADH329" s="13"/>
      <c r="ADI329" s="13"/>
      <c r="ADJ329" s="13"/>
      <c r="ADK329" s="13"/>
      <c r="ADL329" s="13"/>
      <c r="ADM329" s="13"/>
      <c r="ADN329" s="13"/>
      <c r="ADO329" s="13"/>
      <c r="ADP329" s="13"/>
      <c r="ADQ329" s="13"/>
      <c r="ADR329" s="13"/>
      <c r="ADS329" s="13"/>
      <c r="ADT329" s="13"/>
      <c r="ADU329" s="13"/>
      <c r="ADV329" s="13"/>
      <c r="ADW329" s="13"/>
      <c r="ADX329" s="13"/>
      <c r="ADY329" s="13"/>
      <c r="ADZ329" s="13"/>
      <c r="AEA329" s="13"/>
      <c r="AEB329" s="13"/>
      <c r="AEC329" s="13"/>
      <c r="AED329" s="13"/>
      <c r="AEE329" s="13"/>
      <c r="AEF329" s="13"/>
      <c r="AEG329" s="13"/>
      <c r="AEH329" s="13"/>
      <c r="AEI329" s="13"/>
      <c r="AEJ329" s="13"/>
      <c r="AEK329" s="13"/>
      <c r="AEL329" s="13"/>
      <c r="AEM329" s="13"/>
      <c r="AEN329" s="13"/>
      <c r="AEO329" s="13"/>
      <c r="AEP329" s="13"/>
      <c r="AEQ329" s="13"/>
      <c r="AER329" s="13"/>
      <c r="AES329" s="13"/>
      <c r="AET329" s="13"/>
      <c r="AEU329" s="13"/>
      <c r="AEV329" s="13"/>
      <c r="AEW329" s="13"/>
      <c r="AEX329" s="13"/>
      <c r="AEY329" s="13"/>
      <c r="AEZ329" s="13"/>
      <c r="AFA329" s="13"/>
      <c r="AFB329" s="13"/>
      <c r="AFC329" s="13"/>
      <c r="AFD329" s="13"/>
      <c r="AFE329" s="13"/>
      <c r="AFF329" s="13"/>
      <c r="AFG329" s="13"/>
      <c r="AFH329" s="13"/>
      <c r="AFI329" s="13"/>
      <c r="AFJ329" s="13"/>
      <c r="AFK329" s="13"/>
      <c r="AFL329" s="13"/>
      <c r="AFM329" s="13"/>
      <c r="AFN329" s="13"/>
      <c r="AFO329" s="13"/>
      <c r="AFP329" s="13"/>
      <c r="AFQ329" s="13"/>
      <c r="AFR329" s="13"/>
      <c r="AFS329" s="13"/>
      <c r="AFT329" s="13"/>
      <c r="AFU329" s="13"/>
      <c r="AFV329" s="13"/>
      <c r="AFW329" s="13"/>
      <c r="AFX329" s="13"/>
      <c r="AFY329" s="13"/>
      <c r="AFZ329" s="13"/>
      <c r="AGA329" s="13"/>
      <c r="AGB329" s="13"/>
      <c r="AGC329" s="13"/>
      <c r="AGD329" s="13"/>
      <c r="AGE329" s="13"/>
      <c r="AGF329" s="13"/>
      <c r="AGG329" s="13"/>
      <c r="AGH329" s="13"/>
      <c r="AGI329" s="13"/>
      <c r="AGJ329" s="13"/>
      <c r="AGK329" s="13"/>
      <c r="AGL329" s="13"/>
      <c r="AGM329" s="13"/>
      <c r="AGN329" s="13"/>
      <c r="AGO329" s="13"/>
      <c r="AGP329" s="13"/>
      <c r="AGQ329" s="13"/>
      <c r="AGR329" s="13"/>
      <c r="AGS329" s="13"/>
      <c r="AGT329" s="13"/>
      <c r="AGU329" s="13"/>
      <c r="AGV329" s="13"/>
      <c r="AGW329" s="13"/>
      <c r="AGX329" s="13"/>
      <c r="AGY329" s="13"/>
      <c r="AGZ329" s="13"/>
      <c r="AHA329" s="13"/>
      <c r="AHB329" s="13"/>
      <c r="AHC329" s="13"/>
      <c r="AHD329" s="13"/>
      <c r="AHE329" s="13"/>
      <c r="AHF329" s="13"/>
      <c r="AHG329" s="13"/>
      <c r="AHH329" s="13"/>
      <c r="AHI329" s="13"/>
      <c r="AHJ329" s="13"/>
      <c r="AHK329" s="13"/>
      <c r="AHL329" s="13"/>
      <c r="AHM329" s="13"/>
      <c r="AHN329" s="13"/>
      <c r="AHO329" s="13"/>
      <c r="AHP329" s="13"/>
      <c r="AHQ329" s="13"/>
      <c r="AHR329" s="13"/>
      <c r="AHS329" s="13"/>
      <c r="AHT329" s="13"/>
      <c r="AHU329" s="13"/>
      <c r="AHV329" s="13"/>
      <c r="AHW329" s="13"/>
      <c r="AHX329" s="13"/>
      <c r="AHY329" s="13"/>
      <c r="AHZ329" s="13"/>
      <c r="AIA329" s="13"/>
      <c r="AIB329" s="13"/>
      <c r="AIC329" s="13"/>
      <c r="AID329" s="13"/>
      <c r="AIE329" s="13"/>
      <c r="AIF329" s="13"/>
      <c r="AIG329" s="13"/>
      <c r="AIH329" s="13"/>
      <c r="AII329" s="13"/>
      <c r="AIJ329" s="13"/>
      <c r="AIK329" s="13"/>
      <c r="AIL329" s="13"/>
      <c r="AIM329" s="13"/>
      <c r="AIN329" s="13"/>
      <c r="AIO329" s="13"/>
      <c r="AIP329" s="13"/>
      <c r="AIQ329" s="13"/>
      <c r="AIR329" s="13"/>
      <c r="AIS329" s="13"/>
      <c r="AIT329" s="13"/>
      <c r="AIU329" s="13"/>
      <c r="AIV329" s="13"/>
      <c r="AIW329" s="13"/>
      <c r="AIX329" s="13"/>
      <c r="AIY329" s="13"/>
      <c r="AIZ329" s="13"/>
      <c r="AJA329" s="13"/>
      <c r="AJB329" s="13"/>
      <c r="AJC329" s="13"/>
      <c r="AJD329" s="13"/>
      <c r="AJE329" s="13"/>
      <c r="AJF329" s="13"/>
      <c r="AJG329" s="13"/>
      <c r="AJH329" s="13"/>
      <c r="AJI329" s="13"/>
      <c r="AJJ329" s="13"/>
      <c r="AJK329" s="13"/>
      <c r="AJL329" s="13"/>
      <c r="AJM329" s="13"/>
      <c r="AJN329" s="13"/>
      <c r="AJO329" s="13"/>
      <c r="AJP329" s="13"/>
      <c r="AJQ329" s="13"/>
      <c r="AJR329" s="13"/>
      <c r="AJS329" s="13"/>
      <c r="AJT329" s="13"/>
      <c r="AJU329" s="13"/>
      <c r="AJV329" s="13"/>
      <c r="AJW329" s="13"/>
      <c r="AJX329" s="13"/>
      <c r="AJY329" s="13"/>
      <c r="AJZ329" s="13"/>
      <c r="AKA329" s="13"/>
      <c r="AKB329" s="13"/>
      <c r="AKC329" s="13"/>
      <c r="AKD329" s="13"/>
      <c r="AKE329" s="13"/>
      <c r="AKF329" s="13"/>
      <c r="AKG329" s="13"/>
      <c r="AKH329" s="13"/>
      <c r="AKI329" s="13"/>
      <c r="AKJ329" s="13"/>
      <c r="AKK329" s="13"/>
      <c r="AKL329" s="13"/>
      <c r="AKM329" s="13"/>
      <c r="AKN329" s="13"/>
      <c r="AKO329" s="13"/>
      <c r="AKP329" s="13"/>
      <c r="AKQ329" s="13"/>
      <c r="AKR329" s="13"/>
      <c r="AKS329" s="13"/>
      <c r="AKT329" s="13"/>
      <c r="AKU329" s="13"/>
      <c r="AKV329" s="13"/>
      <c r="AKW329" s="13"/>
      <c r="AKX329" s="13"/>
      <c r="AKY329" s="13"/>
      <c r="AKZ329" s="13"/>
      <c r="ALA329" s="13"/>
      <c r="ALB329" s="13"/>
      <c r="ALC329" s="13"/>
      <c r="ALD329" s="13"/>
      <c r="ALE329" s="13"/>
      <c r="ALF329" s="13"/>
      <c r="ALG329" s="13"/>
      <c r="ALH329" s="13"/>
      <c r="ALI329" s="13"/>
      <c r="ALJ329" s="13"/>
      <c r="ALK329" s="13"/>
      <c r="ALL329" s="13"/>
      <c r="ALM329" s="13"/>
      <c r="ALN329" s="13"/>
    </row>
    <row r="330" spans="1:1002" ht="14.5" hidden="1" customHeight="1" x14ac:dyDescent="0.35">
      <c r="A330" s="6"/>
      <c r="B330" s="21"/>
      <c r="C330" s="30"/>
      <c r="D330" s="21"/>
      <c r="E330" s="21"/>
      <c r="F330" s="11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3"/>
      <c r="DM330" s="13"/>
      <c r="DN330" s="13"/>
      <c r="DO330" s="13"/>
      <c r="DP330" s="13"/>
      <c r="DQ330" s="13"/>
      <c r="DR330" s="13"/>
      <c r="DS330" s="13"/>
      <c r="DT330" s="13"/>
      <c r="DU330" s="13"/>
      <c r="DV330" s="13"/>
      <c r="DW330" s="13"/>
      <c r="DX330" s="13"/>
      <c r="DY330" s="13"/>
      <c r="DZ330" s="13"/>
      <c r="EA330" s="13"/>
      <c r="EB330" s="13"/>
      <c r="EC330" s="13"/>
      <c r="ED330" s="13"/>
      <c r="EE330" s="13"/>
      <c r="EF330" s="13"/>
      <c r="EG330" s="13"/>
      <c r="EH330" s="13"/>
      <c r="EI330" s="13"/>
      <c r="EJ330" s="13"/>
      <c r="EK330" s="13"/>
      <c r="EL330" s="13"/>
      <c r="EM330" s="13"/>
      <c r="EN330" s="13"/>
      <c r="EO330" s="13"/>
      <c r="EP330" s="13"/>
      <c r="EQ330" s="13"/>
      <c r="ER330" s="13"/>
      <c r="ES330" s="13"/>
      <c r="ET330" s="13"/>
      <c r="EU330" s="13"/>
      <c r="EV330" s="13"/>
      <c r="EW330" s="13"/>
      <c r="EX330" s="13"/>
      <c r="EY330" s="13"/>
      <c r="EZ330" s="13"/>
      <c r="FA330" s="13"/>
      <c r="FB330" s="13"/>
      <c r="FC330" s="13"/>
      <c r="FD330" s="13"/>
      <c r="FE330" s="13"/>
      <c r="FF330" s="13"/>
      <c r="FG330" s="13"/>
      <c r="FH330" s="13"/>
      <c r="FI330" s="13"/>
      <c r="FJ330" s="13"/>
      <c r="FK330" s="13"/>
      <c r="FL330" s="13"/>
      <c r="FM330" s="13"/>
      <c r="FN330" s="13"/>
      <c r="FO330" s="13"/>
      <c r="FP330" s="13"/>
      <c r="FQ330" s="13"/>
      <c r="FR330" s="13"/>
      <c r="FS330" s="13"/>
      <c r="FT330" s="13"/>
      <c r="FU330" s="13"/>
      <c r="FV330" s="13"/>
      <c r="FW330" s="13"/>
      <c r="FX330" s="13"/>
      <c r="FY330" s="13"/>
      <c r="FZ330" s="13"/>
      <c r="GA330" s="13"/>
      <c r="GB330" s="13"/>
      <c r="GC330" s="13"/>
      <c r="GD330" s="13"/>
      <c r="GE330" s="13"/>
      <c r="GF330" s="13"/>
      <c r="GG330" s="13"/>
      <c r="GH330" s="13"/>
      <c r="GI330" s="13"/>
      <c r="GJ330" s="13"/>
      <c r="GK330" s="13"/>
      <c r="GL330" s="13"/>
      <c r="GM330" s="13"/>
      <c r="GN330" s="13"/>
      <c r="GO330" s="13"/>
      <c r="GP330" s="13"/>
      <c r="GQ330" s="13"/>
      <c r="GR330" s="13"/>
      <c r="GS330" s="13"/>
      <c r="GT330" s="13"/>
      <c r="GU330" s="13"/>
      <c r="GV330" s="13"/>
      <c r="GW330" s="13"/>
      <c r="GX330" s="13"/>
      <c r="GY330" s="13"/>
      <c r="GZ330" s="13"/>
      <c r="HA330" s="13"/>
      <c r="HB330" s="13"/>
      <c r="HC330" s="13"/>
      <c r="HD330" s="13"/>
      <c r="HE330" s="13"/>
      <c r="HF330" s="13"/>
      <c r="HG330" s="13"/>
      <c r="HH330" s="13"/>
      <c r="HI330" s="13"/>
      <c r="HJ330" s="13"/>
      <c r="HK330" s="13"/>
      <c r="HL330" s="13"/>
      <c r="HM330" s="13"/>
      <c r="HN330" s="13"/>
      <c r="HO330" s="13"/>
      <c r="HP330" s="13"/>
      <c r="HQ330" s="13"/>
      <c r="HR330" s="13"/>
      <c r="HS330" s="13"/>
      <c r="HT330" s="13"/>
      <c r="HU330" s="13"/>
      <c r="HV330" s="13"/>
      <c r="HW330" s="13"/>
      <c r="HX330" s="13"/>
      <c r="HY330" s="13"/>
      <c r="HZ330" s="13"/>
      <c r="IA330" s="13"/>
      <c r="IB330" s="13"/>
      <c r="IC330" s="13"/>
      <c r="ID330" s="13"/>
      <c r="IE330" s="13"/>
      <c r="IF330" s="13"/>
      <c r="IG330" s="13"/>
      <c r="IH330" s="13"/>
      <c r="II330" s="13"/>
      <c r="IJ330" s="13"/>
      <c r="IK330" s="13"/>
      <c r="IL330" s="13"/>
      <c r="IM330" s="13"/>
      <c r="IN330" s="13"/>
      <c r="IO330" s="13"/>
      <c r="IP330" s="13"/>
      <c r="IQ330" s="13"/>
      <c r="IR330" s="13"/>
      <c r="IS330" s="13"/>
      <c r="IT330" s="13"/>
      <c r="IU330" s="13"/>
      <c r="IV330" s="13"/>
      <c r="IW330" s="13"/>
      <c r="IX330" s="13"/>
      <c r="IY330" s="13"/>
      <c r="IZ330" s="13"/>
      <c r="JA330" s="13"/>
      <c r="JB330" s="13"/>
      <c r="JC330" s="13"/>
      <c r="JD330" s="13"/>
      <c r="JE330" s="13"/>
      <c r="JF330" s="13"/>
      <c r="JG330" s="13"/>
      <c r="JH330" s="13"/>
      <c r="JI330" s="13"/>
      <c r="JJ330" s="13"/>
      <c r="JK330" s="13"/>
      <c r="JL330" s="13"/>
      <c r="JM330" s="13"/>
      <c r="JN330" s="13"/>
      <c r="JO330" s="13"/>
      <c r="JP330" s="13"/>
      <c r="JQ330" s="13"/>
      <c r="JR330" s="13"/>
      <c r="JS330" s="13"/>
      <c r="JT330" s="13"/>
      <c r="JU330" s="13"/>
      <c r="JV330" s="13"/>
      <c r="JW330" s="13"/>
      <c r="JX330" s="13"/>
      <c r="JY330" s="13"/>
      <c r="JZ330" s="13"/>
      <c r="KA330" s="13"/>
      <c r="KB330" s="13"/>
      <c r="KC330" s="13"/>
      <c r="KD330" s="13"/>
      <c r="KE330" s="13"/>
      <c r="KF330" s="13"/>
      <c r="KG330" s="13"/>
      <c r="KH330" s="13"/>
      <c r="KI330" s="13"/>
      <c r="KJ330" s="13"/>
      <c r="KK330" s="13"/>
      <c r="KL330" s="13"/>
      <c r="KM330" s="13"/>
      <c r="KN330" s="13"/>
      <c r="KO330" s="13"/>
      <c r="KP330" s="13"/>
      <c r="KQ330" s="13"/>
      <c r="KR330" s="13"/>
      <c r="KS330" s="13"/>
      <c r="KT330" s="13"/>
      <c r="KU330" s="13"/>
      <c r="KV330" s="13"/>
      <c r="KW330" s="13"/>
      <c r="KX330" s="13"/>
      <c r="KY330" s="13"/>
      <c r="KZ330" s="13"/>
      <c r="LA330" s="13"/>
      <c r="LB330" s="13"/>
      <c r="LC330" s="13"/>
      <c r="LD330" s="13"/>
      <c r="LE330" s="13"/>
      <c r="LF330" s="13"/>
      <c r="LG330" s="13"/>
      <c r="LH330" s="13"/>
      <c r="LI330" s="13"/>
      <c r="LJ330" s="13"/>
      <c r="LK330" s="13"/>
      <c r="LL330" s="13"/>
      <c r="LM330" s="13"/>
      <c r="LN330" s="13"/>
      <c r="LO330" s="13"/>
      <c r="LP330" s="13"/>
      <c r="LQ330" s="13"/>
      <c r="LR330" s="13"/>
      <c r="LS330" s="13"/>
      <c r="LT330" s="13"/>
      <c r="LU330" s="13"/>
      <c r="LV330" s="13"/>
      <c r="LW330" s="13"/>
      <c r="LX330" s="13"/>
      <c r="LY330" s="13"/>
      <c r="LZ330" s="13"/>
      <c r="MA330" s="13"/>
      <c r="MB330" s="13"/>
      <c r="MC330" s="13"/>
      <c r="MD330" s="13"/>
      <c r="ME330" s="13"/>
      <c r="MF330" s="13"/>
      <c r="MG330" s="13"/>
      <c r="MH330" s="13"/>
      <c r="MI330" s="13"/>
      <c r="MJ330" s="13"/>
      <c r="MK330" s="13"/>
      <c r="ML330" s="13"/>
      <c r="MM330" s="13"/>
      <c r="MN330" s="13"/>
      <c r="MO330" s="13"/>
      <c r="MP330" s="13"/>
      <c r="MQ330" s="13"/>
      <c r="MR330" s="13"/>
      <c r="MS330" s="13"/>
      <c r="MT330" s="13"/>
      <c r="MU330" s="13"/>
      <c r="MV330" s="13"/>
      <c r="MW330" s="13"/>
      <c r="MX330" s="13"/>
      <c r="MY330" s="13"/>
      <c r="MZ330" s="13"/>
      <c r="NA330" s="13"/>
      <c r="NB330" s="13"/>
      <c r="NC330" s="13"/>
      <c r="ND330" s="13"/>
      <c r="NE330" s="13"/>
      <c r="NF330" s="13"/>
      <c r="NG330" s="13"/>
      <c r="NH330" s="13"/>
      <c r="NI330" s="13"/>
      <c r="NJ330" s="13"/>
      <c r="NK330" s="13"/>
      <c r="NL330" s="13"/>
      <c r="NM330" s="13"/>
      <c r="NN330" s="13"/>
      <c r="NO330" s="13"/>
      <c r="NP330" s="13"/>
      <c r="NQ330" s="13"/>
      <c r="NR330" s="13"/>
      <c r="NS330" s="13"/>
      <c r="NT330" s="13"/>
      <c r="NU330" s="13"/>
      <c r="NV330" s="13"/>
      <c r="NW330" s="13"/>
      <c r="NX330" s="13"/>
      <c r="NY330" s="13"/>
      <c r="NZ330" s="13"/>
      <c r="OA330" s="13"/>
      <c r="OB330" s="13"/>
      <c r="OC330" s="13"/>
      <c r="OD330" s="13"/>
      <c r="OE330" s="13"/>
      <c r="OF330" s="13"/>
      <c r="OG330" s="13"/>
      <c r="OH330" s="13"/>
      <c r="OI330" s="13"/>
      <c r="OJ330" s="13"/>
      <c r="OK330" s="13"/>
      <c r="OL330" s="13"/>
      <c r="OM330" s="13"/>
      <c r="ON330" s="13"/>
      <c r="OO330" s="13"/>
      <c r="OP330" s="13"/>
      <c r="OQ330" s="13"/>
      <c r="OR330" s="13"/>
      <c r="OS330" s="13"/>
      <c r="OT330" s="13"/>
      <c r="OU330" s="13"/>
      <c r="OV330" s="13"/>
      <c r="OW330" s="13"/>
      <c r="OX330" s="13"/>
      <c r="OY330" s="13"/>
      <c r="OZ330" s="13"/>
      <c r="PA330" s="13"/>
      <c r="PB330" s="13"/>
      <c r="PC330" s="13"/>
      <c r="PD330" s="13"/>
      <c r="PE330" s="13"/>
      <c r="PF330" s="13"/>
      <c r="PG330" s="13"/>
      <c r="PH330" s="13"/>
      <c r="PI330" s="13"/>
      <c r="PJ330" s="13"/>
      <c r="PK330" s="13"/>
      <c r="PL330" s="13"/>
      <c r="PM330" s="13"/>
      <c r="PN330" s="13"/>
      <c r="PO330" s="13"/>
      <c r="PP330" s="13"/>
      <c r="PQ330" s="13"/>
      <c r="PR330" s="13"/>
      <c r="PS330" s="13"/>
      <c r="PT330" s="13"/>
      <c r="PU330" s="13"/>
      <c r="PV330" s="13"/>
      <c r="PW330" s="13"/>
      <c r="PX330" s="13"/>
      <c r="PY330" s="13"/>
      <c r="PZ330" s="13"/>
      <c r="QA330" s="13"/>
      <c r="QB330" s="13"/>
      <c r="QC330" s="13"/>
      <c r="QD330" s="13"/>
      <c r="QE330" s="13"/>
      <c r="QF330" s="13"/>
      <c r="QG330" s="13"/>
      <c r="QH330" s="13"/>
      <c r="QI330" s="13"/>
      <c r="QJ330" s="13"/>
      <c r="QK330" s="13"/>
      <c r="QL330" s="13"/>
      <c r="QM330" s="13"/>
      <c r="QN330" s="13"/>
      <c r="QO330" s="13"/>
      <c r="QP330" s="13"/>
      <c r="QQ330" s="13"/>
      <c r="QR330" s="13"/>
      <c r="QS330" s="13"/>
      <c r="QT330" s="13"/>
      <c r="QU330" s="13"/>
      <c r="QV330" s="13"/>
      <c r="QW330" s="13"/>
      <c r="QX330" s="13"/>
      <c r="QY330" s="13"/>
      <c r="QZ330" s="13"/>
      <c r="RA330" s="13"/>
      <c r="RB330" s="13"/>
      <c r="RC330" s="13"/>
      <c r="RD330" s="13"/>
      <c r="RE330" s="13"/>
      <c r="RF330" s="13"/>
      <c r="RG330" s="13"/>
      <c r="RH330" s="13"/>
      <c r="RI330" s="13"/>
      <c r="RJ330" s="13"/>
      <c r="RK330" s="13"/>
      <c r="RL330" s="13"/>
      <c r="RM330" s="13"/>
      <c r="RN330" s="13"/>
      <c r="RO330" s="13"/>
      <c r="RP330" s="13"/>
      <c r="RQ330" s="13"/>
      <c r="RR330" s="13"/>
      <c r="RS330" s="13"/>
      <c r="RT330" s="13"/>
      <c r="RU330" s="13"/>
      <c r="RV330" s="13"/>
      <c r="RW330" s="13"/>
      <c r="RX330" s="13"/>
      <c r="RY330" s="13"/>
      <c r="RZ330" s="13"/>
      <c r="SA330" s="13"/>
      <c r="SB330" s="13"/>
      <c r="SC330" s="13"/>
      <c r="SD330" s="13"/>
      <c r="SE330" s="13"/>
      <c r="SF330" s="13"/>
      <c r="SG330" s="13"/>
      <c r="SH330" s="13"/>
      <c r="SI330" s="13"/>
      <c r="SJ330" s="13"/>
      <c r="SK330" s="13"/>
      <c r="SL330" s="13"/>
      <c r="SM330" s="13"/>
      <c r="SN330" s="13"/>
      <c r="SO330" s="13"/>
      <c r="SP330" s="13"/>
      <c r="SQ330" s="13"/>
      <c r="SR330" s="13"/>
      <c r="SS330" s="13"/>
      <c r="ST330" s="13"/>
      <c r="SU330" s="13"/>
      <c r="SV330" s="13"/>
      <c r="SW330" s="13"/>
      <c r="SX330" s="13"/>
      <c r="SY330" s="13"/>
      <c r="SZ330" s="13"/>
      <c r="TA330" s="13"/>
      <c r="TB330" s="13"/>
      <c r="TC330" s="13"/>
      <c r="TD330" s="13"/>
      <c r="TE330" s="13"/>
      <c r="TF330" s="13"/>
      <c r="TG330" s="13"/>
      <c r="TH330" s="13"/>
      <c r="TI330" s="13"/>
      <c r="TJ330" s="13"/>
      <c r="TK330" s="13"/>
      <c r="TL330" s="13"/>
      <c r="TM330" s="13"/>
      <c r="TN330" s="13"/>
      <c r="TO330" s="13"/>
      <c r="TP330" s="13"/>
      <c r="TQ330" s="13"/>
      <c r="TR330" s="13"/>
      <c r="TS330" s="13"/>
      <c r="TT330" s="13"/>
      <c r="TU330" s="13"/>
      <c r="TV330" s="13"/>
      <c r="TW330" s="13"/>
      <c r="TX330" s="13"/>
      <c r="TY330" s="13"/>
      <c r="TZ330" s="13"/>
      <c r="UA330" s="13"/>
      <c r="UB330" s="13"/>
      <c r="UC330" s="13"/>
      <c r="UD330" s="13"/>
      <c r="UE330" s="13"/>
      <c r="UF330" s="13"/>
      <c r="UG330" s="13"/>
      <c r="UH330" s="13"/>
      <c r="UI330" s="13"/>
      <c r="UJ330" s="13"/>
      <c r="UK330" s="13"/>
      <c r="UL330" s="13"/>
      <c r="UM330" s="13"/>
      <c r="UN330" s="13"/>
      <c r="UO330" s="13"/>
      <c r="UP330" s="13"/>
      <c r="UQ330" s="13"/>
      <c r="UR330" s="13"/>
      <c r="US330" s="13"/>
      <c r="UT330" s="13"/>
      <c r="UU330" s="13"/>
      <c r="UV330" s="13"/>
      <c r="UW330" s="13"/>
      <c r="UX330" s="13"/>
      <c r="UY330" s="13"/>
      <c r="UZ330" s="13"/>
      <c r="VA330" s="13"/>
      <c r="VB330" s="13"/>
      <c r="VC330" s="13"/>
      <c r="VD330" s="13"/>
      <c r="VE330" s="13"/>
      <c r="VF330" s="13"/>
      <c r="VG330" s="13"/>
      <c r="VH330" s="13"/>
      <c r="VI330" s="13"/>
      <c r="VJ330" s="13"/>
      <c r="VK330" s="13"/>
      <c r="VL330" s="13"/>
      <c r="VM330" s="13"/>
      <c r="VN330" s="13"/>
      <c r="VO330" s="13"/>
      <c r="VP330" s="13"/>
      <c r="VQ330" s="13"/>
      <c r="VR330" s="13"/>
      <c r="VS330" s="13"/>
      <c r="VT330" s="13"/>
      <c r="VU330" s="13"/>
      <c r="VV330" s="13"/>
      <c r="VW330" s="13"/>
      <c r="VX330" s="13"/>
      <c r="VY330" s="13"/>
      <c r="VZ330" s="13"/>
      <c r="WA330" s="13"/>
      <c r="WB330" s="13"/>
      <c r="WC330" s="13"/>
      <c r="WD330" s="13"/>
      <c r="WE330" s="13"/>
      <c r="WF330" s="13"/>
      <c r="WG330" s="13"/>
      <c r="WH330" s="13"/>
      <c r="WI330" s="13"/>
      <c r="WJ330" s="13"/>
      <c r="WK330" s="13"/>
      <c r="WL330" s="13"/>
      <c r="WM330" s="13"/>
      <c r="WN330" s="13"/>
      <c r="WO330" s="13"/>
      <c r="WP330" s="13"/>
      <c r="WQ330" s="13"/>
      <c r="WR330" s="13"/>
      <c r="WS330" s="13"/>
      <c r="WT330" s="13"/>
      <c r="WU330" s="13"/>
      <c r="WV330" s="13"/>
      <c r="WW330" s="13"/>
      <c r="WX330" s="13"/>
      <c r="WY330" s="13"/>
      <c r="WZ330" s="13"/>
      <c r="XA330" s="13"/>
      <c r="XB330" s="13"/>
      <c r="XC330" s="13"/>
      <c r="XD330" s="13"/>
      <c r="XE330" s="13"/>
      <c r="XF330" s="13"/>
      <c r="XG330" s="13"/>
      <c r="XH330" s="13"/>
      <c r="XI330" s="13"/>
      <c r="XJ330" s="13"/>
      <c r="XK330" s="13"/>
      <c r="XL330" s="13"/>
      <c r="XM330" s="13"/>
      <c r="XN330" s="13"/>
      <c r="XO330" s="13"/>
      <c r="XP330" s="13"/>
      <c r="XQ330" s="13"/>
      <c r="XR330" s="13"/>
      <c r="XS330" s="13"/>
      <c r="XT330" s="13"/>
      <c r="XU330" s="13"/>
      <c r="XV330" s="13"/>
      <c r="XW330" s="13"/>
      <c r="XX330" s="13"/>
      <c r="XY330" s="13"/>
      <c r="XZ330" s="13"/>
      <c r="YA330" s="13"/>
      <c r="YB330" s="13"/>
      <c r="YC330" s="13"/>
      <c r="YD330" s="13"/>
      <c r="YE330" s="13"/>
      <c r="YF330" s="13"/>
      <c r="YG330" s="13"/>
      <c r="YH330" s="13"/>
      <c r="YI330" s="13"/>
      <c r="YJ330" s="13"/>
      <c r="YK330" s="13"/>
      <c r="YL330" s="13"/>
      <c r="YM330" s="13"/>
      <c r="YN330" s="13"/>
      <c r="YO330" s="13"/>
      <c r="YP330" s="13"/>
      <c r="YQ330" s="13"/>
      <c r="YR330" s="13"/>
      <c r="YS330" s="13"/>
      <c r="YT330" s="13"/>
      <c r="YU330" s="13"/>
      <c r="YV330" s="13"/>
      <c r="YW330" s="13"/>
      <c r="YX330" s="13"/>
      <c r="YY330" s="13"/>
      <c r="YZ330" s="13"/>
      <c r="ZA330" s="13"/>
      <c r="ZB330" s="13"/>
      <c r="ZC330" s="13"/>
      <c r="ZD330" s="13"/>
      <c r="ZE330" s="13"/>
      <c r="ZF330" s="13"/>
      <c r="ZG330" s="13"/>
      <c r="ZH330" s="13"/>
      <c r="ZI330" s="13"/>
      <c r="ZJ330" s="13"/>
      <c r="ZK330" s="13"/>
      <c r="ZL330" s="13"/>
      <c r="ZM330" s="13"/>
      <c r="ZN330" s="13"/>
      <c r="ZO330" s="13"/>
      <c r="ZP330" s="13"/>
      <c r="ZQ330" s="13"/>
      <c r="ZR330" s="13"/>
      <c r="ZS330" s="13"/>
      <c r="ZT330" s="13"/>
      <c r="ZU330" s="13"/>
      <c r="ZV330" s="13"/>
      <c r="ZW330" s="13"/>
      <c r="ZX330" s="13"/>
      <c r="ZY330" s="13"/>
      <c r="ZZ330" s="13"/>
      <c r="AAA330" s="13"/>
      <c r="AAB330" s="13"/>
      <c r="AAC330" s="13"/>
      <c r="AAD330" s="13"/>
      <c r="AAE330" s="13"/>
      <c r="AAF330" s="13"/>
      <c r="AAG330" s="13"/>
      <c r="AAH330" s="13"/>
      <c r="AAI330" s="13"/>
      <c r="AAJ330" s="13"/>
      <c r="AAK330" s="13"/>
      <c r="AAL330" s="13"/>
      <c r="AAM330" s="13"/>
      <c r="AAN330" s="13"/>
      <c r="AAO330" s="13"/>
      <c r="AAP330" s="13"/>
      <c r="AAQ330" s="13"/>
      <c r="AAR330" s="13"/>
      <c r="AAS330" s="13"/>
      <c r="AAT330" s="13"/>
      <c r="AAU330" s="13"/>
      <c r="AAV330" s="13"/>
      <c r="AAW330" s="13"/>
      <c r="AAX330" s="13"/>
      <c r="AAY330" s="13"/>
      <c r="AAZ330" s="13"/>
      <c r="ABA330" s="13"/>
      <c r="ABB330" s="13"/>
      <c r="ABC330" s="13"/>
      <c r="ABD330" s="13"/>
      <c r="ABE330" s="13"/>
      <c r="ABF330" s="13"/>
      <c r="ABG330" s="13"/>
      <c r="ABH330" s="13"/>
      <c r="ABI330" s="13"/>
      <c r="ABJ330" s="13"/>
      <c r="ABK330" s="13"/>
      <c r="ABL330" s="13"/>
      <c r="ABM330" s="13"/>
      <c r="ABN330" s="13"/>
      <c r="ABO330" s="13"/>
      <c r="ABP330" s="13"/>
      <c r="ABQ330" s="13"/>
      <c r="ABR330" s="13"/>
      <c r="ABS330" s="13"/>
      <c r="ABT330" s="13"/>
      <c r="ABU330" s="13"/>
      <c r="ABV330" s="13"/>
      <c r="ABW330" s="13"/>
      <c r="ABX330" s="13"/>
      <c r="ABY330" s="13"/>
      <c r="ABZ330" s="13"/>
      <c r="ACA330" s="13"/>
      <c r="ACB330" s="13"/>
      <c r="ACC330" s="13"/>
      <c r="ACD330" s="13"/>
      <c r="ACE330" s="13"/>
      <c r="ACF330" s="13"/>
      <c r="ACG330" s="13"/>
      <c r="ACH330" s="13"/>
      <c r="ACI330" s="13"/>
      <c r="ACJ330" s="13"/>
      <c r="ACK330" s="13"/>
      <c r="ACL330" s="13"/>
      <c r="ACM330" s="13"/>
      <c r="ACN330" s="13"/>
      <c r="ACO330" s="13"/>
      <c r="ACP330" s="13"/>
      <c r="ACQ330" s="13"/>
      <c r="ACR330" s="13"/>
      <c r="ACS330" s="13"/>
      <c r="ACT330" s="13"/>
      <c r="ACU330" s="13"/>
      <c r="ACV330" s="13"/>
      <c r="ACW330" s="13"/>
      <c r="ACX330" s="13"/>
      <c r="ACY330" s="13"/>
      <c r="ACZ330" s="13"/>
      <c r="ADA330" s="13"/>
      <c r="ADB330" s="13"/>
      <c r="ADC330" s="13"/>
      <c r="ADD330" s="13"/>
      <c r="ADE330" s="13"/>
      <c r="ADF330" s="13"/>
      <c r="ADG330" s="13"/>
      <c r="ADH330" s="13"/>
      <c r="ADI330" s="13"/>
      <c r="ADJ330" s="13"/>
      <c r="ADK330" s="13"/>
      <c r="ADL330" s="13"/>
      <c r="ADM330" s="13"/>
      <c r="ADN330" s="13"/>
      <c r="ADO330" s="13"/>
      <c r="ADP330" s="13"/>
      <c r="ADQ330" s="13"/>
      <c r="ADR330" s="13"/>
      <c r="ADS330" s="13"/>
      <c r="ADT330" s="13"/>
      <c r="ADU330" s="13"/>
      <c r="ADV330" s="13"/>
      <c r="ADW330" s="13"/>
      <c r="ADX330" s="13"/>
      <c r="ADY330" s="13"/>
      <c r="ADZ330" s="13"/>
      <c r="AEA330" s="13"/>
      <c r="AEB330" s="13"/>
      <c r="AEC330" s="13"/>
      <c r="AED330" s="13"/>
      <c r="AEE330" s="13"/>
      <c r="AEF330" s="13"/>
      <c r="AEG330" s="13"/>
      <c r="AEH330" s="13"/>
      <c r="AEI330" s="13"/>
      <c r="AEJ330" s="13"/>
      <c r="AEK330" s="13"/>
      <c r="AEL330" s="13"/>
      <c r="AEM330" s="13"/>
      <c r="AEN330" s="13"/>
      <c r="AEO330" s="13"/>
      <c r="AEP330" s="13"/>
      <c r="AEQ330" s="13"/>
      <c r="AER330" s="13"/>
      <c r="AES330" s="13"/>
      <c r="AET330" s="13"/>
      <c r="AEU330" s="13"/>
      <c r="AEV330" s="13"/>
      <c r="AEW330" s="13"/>
      <c r="AEX330" s="13"/>
      <c r="AEY330" s="13"/>
      <c r="AEZ330" s="13"/>
      <c r="AFA330" s="13"/>
      <c r="AFB330" s="13"/>
      <c r="AFC330" s="13"/>
      <c r="AFD330" s="13"/>
      <c r="AFE330" s="13"/>
      <c r="AFF330" s="13"/>
      <c r="AFG330" s="13"/>
      <c r="AFH330" s="13"/>
      <c r="AFI330" s="13"/>
      <c r="AFJ330" s="13"/>
      <c r="AFK330" s="13"/>
      <c r="AFL330" s="13"/>
      <c r="AFM330" s="13"/>
      <c r="AFN330" s="13"/>
      <c r="AFO330" s="13"/>
      <c r="AFP330" s="13"/>
      <c r="AFQ330" s="13"/>
      <c r="AFR330" s="13"/>
      <c r="AFS330" s="13"/>
      <c r="AFT330" s="13"/>
      <c r="AFU330" s="13"/>
      <c r="AFV330" s="13"/>
      <c r="AFW330" s="13"/>
      <c r="AFX330" s="13"/>
      <c r="AFY330" s="13"/>
      <c r="AFZ330" s="13"/>
      <c r="AGA330" s="13"/>
      <c r="AGB330" s="13"/>
      <c r="AGC330" s="13"/>
      <c r="AGD330" s="13"/>
      <c r="AGE330" s="13"/>
      <c r="AGF330" s="13"/>
      <c r="AGG330" s="13"/>
      <c r="AGH330" s="13"/>
      <c r="AGI330" s="13"/>
      <c r="AGJ330" s="13"/>
      <c r="AGK330" s="13"/>
      <c r="AGL330" s="13"/>
      <c r="AGM330" s="13"/>
      <c r="AGN330" s="13"/>
      <c r="AGO330" s="13"/>
      <c r="AGP330" s="13"/>
      <c r="AGQ330" s="13"/>
      <c r="AGR330" s="13"/>
      <c r="AGS330" s="13"/>
      <c r="AGT330" s="13"/>
      <c r="AGU330" s="13"/>
      <c r="AGV330" s="13"/>
      <c r="AGW330" s="13"/>
      <c r="AGX330" s="13"/>
      <c r="AGY330" s="13"/>
      <c r="AGZ330" s="13"/>
      <c r="AHA330" s="13"/>
      <c r="AHB330" s="13"/>
      <c r="AHC330" s="13"/>
      <c r="AHD330" s="13"/>
      <c r="AHE330" s="13"/>
      <c r="AHF330" s="13"/>
      <c r="AHG330" s="13"/>
      <c r="AHH330" s="13"/>
      <c r="AHI330" s="13"/>
      <c r="AHJ330" s="13"/>
      <c r="AHK330" s="13"/>
      <c r="AHL330" s="13"/>
      <c r="AHM330" s="13"/>
      <c r="AHN330" s="13"/>
      <c r="AHO330" s="13"/>
      <c r="AHP330" s="13"/>
      <c r="AHQ330" s="13"/>
      <c r="AHR330" s="13"/>
      <c r="AHS330" s="13"/>
      <c r="AHT330" s="13"/>
      <c r="AHU330" s="13"/>
      <c r="AHV330" s="13"/>
      <c r="AHW330" s="13"/>
      <c r="AHX330" s="13"/>
      <c r="AHY330" s="13"/>
      <c r="AHZ330" s="13"/>
      <c r="AIA330" s="13"/>
      <c r="AIB330" s="13"/>
      <c r="AIC330" s="13"/>
      <c r="AID330" s="13"/>
      <c r="AIE330" s="13"/>
      <c r="AIF330" s="13"/>
      <c r="AIG330" s="13"/>
      <c r="AIH330" s="13"/>
      <c r="AII330" s="13"/>
      <c r="AIJ330" s="13"/>
      <c r="AIK330" s="13"/>
      <c r="AIL330" s="13"/>
      <c r="AIM330" s="13"/>
      <c r="AIN330" s="13"/>
      <c r="AIO330" s="13"/>
      <c r="AIP330" s="13"/>
      <c r="AIQ330" s="13"/>
      <c r="AIR330" s="13"/>
      <c r="AIS330" s="13"/>
      <c r="AIT330" s="13"/>
      <c r="AIU330" s="13"/>
      <c r="AIV330" s="13"/>
      <c r="AIW330" s="13"/>
      <c r="AIX330" s="13"/>
      <c r="AIY330" s="13"/>
      <c r="AIZ330" s="13"/>
      <c r="AJA330" s="13"/>
      <c r="AJB330" s="13"/>
      <c r="AJC330" s="13"/>
      <c r="AJD330" s="13"/>
      <c r="AJE330" s="13"/>
      <c r="AJF330" s="13"/>
      <c r="AJG330" s="13"/>
      <c r="AJH330" s="13"/>
      <c r="AJI330" s="13"/>
      <c r="AJJ330" s="13"/>
      <c r="AJK330" s="13"/>
      <c r="AJL330" s="13"/>
      <c r="AJM330" s="13"/>
      <c r="AJN330" s="13"/>
      <c r="AJO330" s="13"/>
      <c r="AJP330" s="13"/>
      <c r="AJQ330" s="13"/>
      <c r="AJR330" s="13"/>
      <c r="AJS330" s="13"/>
      <c r="AJT330" s="13"/>
      <c r="AJU330" s="13"/>
      <c r="AJV330" s="13"/>
      <c r="AJW330" s="13"/>
      <c r="AJX330" s="13"/>
      <c r="AJY330" s="13"/>
      <c r="AJZ330" s="13"/>
      <c r="AKA330" s="13"/>
      <c r="AKB330" s="13"/>
      <c r="AKC330" s="13"/>
      <c r="AKD330" s="13"/>
      <c r="AKE330" s="13"/>
      <c r="AKF330" s="13"/>
      <c r="AKG330" s="13"/>
      <c r="AKH330" s="13"/>
      <c r="AKI330" s="13"/>
      <c r="AKJ330" s="13"/>
      <c r="AKK330" s="13"/>
      <c r="AKL330" s="13"/>
      <c r="AKM330" s="13"/>
      <c r="AKN330" s="13"/>
      <c r="AKO330" s="13"/>
      <c r="AKP330" s="13"/>
      <c r="AKQ330" s="13"/>
      <c r="AKR330" s="13"/>
      <c r="AKS330" s="13"/>
      <c r="AKT330" s="13"/>
      <c r="AKU330" s="13"/>
      <c r="AKV330" s="13"/>
      <c r="AKW330" s="13"/>
      <c r="AKX330" s="13"/>
      <c r="AKY330" s="13"/>
      <c r="AKZ330" s="13"/>
      <c r="ALA330" s="13"/>
      <c r="ALB330" s="13"/>
      <c r="ALC330" s="13"/>
      <c r="ALD330" s="13"/>
      <c r="ALE330" s="13"/>
      <c r="ALF330" s="13"/>
      <c r="ALG330" s="13"/>
      <c r="ALH330" s="13"/>
      <c r="ALI330" s="13"/>
      <c r="ALJ330" s="13"/>
      <c r="ALK330" s="13"/>
      <c r="ALL330" s="13"/>
      <c r="ALM330" s="13"/>
      <c r="ALN330" s="13"/>
    </row>
    <row r="331" spans="1:1002" ht="14.5" hidden="1" customHeight="1" x14ac:dyDescent="0.35">
      <c r="A331" s="6"/>
      <c r="B331" s="21"/>
      <c r="C331" s="30"/>
      <c r="D331" s="21"/>
      <c r="E331" s="21"/>
      <c r="F331" s="11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c r="DK331" s="13"/>
      <c r="DL331" s="13"/>
      <c r="DM331" s="13"/>
      <c r="DN331" s="13"/>
      <c r="DO331" s="13"/>
      <c r="DP331" s="13"/>
      <c r="DQ331" s="13"/>
      <c r="DR331" s="13"/>
      <c r="DS331" s="13"/>
      <c r="DT331" s="13"/>
      <c r="DU331" s="13"/>
      <c r="DV331" s="13"/>
      <c r="DW331" s="13"/>
      <c r="DX331" s="13"/>
      <c r="DY331" s="13"/>
      <c r="DZ331" s="13"/>
      <c r="EA331" s="13"/>
      <c r="EB331" s="13"/>
      <c r="EC331" s="13"/>
      <c r="ED331" s="13"/>
      <c r="EE331" s="13"/>
      <c r="EF331" s="13"/>
      <c r="EG331" s="13"/>
      <c r="EH331" s="13"/>
      <c r="EI331" s="13"/>
      <c r="EJ331" s="13"/>
      <c r="EK331" s="13"/>
      <c r="EL331" s="13"/>
      <c r="EM331" s="13"/>
      <c r="EN331" s="13"/>
      <c r="EO331" s="13"/>
      <c r="EP331" s="13"/>
      <c r="EQ331" s="13"/>
      <c r="ER331" s="13"/>
      <c r="ES331" s="13"/>
      <c r="ET331" s="13"/>
      <c r="EU331" s="13"/>
      <c r="EV331" s="13"/>
      <c r="EW331" s="13"/>
      <c r="EX331" s="13"/>
      <c r="EY331" s="13"/>
      <c r="EZ331" s="13"/>
      <c r="FA331" s="13"/>
      <c r="FB331" s="13"/>
      <c r="FC331" s="13"/>
      <c r="FD331" s="13"/>
      <c r="FE331" s="13"/>
      <c r="FF331" s="13"/>
      <c r="FG331" s="13"/>
      <c r="FH331" s="13"/>
      <c r="FI331" s="13"/>
      <c r="FJ331" s="13"/>
      <c r="FK331" s="13"/>
      <c r="FL331" s="13"/>
      <c r="FM331" s="13"/>
      <c r="FN331" s="13"/>
      <c r="FO331" s="13"/>
      <c r="FP331" s="13"/>
      <c r="FQ331" s="13"/>
      <c r="FR331" s="13"/>
      <c r="FS331" s="13"/>
      <c r="FT331" s="13"/>
      <c r="FU331" s="13"/>
      <c r="FV331" s="13"/>
      <c r="FW331" s="13"/>
      <c r="FX331" s="13"/>
      <c r="FY331" s="13"/>
      <c r="FZ331" s="13"/>
      <c r="GA331" s="13"/>
      <c r="GB331" s="13"/>
      <c r="GC331" s="13"/>
      <c r="GD331" s="13"/>
      <c r="GE331" s="13"/>
      <c r="GF331" s="13"/>
      <c r="GG331" s="13"/>
      <c r="GH331" s="13"/>
      <c r="GI331" s="13"/>
      <c r="GJ331" s="13"/>
      <c r="GK331" s="13"/>
      <c r="GL331" s="13"/>
      <c r="GM331" s="13"/>
      <c r="GN331" s="13"/>
      <c r="GO331" s="13"/>
      <c r="GP331" s="13"/>
      <c r="GQ331" s="13"/>
      <c r="GR331" s="13"/>
      <c r="GS331" s="13"/>
      <c r="GT331" s="13"/>
      <c r="GU331" s="13"/>
      <c r="GV331" s="13"/>
      <c r="GW331" s="13"/>
      <c r="GX331" s="13"/>
      <c r="GY331" s="13"/>
      <c r="GZ331" s="13"/>
      <c r="HA331" s="13"/>
      <c r="HB331" s="13"/>
      <c r="HC331" s="13"/>
      <c r="HD331" s="13"/>
      <c r="HE331" s="13"/>
      <c r="HF331" s="13"/>
      <c r="HG331" s="13"/>
      <c r="HH331" s="13"/>
      <c r="HI331" s="13"/>
      <c r="HJ331" s="13"/>
      <c r="HK331" s="13"/>
      <c r="HL331" s="13"/>
      <c r="HM331" s="13"/>
      <c r="HN331" s="13"/>
      <c r="HO331" s="13"/>
      <c r="HP331" s="13"/>
      <c r="HQ331" s="13"/>
      <c r="HR331" s="13"/>
      <c r="HS331" s="13"/>
      <c r="HT331" s="13"/>
      <c r="HU331" s="13"/>
      <c r="HV331" s="13"/>
      <c r="HW331" s="13"/>
      <c r="HX331" s="13"/>
      <c r="HY331" s="13"/>
      <c r="HZ331" s="13"/>
      <c r="IA331" s="13"/>
      <c r="IB331" s="13"/>
      <c r="IC331" s="13"/>
      <c r="ID331" s="13"/>
      <c r="IE331" s="13"/>
      <c r="IF331" s="13"/>
      <c r="IG331" s="13"/>
      <c r="IH331" s="13"/>
      <c r="II331" s="13"/>
      <c r="IJ331" s="13"/>
      <c r="IK331" s="13"/>
      <c r="IL331" s="13"/>
      <c r="IM331" s="13"/>
      <c r="IN331" s="13"/>
      <c r="IO331" s="13"/>
      <c r="IP331" s="13"/>
      <c r="IQ331" s="13"/>
      <c r="IR331" s="13"/>
      <c r="IS331" s="13"/>
      <c r="IT331" s="13"/>
      <c r="IU331" s="13"/>
      <c r="IV331" s="13"/>
      <c r="IW331" s="13"/>
      <c r="IX331" s="13"/>
      <c r="IY331" s="13"/>
      <c r="IZ331" s="13"/>
      <c r="JA331" s="13"/>
      <c r="JB331" s="13"/>
      <c r="JC331" s="13"/>
      <c r="JD331" s="13"/>
      <c r="JE331" s="13"/>
      <c r="JF331" s="13"/>
      <c r="JG331" s="13"/>
      <c r="JH331" s="13"/>
      <c r="JI331" s="13"/>
      <c r="JJ331" s="13"/>
      <c r="JK331" s="13"/>
      <c r="JL331" s="13"/>
      <c r="JM331" s="13"/>
      <c r="JN331" s="13"/>
      <c r="JO331" s="13"/>
      <c r="JP331" s="13"/>
      <c r="JQ331" s="13"/>
      <c r="JR331" s="13"/>
      <c r="JS331" s="13"/>
      <c r="JT331" s="13"/>
      <c r="JU331" s="13"/>
      <c r="JV331" s="13"/>
      <c r="JW331" s="13"/>
      <c r="JX331" s="13"/>
      <c r="JY331" s="13"/>
      <c r="JZ331" s="13"/>
      <c r="KA331" s="13"/>
      <c r="KB331" s="13"/>
      <c r="KC331" s="13"/>
      <c r="KD331" s="13"/>
      <c r="KE331" s="13"/>
      <c r="KF331" s="13"/>
      <c r="KG331" s="13"/>
      <c r="KH331" s="13"/>
      <c r="KI331" s="13"/>
      <c r="KJ331" s="13"/>
      <c r="KK331" s="13"/>
      <c r="KL331" s="13"/>
      <c r="KM331" s="13"/>
      <c r="KN331" s="13"/>
      <c r="KO331" s="13"/>
      <c r="KP331" s="13"/>
      <c r="KQ331" s="13"/>
      <c r="KR331" s="13"/>
      <c r="KS331" s="13"/>
      <c r="KT331" s="13"/>
      <c r="KU331" s="13"/>
      <c r="KV331" s="13"/>
      <c r="KW331" s="13"/>
      <c r="KX331" s="13"/>
      <c r="KY331" s="13"/>
      <c r="KZ331" s="13"/>
      <c r="LA331" s="13"/>
      <c r="LB331" s="13"/>
      <c r="LC331" s="13"/>
      <c r="LD331" s="13"/>
      <c r="LE331" s="13"/>
      <c r="LF331" s="13"/>
      <c r="LG331" s="13"/>
      <c r="LH331" s="13"/>
      <c r="LI331" s="13"/>
      <c r="LJ331" s="13"/>
      <c r="LK331" s="13"/>
      <c r="LL331" s="13"/>
      <c r="LM331" s="13"/>
      <c r="LN331" s="13"/>
      <c r="LO331" s="13"/>
      <c r="LP331" s="13"/>
      <c r="LQ331" s="13"/>
      <c r="LR331" s="13"/>
      <c r="LS331" s="13"/>
      <c r="LT331" s="13"/>
      <c r="LU331" s="13"/>
      <c r="LV331" s="13"/>
      <c r="LW331" s="13"/>
      <c r="LX331" s="13"/>
      <c r="LY331" s="13"/>
      <c r="LZ331" s="13"/>
      <c r="MA331" s="13"/>
      <c r="MB331" s="13"/>
      <c r="MC331" s="13"/>
      <c r="MD331" s="13"/>
      <c r="ME331" s="13"/>
      <c r="MF331" s="13"/>
      <c r="MG331" s="13"/>
      <c r="MH331" s="13"/>
      <c r="MI331" s="13"/>
      <c r="MJ331" s="13"/>
      <c r="MK331" s="13"/>
      <c r="ML331" s="13"/>
      <c r="MM331" s="13"/>
      <c r="MN331" s="13"/>
      <c r="MO331" s="13"/>
      <c r="MP331" s="13"/>
      <c r="MQ331" s="13"/>
      <c r="MR331" s="13"/>
      <c r="MS331" s="13"/>
      <c r="MT331" s="13"/>
      <c r="MU331" s="13"/>
      <c r="MV331" s="13"/>
      <c r="MW331" s="13"/>
      <c r="MX331" s="13"/>
      <c r="MY331" s="13"/>
      <c r="MZ331" s="13"/>
      <c r="NA331" s="13"/>
      <c r="NB331" s="13"/>
      <c r="NC331" s="13"/>
      <c r="ND331" s="13"/>
      <c r="NE331" s="13"/>
      <c r="NF331" s="13"/>
      <c r="NG331" s="13"/>
      <c r="NH331" s="13"/>
      <c r="NI331" s="13"/>
      <c r="NJ331" s="13"/>
      <c r="NK331" s="13"/>
      <c r="NL331" s="13"/>
      <c r="NM331" s="13"/>
      <c r="NN331" s="13"/>
      <c r="NO331" s="13"/>
      <c r="NP331" s="13"/>
      <c r="NQ331" s="13"/>
      <c r="NR331" s="13"/>
      <c r="NS331" s="13"/>
      <c r="NT331" s="13"/>
      <c r="NU331" s="13"/>
      <c r="NV331" s="13"/>
      <c r="NW331" s="13"/>
      <c r="NX331" s="13"/>
      <c r="NY331" s="13"/>
      <c r="NZ331" s="13"/>
      <c r="OA331" s="13"/>
      <c r="OB331" s="13"/>
      <c r="OC331" s="13"/>
      <c r="OD331" s="13"/>
      <c r="OE331" s="13"/>
      <c r="OF331" s="13"/>
      <c r="OG331" s="13"/>
      <c r="OH331" s="13"/>
      <c r="OI331" s="13"/>
      <c r="OJ331" s="13"/>
      <c r="OK331" s="13"/>
      <c r="OL331" s="13"/>
      <c r="OM331" s="13"/>
      <c r="ON331" s="13"/>
      <c r="OO331" s="13"/>
      <c r="OP331" s="13"/>
      <c r="OQ331" s="13"/>
      <c r="OR331" s="13"/>
      <c r="OS331" s="13"/>
      <c r="OT331" s="13"/>
      <c r="OU331" s="13"/>
      <c r="OV331" s="13"/>
      <c r="OW331" s="13"/>
      <c r="OX331" s="13"/>
      <c r="OY331" s="13"/>
      <c r="OZ331" s="13"/>
      <c r="PA331" s="13"/>
      <c r="PB331" s="13"/>
      <c r="PC331" s="13"/>
      <c r="PD331" s="13"/>
      <c r="PE331" s="13"/>
      <c r="PF331" s="13"/>
      <c r="PG331" s="13"/>
      <c r="PH331" s="13"/>
      <c r="PI331" s="13"/>
      <c r="PJ331" s="13"/>
      <c r="PK331" s="13"/>
      <c r="PL331" s="13"/>
      <c r="PM331" s="13"/>
      <c r="PN331" s="13"/>
      <c r="PO331" s="13"/>
      <c r="PP331" s="13"/>
      <c r="PQ331" s="13"/>
      <c r="PR331" s="13"/>
      <c r="PS331" s="13"/>
      <c r="PT331" s="13"/>
      <c r="PU331" s="13"/>
      <c r="PV331" s="13"/>
      <c r="PW331" s="13"/>
      <c r="PX331" s="13"/>
      <c r="PY331" s="13"/>
      <c r="PZ331" s="13"/>
      <c r="QA331" s="13"/>
      <c r="QB331" s="13"/>
      <c r="QC331" s="13"/>
      <c r="QD331" s="13"/>
      <c r="QE331" s="13"/>
      <c r="QF331" s="13"/>
      <c r="QG331" s="13"/>
      <c r="QH331" s="13"/>
      <c r="QI331" s="13"/>
      <c r="QJ331" s="13"/>
      <c r="QK331" s="13"/>
      <c r="QL331" s="13"/>
      <c r="QM331" s="13"/>
      <c r="QN331" s="13"/>
      <c r="QO331" s="13"/>
      <c r="QP331" s="13"/>
      <c r="QQ331" s="13"/>
      <c r="QR331" s="13"/>
      <c r="QS331" s="13"/>
      <c r="QT331" s="13"/>
      <c r="QU331" s="13"/>
      <c r="QV331" s="13"/>
      <c r="QW331" s="13"/>
      <c r="QX331" s="13"/>
      <c r="QY331" s="13"/>
      <c r="QZ331" s="13"/>
      <c r="RA331" s="13"/>
      <c r="RB331" s="13"/>
      <c r="RC331" s="13"/>
      <c r="RD331" s="13"/>
      <c r="RE331" s="13"/>
      <c r="RF331" s="13"/>
      <c r="RG331" s="13"/>
      <c r="RH331" s="13"/>
      <c r="RI331" s="13"/>
      <c r="RJ331" s="13"/>
      <c r="RK331" s="13"/>
      <c r="RL331" s="13"/>
      <c r="RM331" s="13"/>
      <c r="RN331" s="13"/>
      <c r="RO331" s="13"/>
      <c r="RP331" s="13"/>
      <c r="RQ331" s="13"/>
      <c r="RR331" s="13"/>
      <c r="RS331" s="13"/>
      <c r="RT331" s="13"/>
      <c r="RU331" s="13"/>
      <c r="RV331" s="13"/>
      <c r="RW331" s="13"/>
      <c r="RX331" s="13"/>
      <c r="RY331" s="13"/>
      <c r="RZ331" s="13"/>
      <c r="SA331" s="13"/>
      <c r="SB331" s="13"/>
      <c r="SC331" s="13"/>
      <c r="SD331" s="13"/>
      <c r="SE331" s="13"/>
      <c r="SF331" s="13"/>
      <c r="SG331" s="13"/>
      <c r="SH331" s="13"/>
      <c r="SI331" s="13"/>
      <c r="SJ331" s="13"/>
      <c r="SK331" s="13"/>
      <c r="SL331" s="13"/>
      <c r="SM331" s="13"/>
      <c r="SN331" s="13"/>
      <c r="SO331" s="13"/>
      <c r="SP331" s="13"/>
      <c r="SQ331" s="13"/>
      <c r="SR331" s="13"/>
      <c r="SS331" s="13"/>
      <c r="ST331" s="13"/>
      <c r="SU331" s="13"/>
      <c r="SV331" s="13"/>
      <c r="SW331" s="13"/>
      <c r="SX331" s="13"/>
      <c r="SY331" s="13"/>
      <c r="SZ331" s="13"/>
      <c r="TA331" s="13"/>
      <c r="TB331" s="13"/>
      <c r="TC331" s="13"/>
      <c r="TD331" s="13"/>
      <c r="TE331" s="13"/>
      <c r="TF331" s="13"/>
      <c r="TG331" s="13"/>
      <c r="TH331" s="13"/>
      <c r="TI331" s="13"/>
      <c r="TJ331" s="13"/>
      <c r="TK331" s="13"/>
      <c r="TL331" s="13"/>
      <c r="TM331" s="13"/>
      <c r="TN331" s="13"/>
      <c r="TO331" s="13"/>
      <c r="TP331" s="13"/>
      <c r="TQ331" s="13"/>
      <c r="TR331" s="13"/>
      <c r="TS331" s="13"/>
      <c r="TT331" s="13"/>
      <c r="TU331" s="13"/>
      <c r="TV331" s="13"/>
      <c r="TW331" s="13"/>
      <c r="TX331" s="13"/>
      <c r="TY331" s="13"/>
      <c r="TZ331" s="13"/>
      <c r="UA331" s="13"/>
      <c r="UB331" s="13"/>
      <c r="UC331" s="13"/>
      <c r="UD331" s="13"/>
      <c r="UE331" s="13"/>
      <c r="UF331" s="13"/>
      <c r="UG331" s="13"/>
      <c r="UH331" s="13"/>
      <c r="UI331" s="13"/>
      <c r="UJ331" s="13"/>
      <c r="UK331" s="13"/>
      <c r="UL331" s="13"/>
      <c r="UM331" s="13"/>
      <c r="UN331" s="13"/>
      <c r="UO331" s="13"/>
      <c r="UP331" s="13"/>
      <c r="UQ331" s="13"/>
      <c r="UR331" s="13"/>
      <c r="US331" s="13"/>
      <c r="UT331" s="13"/>
      <c r="UU331" s="13"/>
      <c r="UV331" s="13"/>
      <c r="UW331" s="13"/>
      <c r="UX331" s="13"/>
      <c r="UY331" s="13"/>
      <c r="UZ331" s="13"/>
      <c r="VA331" s="13"/>
      <c r="VB331" s="13"/>
      <c r="VC331" s="13"/>
      <c r="VD331" s="13"/>
      <c r="VE331" s="13"/>
      <c r="VF331" s="13"/>
      <c r="VG331" s="13"/>
      <c r="VH331" s="13"/>
      <c r="VI331" s="13"/>
      <c r="VJ331" s="13"/>
      <c r="VK331" s="13"/>
      <c r="VL331" s="13"/>
      <c r="VM331" s="13"/>
      <c r="VN331" s="13"/>
      <c r="VO331" s="13"/>
      <c r="VP331" s="13"/>
      <c r="VQ331" s="13"/>
      <c r="VR331" s="13"/>
      <c r="VS331" s="13"/>
      <c r="VT331" s="13"/>
      <c r="VU331" s="13"/>
      <c r="VV331" s="13"/>
      <c r="VW331" s="13"/>
      <c r="VX331" s="13"/>
      <c r="VY331" s="13"/>
      <c r="VZ331" s="13"/>
      <c r="WA331" s="13"/>
      <c r="WB331" s="13"/>
      <c r="WC331" s="13"/>
      <c r="WD331" s="13"/>
      <c r="WE331" s="13"/>
      <c r="WF331" s="13"/>
      <c r="WG331" s="13"/>
      <c r="WH331" s="13"/>
      <c r="WI331" s="13"/>
      <c r="WJ331" s="13"/>
      <c r="WK331" s="13"/>
      <c r="WL331" s="13"/>
      <c r="WM331" s="13"/>
      <c r="WN331" s="13"/>
      <c r="WO331" s="13"/>
      <c r="WP331" s="13"/>
      <c r="WQ331" s="13"/>
      <c r="WR331" s="13"/>
      <c r="WS331" s="13"/>
      <c r="WT331" s="13"/>
      <c r="WU331" s="13"/>
      <c r="WV331" s="13"/>
      <c r="WW331" s="13"/>
      <c r="WX331" s="13"/>
      <c r="WY331" s="13"/>
      <c r="WZ331" s="13"/>
      <c r="XA331" s="13"/>
      <c r="XB331" s="13"/>
      <c r="XC331" s="13"/>
      <c r="XD331" s="13"/>
      <c r="XE331" s="13"/>
      <c r="XF331" s="13"/>
      <c r="XG331" s="13"/>
      <c r="XH331" s="13"/>
      <c r="XI331" s="13"/>
      <c r="XJ331" s="13"/>
      <c r="XK331" s="13"/>
      <c r="XL331" s="13"/>
      <c r="XM331" s="13"/>
      <c r="XN331" s="13"/>
      <c r="XO331" s="13"/>
      <c r="XP331" s="13"/>
      <c r="XQ331" s="13"/>
      <c r="XR331" s="13"/>
      <c r="XS331" s="13"/>
      <c r="XT331" s="13"/>
      <c r="XU331" s="13"/>
      <c r="XV331" s="13"/>
      <c r="XW331" s="13"/>
      <c r="XX331" s="13"/>
      <c r="XY331" s="13"/>
      <c r="XZ331" s="13"/>
      <c r="YA331" s="13"/>
      <c r="YB331" s="13"/>
      <c r="YC331" s="13"/>
      <c r="YD331" s="13"/>
      <c r="YE331" s="13"/>
      <c r="YF331" s="13"/>
      <c r="YG331" s="13"/>
      <c r="YH331" s="13"/>
      <c r="YI331" s="13"/>
      <c r="YJ331" s="13"/>
      <c r="YK331" s="13"/>
      <c r="YL331" s="13"/>
      <c r="YM331" s="13"/>
      <c r="YN331" s="13"/>
      <c r="YO331" s="13"/>
      <c r="YP331" s="13"/>
      <c r="YQ331" s="13"/>
      <c r="YR331" s="13"/>
      <c r="YS331" s="13"/>
      <c r="YT331" s="13"/>
      <c r="YU331" s="13"/>
      <c r="YV331" s="13"/>
      <c r="YW331" s="13"/>
      <c r="YX331" s="13"/>
      <c r="YY331" s="13"/>
      <c r="YZ331" s="13"/>
      <c r="ZA331" s="13"/>
      <c r="ZB331" s="13"/>
      <c r="ZC331" s="13"/>
      <c r="ZD331" s="13"/>
      <c r="ZE331" s="13"/>
      <c r="ZF331" s="13"/>
      <c r="ZG331" s="13"/>
      <c r="ZH331" s="13"/>
      <c r="ZI331" s="13"/>
      <c r="ZJ331" s="13"/>
      <c r="ZK331" s="13"/>
      <c r="ZL331" s="13"/>
      <c r="ZM331" s="13"/>
      <c r="ZN331" s="13"/>
      <c r="ZO331" s="13"/>
      <c r="ZP331" s="13"/>
      <c r="ZQ331" s="13"/>
      <c r="ZR331" s="13"/>
      <c r="ZS331" s="13"/>
      <c r="ZT331" s="13"/>
      <c r="ZU331" s="13"/>
      <c r="ZV331" s="13"/>
      <c r="ZW331" s="13"/>
      <c r="ZX331" s="13"/>
      <c r="ZY331" s="13"/>
      <c r="ZZ331" s="13"/>
      <c r="AAA331" s="13"/>
      <c r="AAB331" s="13"/>
      <c r="AAC331" s="13"/>
      <c r="AAD331" s="13"/>
      <c r="AAE331" s="13"/>
      <c r="AAF331" s="13"/>
      <c r="AAG331" s="13"/>
      <c r="AAH331" s="13"/>
      <c r="AAI331" s="13"/>
      <c r="AAJ331" s="13"/>
      <c r="AAK331" s="13"/>
      <c r="AAL331" s="13"/>
      <c r="AAM331" s="13"/>
      <c r="AAN331" s="13"/>
      <c r="AAO331" s="13"/>
      <c r="AAP331" s="13"/>
      <c r="AAQ331" s="13"/>
      <c r="AAR331" s="13"/>
      <c r="AAS331" s="13"/>
      <c r="AAT331" s="13"/>
      <c r="AAU331" s="13"/>
      <c r="AAV331" s="13"/>
      <c r="AAW331" s="13"/>
      <c r="AAX331" s="13"/>
      <c r="AAY331" s="13"/>
      <c r="AAZ331" s="13"/>
      <c r="ABA331" s="13"/>
      <c r="ABB331" s="13"/>
      <c r="ABC331" s="13"/>
      <c r="ABD331" s="13"/>
      <c r="ABE331" s="13"/>
      <c r="ABF331" s="13"/>
      <c r="ABG331" s="13"/>
      <c r="ABH331" s="13"/>
      <c r="ABI331" s="13"/>
      <c r="ABJ331" s="13"/>
      <c r="ABK331" s="13"/>
      <c r="ABL331" s="13"/>
      <c r="ABM331" s="13"/>
      <c r="ABN331" s="13"/>
      <c r="ABO331" s="13"/>
      <c r="ABP331" s="13"/>
      <c r="ABQ331" s="13"/>
      <c r="ABR331" s="13"/>
      <c r="ABS331" s="13"/>
      <c r="ABT331" s="13"/>
      <c r="ABU331" s="13"/>
      <c r="ABV331" s="13"/>
      <c r="ABW331" s="13"/>
      <c r="ABX331" s="13"/>
      <c r="ABY331" s="13"/>
      <c r="ABZ331" s="13"/>
      <c r="ACA331" s="13"/>
      <c r="ACB331" s="13"/>
      <c r="ACC331" s="13"/>
      <c r="ACD331" s="13"/>
      <c r="ACE331" s="13"/>
      <c r="ACF331" s="13"/>
      <c r="ACG331" s="13"/>
      <c r="ACH331" s="13"/>
      <c r="ACI331" s="13"/>
      <c r="ACJ331" s="13"/>
      <c r="ACK331" s="13"/>
      <c r="ACL331" s="13"/>
      <c r="ACM331" s="13"/>
      <c r="ACN331" s="13"/>
      <c r="ACO331" s="13"/>
      <c r="ACP331" s="13"/>
      <c r="ACQ331" s="13"/>
      <c r="ACR331" s="13"/>
      <c r="ACS331" s="13"/>
      <c r="ACT331" s="13"/>
      <c r="ACU331" s="13"/>
      <c r="ACV331" s="13"/>
      <c r="ACW331" s="13"/>
      <c r="ACX331" s="13"/>
      <c r="ACY331" s="13"/>
      <c r="ACZ331" s="13"/>
      <c r="ADA331" s="13"/>
      <c r="ADB331" s="13"/>
      <c r="ADC331" s="13"/>
      <c r="ADD331" s="13"/>
      <c r="ADE331" s="13"/>
      <c r="ADF331" s="13"/>
      <c r="ADG331" s="13"/>
      <c r="ADH331" s="13"/>
      <c r="ADI331" s="13"/>
      <c r="ADJ331" s="13"/>
      <c r="ADK331" s="13"/>
      <c r="ADL331" s="13"/>
      <c r="ADM331" s="13"/>
      <c r="ADN331" s="13"/>
      <c r="ADO331" s="13"/>
      <c r="ADP331" s="13"/>
      <c r="ADQ331" s="13"/>
      <c r="ADR331" s="13"/>
      <c r="ADS331" s="13"/>
      <c r="ADT331" s="13"/>
      <c r="ADU331" s="13"/>
      <c r="ADV331" s="13"/>
      <c r="ADW331" s="13"/>
      <c r="ADX331" s="13"/>
      <c r="ADY331" s="13"/>
      <c r="ADZ331" s="13"/>
      <c r="AEA331" s="13"/>
      <c r="AEB331" s="13"/>
      <c r="AEC331" s="13"/>
      <c r="AED331" s="13"/>
      <c r="AEE331" s="13"/>
      <c r="AEF331" s="13"/>
      <c r="AEG331" s="13"/>
      <c r="AEH331" s="13"/>
      <c r="AEI331" s="13"/>
      <c r="AEJ331" s="13"/>
      <c r="AEK331" s="13"/>
      <c r="AEL331" s="13"/>
      <c r="AEM331" s="13"/>
      <c r="AEN331" s="13"/>
      <c r="AEO331" s="13"/>
      <c r="AEP331" s="13"/>
      <c r="AEQ331" s="13"/>
      <c r="AER331" s="13"/>
      <c r="AES331" s="13"/>
      <c r="AET331" s="13"/>
      <c r="AEU331" s="13"/>
      <c r="AEV331" s="13"/>
      <c r="AEW331" s="13"/>
      <c r="AEX331" s="13"/>
      <c r="AEY331" s="13"/>
      <c r="AEZ331" s="13"/>
      <c r="AFA331" s="13"/>
      <c r="AFB331" s="13"/>
      <c r="AFC331" s="13"/>
      <c r="AFD331" s="13"/>
      <c r="AFE331" s="13"/>
      <c r="AFF331" s="13"/>
      <c r="AFG331" s="13"/>
      <c r="AFH331" s="13"/>
      <c r="AFI331" s="13"/>
      <c r="AFJ331" s="13"/>
      <c r="AFK331" s="13"/>
      <c r="AFL331" s="13"/>
      <c r="AFM331" s="13"/>
      <c r="AFN331" s="13"/>
      <c r="AFO331" s="13"/>
      <c r="AFP331" s="13"/>
      <c r="AFQ331" s="13"/>
      <c r="AFR331" s="13"/>
      <c r="AFS331" s="13"/>
      <c r="AFT331" s="13"/>
      <c r="AFU331" s="13"/>
      <c r="AFV331" s="13"/>
      <c r="AFW331" s="13"/>
      <c r="AFX331" s="13"/>
      <c r="AFY331" s="13"/>
      <c r="AFZ331" s="13"/>
      <c r="AGA331" s="13"/>
      <c r="AGB331" s="13"/>
      <c r="AGC331" s="13"/>
      <c r="AGD331" s="13"/>
      <c r="AGE331" s="13"/>
      <c r="AGF331" s="13"/>
      <c r="AGG331" s="13"/>
      <c r="AGH331" s="13"/>
      <c r="AGI331" s="13"/>
      <c r="AGJ331" s="13"/>
      <c r="AGK331" s="13"/>
      <c r="AGL331" s="13"/>
      <c r="AGM331" s="13"/>
      <c r="AGN331" s="13"/>
      <c r="AGO331" s="13"/>
      <c r="AGP331" s="13"/>
      <c r="AGQ331" s="13"/>
      <c r="AGR331" s="13"/>
      <c r="AGS331" s="13"/>
      <c r="AGT331" s="13"/>
      <c r="AGU331" s="13"/>
      <c r="AGV331" s="13"/>
      <c r="AGW331" s="13"/>
      <c r="AGX331" s="13"/>
      <c r="AGY331" s="13"/>
      <c r="AGZ331" s="13"/>
      <c r="AHA331" s="13"/>
      <c r="AHB331" s="13"/>
      <c r="AHC331" s="13"/>
      <c r="AHD331" s="13"/>
      <c r="AHE331" s="13"/>
      <c r="AHF331" s="13"/>
      <c r="AHG331" s="13"/>
      <c r="AHH331" s="13"/>
      <c r="AHI331" s="13"/>
      <c r="AHJ331" s="13"/>
      <c r="AHK331" s="13"/>
      <c r="AHL331" s="13"/>
      <c r="AHM331" s="13"/>
      <c r="AHN331" s="13"/>
      <c r="AHO331" s="13"/>
      <c r="AHP331" s="13"/>
      <c r="AHQ331" s="13"/>
      <c r="AHR331" s="13"/>
      <c r="AHS331" s="13"/>
      <c r="AHT331" s="13"/>
      <c r="AHU331" s="13"/>
      <c r="AHV331" s="13"/>
      <c r="AHW331" s="13"/>
      <c r="AHX331" s="13"/>
      <c r="AHY331" s="13"/>
      <c r="AHZ331" s="13"/>
      <c r="AIA331" s="13"/>
      <c r="AIB331" s="13"/>
      <c r="AIC331" s="13"/>
      <c r="AID331" s="13"/>
      <c r="AIE331" s="13"/>
      <c r="AIF331" s="13"/>
      <c r="AIG331" s="13"/>
      <c r="AIH331" s="13"/>
      <c r="AII331" s="13"/>
      <c r="AIJ331" s="13"/>
      <c r="AIK331" s="13"/>
      <c r="AIL331" s="13"/>
      <c r="AIM331" s="13"/>
      <c r="AIN331" s="13"/>
      <c r="AIO331" s="13"/>
      <c r="AIP331" s="13"/>
      <c r="AIQ331" s="13"/>
      <c r="AIR331" s="13"/>
      <c r="AIS331" s="13"/>
      <c r="AIT331" s="13"/>
      <c r="AIU331" s="13"/>
      <c r="AIV331" s="13"/>
      <c r="AIW331" s="13"/>
      <c r="AIX331" s="13"/>
      <c r="AIY331" s="13"/>
      <c r="AIZ331" s="13"/>
      <c r="AJA331" s="13"/>
      <c r="AJB331" s="13"/>
      <c r="AJC331" s="13"/>
      <c r="AJD331" s="13"/>
      <c r="AJE331" s="13"/>
      <c r="AJF331" s="13"/>
      <c r="AJG331" s="13"/>
      <c r="AJH331" s="13"/>
      <c r="AJI331" s="13"/>
      <c r="AJJ331" s="13"/>
      <c r="AJK331" s="13"/>
      <c r="AJL331" s="13"/>
      <c r="AJM331" s="13"/>
      <c r="AJN331" s="13"/>
      <c r="AJO331" s="13"/>
      <c r="AJP331" s="13"/>
      <c r="AJQ331" s="13"/>
      <c r="AJR331" s="13"/>
      <c r="AJS331" s="13"/>
      <c r="AJT331" s="13"/>
      <c r="AJU331" s="13"/>
      <c r="AJV331" s="13"/>
      <c r="AJW331" s="13"/>
      <c r="AJX331" s="13"/>
      <c r="AJY331" s="13"/>
      <c r="AJZ331" s="13"/>
      <c r="AKA331" s="13"/>
      <c r="AKB331" s="13"/>
      <c r="AKC331" s="13"/>
      <c r="AKD331" s="13"/>
      <c r="AKE331" s="13"/>
      <c r="AKF331" s="13"/>
      <c r="AKG331" s="13"/>
      <c r="AKH331" s="13"/>
      <c r="AKI331" s="13"/>
      <c r="AKJ331" s="13"/>
      <c r="AKK331" s="13"/>
      <c r="AKL331" s="13"/>
      <c r="AKM331" s="13"/>
      <c r="AKN331" s="13"/>
      <c r="AKO331" s="13"/>
      <c r="AKP331" s="13"/>
      <c r="AKQ331" s="13"/>
      <c r="AKR331" s="13"/>
      <c r="AKS331" s="13"/>
      <c r="AKT331" s="13"/>
      <c r="AKU331" s="13"/>
      <c r="AKV331" s="13"/>
      <c r="AKW331" s="13"/>
      <c r="AKX331" s="13"/>
      <c r="AKY331" s="13"/>
      <c r="AKZ331" s="13"/>
      <c r="ALA331" s="13"/>
      <c r="ALB331" s="13"/>
      <c r="ALC331" s="13"/>
      <c r="ALD331" s="13"/>
      <c r="ALE331" s="13"/>
      <c r="ALF331" s="13"/>
      <c r="ALG331" s="13"/>
      <c r="ALH331" s="13"/>
      <c r="ALI331" s="13"/>
      <c r="ALJ331" s="13"/>
      <c r="ALK331" s="13"/>
      <c r="ALL331" s="13"/>
      <c r="ALM331" s="13"/>
      <c r="ALN331" s="13"/>
    </row>
    <row r="332" spans="1:1002" ht="14.5" hidden="1" customHeight="1" x14ac:dyDescent="0.35">
      <c r="A332" s="6"/>
      <c r="B332" s="21"/>
      <c r="C332" s="30"/>
      <c r="D332" s="21"/>
      <c r="E332" s="21"/>
      <c r="F332" s="11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13"/>
      <c r="DP332" s="13"/>
      <c r="DQ332" s="13"/>
      <c r="DR332" s="13"/>
      <c r="DS332" s="13"/>
      <c r="DT332" s="13"/>
      <c r="DU332" s="13"/>
      <c r="DV332" s="13"/>
      <c r="DW332" s="13"/>
      <c r="DX332" s="13"/>
      <c r="DY332" s="13"/>
      <c r="DZ332" s="13"/>
      <c r="EA332" s="13"/>
      <c r="EB332" s="13"/>
      <c r="EC332" s="13"/>
      <c r="ED332" s="13"/>
      <c r="EE332" s="13"/>
      <c r="EF332" s="13"/>
      <c r="EG332" s="13"/>
      <c r="EH332" s="13"/>
      <c r="EI332" s="13"/>
      <c r="EJ332" s="13"/>
      <c r="EK332" s="13"/>
      <c r="EL332" s="13"/>
      <c r="EM332" s="13"/>
      <c r="EN332" s="13"/>
      <c r="EO332" s="13"/>
      <c r="EP332" s="13"/>
      <c r="EQ332" s="13"/>
      <c r="ER332" s="13"/>
      <c r="ES332" s="13"/>
      <c r="ET332" s="13"/>
      <c r="EU332" s="13"/>
      <c r="EV332" s="13"/>
      <c r="EW332" s="13"/>
      <c r="EX332" s="13"/>
      <c r="EY332" s="13"/>
      <c r="EZ332" s="13"/>
      <c r="FA332" s="13"/>
      <c r="FB332" s="13"/>
      <c r="FC332" s="13"/>
      <c r="FD332" s="13"/>
      <c r="FE332" s="13"/>
      <c r="FF332" s="13"/>
      <c r="FG332" s="13"/>
      <c r="FH332" s="13"/>
      <c r="FI332" s="13"/>
      <c r="FJ332" s="13"/>
      <c r="FK332" s="13"/>
      <c r="FL332" s="13"/>
      <c r="FM332" s="13"/>
      <c r="FN332" s="13"/>
      <c r="FO332" s="13"/>
      <c r="FP332" s="13"/>
      <c r="FQ332" s="13"/>
      <c r="FR332" s="13"/>
      <c r="FS332" s="13"/>
      <c r="FT332" s="13"/>
      <c r="FU332" s="13"/>
      <c r="FV332" s="13"/>
      <c r="FW332" s="13"/>
      <c r="FX332" s="13"/>
      <c r="FY332" s="13"/>
      <c r="FZ332" s="13"/>
      <c r="GA332" s="13"/>
      <c r="GB332" s="13"/>
      <c r="GC332" s="13"/>
      <c r="GD332" s="13"/>
      <c r="GE332" s="13"/>
      <c r="GF332" s="13"/>
      <c r="GG332" s="13"/>
      <c r="GH332" s="13"/>
      <c r="GI332" s="13"/>
      <c r="GJ332" s="13"/>
      <c r="GK332" s="13"/>
      <c r="GL332" s="13"/>
      <c r="GM332" s="13"/>
      <c r="GN332" s="13"/>
      <c r="GO332" s="13"/>
      <c r="GP332" s="13"/>
      <c r="GQ332" s="13"/>
      <c r="GR332" s="13"/>
      <c r="GS332" s="13"/>
      <c r="GT332" s="13"/>
      <c r="GU332" s="13"/>
      <c r="GV332" s="13"/>
      <c r="GW332" s="13"/>
      <c r="GX332" s="13"/>
      <c r="GY332" s="13"/>
      <c r="GZ332" s="13"/>
      <c r="HA332" s="13"/>
      <c r="HB332" s="13"/>
      <c r="HC332" s="13"/>
      <c r="HD332" s="13"/>
      <c r="HE332" s="13"/>
      <c r="HF332" s="13"/>
      <c r="HG332" s="13"/>
      <c r="HH332" s="13"/>
      <c r="HI332" s="13"/>
      <c r="HJ332" s="13"/>
      <c r="HK332" s="13"/>
      <c r="HL332" s="13"/>
      <c r="HM332" s="13"/>
      <c r="HN332" s="13"/>
      <c r="HO332" s="13"/>
      <c r="HP332" s="13"/>
      <c r="HQ332" s="13"/>
      <c r="HR332" s="13"/>
      <c r="HS332" s="13"/>
      <c r="HT332" s="13"/>
      <c r="HU332" s="13"/>
      <c r="HV332" s="13"/>
      <c r="HW332" s="13"/>
      <c r="HX332" s="13"/>
      <c r="HY332" s="13"/>
      <c r="HZ332" s="13"/>
      <c r="IA332" s="13"/>
      <c r="IB332" s="13"/>
      <c r="IC332" s="13"/>
      <c r="ID332" s="13"/>
      <c r="IE332" s="13"/>
      <c r="IF332" s="13"/>
      <c r="IG332" s="13"/>
      <c r="IH332" s="13"/>
      <c r="II332" s="13"/>
      <c r="IJ332" s="13"/>
      <c r="IK332" s="13"/>
      <c r="IL332" s="13"/>
      <c r="IM332" s="13"/>
      <c r="IN332" s="13"/>
      <c r="IO332" s="13"/>
      <c r="IP332" s="13"/>
      <c r="IQ332" s="13"/>
      <c r="IR332" s="13"/>
      <c r="IS332" s="13"/>
      <c r="IT332" s="13"/>
      <c r="IU332" s="13"/>
      <c r="IV332" s="13"/>
      <c r="IW332" s="13"/>
      <c r="IX332" s="13"/>
      <c r="IY332" s="13"/>
      <c r="IZ332" s="13"/>
      <c r="JA332" s="13"/>
      <c r="JB332" s="13"/>
      <c r="JC332" s="13"/>
      <c r="JD332" s="13"/>
      <c r="JE332" s="13"/>
      <c r="JF332" s="13"/>
      <c r="JG332" s="13"/>
      <c r="JH332" s="13"/>
      <c r="JI332" s="13"/>
      <c r="JJ332" s="13"/>
      <c r="JK332" s="13"/>
      <c r="JL332" s="13"/>
      <c r="JM332" s="13"/>
      <c r="JN332" s="13"/>
      <c r="JO332" s="13"/>
      <c r="JP332" s="13"/>
      <c r="JQ332" s="13"/>
      <c r="JR332" s="13"/>
      <c r="JS332" s="13"/>
      <c r="JT332" s="13"/>
      <c r="JU332" s="13"/>
      <c r="JV332" s="13"/>
      <c r="JW332" s="13"/>
      <c r="JX332" s="13"/>
      <c r="JY332" s="13"/>
      <c r="JZ332" s="13"/>
      <c r="KA332" s="13"/>
      <c r="KB332" s="13"/>
      <c r="KC332" s="13"/>
      <c r="KD332" s="13"/>
      <c r="KE332" s="13"/>
      <c r="KF332" s="13"/>
      <c r="KG332" s="13"/>
      <c r="KH332" s="13"/>
      <c r="KI332" s="13"/>
      <c r="KJ332" s="13"/>
      <c r="KK332" s="13"/>
      <c r="KL332" s="13"/>
      <c r="KM332" s="13"/>
      <c r="KN332" s="13"/>
      <c r="KO332" s="13"/>
      <c r="KP332" s="13"/>
      <c r="KQ332" s="13"/>
      <c r="KR332" s="13"/>
      <c r="KS332" s="13"/>
      <c r="KT332" s="13"/>
      <c r="KU332" s="13"/>
      <c r="KV332" s="13"/>
      <c r="KW332" s="13"/>
      <c r="KX332" s="13"/>
      <c r="KY332" s="13"/>
      <c r="KZ332" s="13"/>
      <c r="LA332" s="13"/>
      <c r="LB332" s="13"/>
      <c r="LC332" s="13"/>
      <c r="LD332" s="13"/>
      <c r="LE332" s="13"/>
      <c r="LF332" s="13"/>
      <c r="LG332" s="13"/>
      <c r="LH332" s="13"/>
      <c r="LI332" s="13"/>
      <c r="LJ332" s="13"/>
      <c r="LK332" s="13"/>
      <c r="LL332" s="13"/>
      <c r="LM332" s="13"/>
      <c r="LN332" s="13"/>
      <c r="LO332" s="13"/>
      <c r="LP332" s="13"/>
      <c r="LQ332" s="13"/>
      <c r="LR332" s="13"/>
      <c r="LS332" s="13"/>
      <c r="LT332" s="13"/>
      <c r="LU332" s="13"/>
      <c r="LV332" s="13"/>
      <c r="LW332" s="13"/>
      <c r="LX332" s="13"/>
      <c r="LY332" s="13"/>
      <c r="LZ332" s="13"/>
      <c r="MA332" s="13"/>
      <c r="MB332" s="13"/>
      <c r="MC332" s="13"/>
      <c r="MD332" s="13"/>
      <c r="ME332" s="13"/>
      <c r="MF332" s="13"/>
      <c r="MG332" s="13"/>
      <c r="MH332" s="13"/>
      <c r="MI332" s="13"/>
      <c r="MJ332" s="13"/>
      <c r="MK332" s="13"/>
      <c r="ML332" s="13"/>
      <c r="MM332" s="13"/>
      <c r="MN332" s="13"/>
      <c r="MO332" s="13"/>
      <c r="MP332" s="13"/>
      <c r="MQ332" s="13"/>
      <c r="MR332" s="13"/>
      <c r="MS332" s="13"/>
      <c r="MT332" s="13"/>
      <c r="MU332" s="13"/>
      <c r="MV332" s="13"/>
      <c r="MW332" s="13"/>
      <c r="MX332" s="13"/>
      <c r="MY332" s="13"/>
      <c r="MZ332" s="13"/>
      <c r="NA332" s="13"/>
      <c r="NB332" s="13"/>
      <c r="NC332" s="13"/>
      <c r="ND332" s="13"/>
      <c r="NE332" s="13"/>
      <c r="NF332" s="13"/>
      <c r="NG332" s="13"/>
      <c r="NH332" s="13"/>
      <c r="NI332" s="13"/>
      <c r="NJ332" s="13"/>
      <c r="NK332" s="13"/>
      <c r="NL332" s="13"/>
      <c r="NM332" s="13"/>
      <c r="NN332" s="13"/>
      <c r="NO332" s="13"/>
      <c r="NP332" s="13"/>
      <c r="NQ332" s="13"/>
      <c r="NR332" s="13"/>
      <c r="NS332" s="13"/>
      <c r="NT332" s="13"/>
      <c r="NU332" s="13"/>
      <c r="NV332" s="13"/>
      <c r="NW332" s="13"/>
      <c r="NX332" s="13"/>
      <c r="NY332" s="13"/>
      <c r="NZ332" s="13"/>
      <c r="OA332" s="13"/>
      <c r="OB332" s="13"/>
      <c r="OC332" s="13"/>
      <c r="OD332" s="13"/>
      <c r="OE332" s="13"/>
      <c r="OF332" s="13"/>
      <c r="OG332" s="13"/>
      <c r="OH332" s="13"/>
      <c r="OI332" s="13"/>
      <c r="OJ332" s="13"/>
      <c r="OK332" s="13"/>
      <c r="OL332" s="13"/>
      <c r="OM332" s="13"/>
      <c r="ON332" s="13"/>
      <c r="OO332" s="13"/>
      <c r="OP332" s="13"/>
      <c r="OQ332" s="13"/>
      <c r="OR332" s="13"/>
      <c r="OS332" s="13"/>
      <c r="OT332" s="13"/>
      <c r="OU332" s="13"/>
      <c r="OV332" s="13"/>
      <c r="OW332" s="13"/>
      <c r="OX332" s="13"/>
      <c r="OY332" s="13"/>
      <c r="OZ332" s="13"/>
      <c r="PA332" s="13"/>
      <c r="PB332" s="13"/>
      <c r="PC332" s="13"/>
      <c r="PD332" s="13"/>
      <c r="PE332" s="13"/>
      <c r="PF332" s="13"/>
      <c r="PG332" s="13"/>
      <c r="PH332" s="13"/>
      <c r="PI332" s="13"/>
      <c r="PJ332" s="13"/>
      <c r="PK332" s="13"/>
      <c r="PL332" s="13"/>
      <c r="PM332" s="13"/>
      <c r="PN332" s="13"/>
      <c r="PO332" s="13"/>
      <c r="PP332" s="13"/>
      <c r="PQ332" s="13"/>
      <c r="PR332" s="13"/>
      <c r="PS332" s="13"/>
      <c r="PT332" s="13"/>
      <c r="PU332" s="13"/>
      <c r="PV332" s="13"/>
      <c r="PW332" s="13"/>
      <c r="PX332" s="13"/>
      <c r="PY332" s="13"/>
      <c r="PZ332" s="13"/>
      <c r="QA332" s="13"/>
      <c r="QB332" s="13"/>
      <c r="QC332" s="13"/>
      <c r="QD332" s="13"/>
      <c r="QE332" s="13"/>
      <c r="QF332" s="13"/>
      <c r="QG332" s="13"/>
      <c r="QH332" s="13"/>
      <c r="QI332" s="13"/>
      <c r="QJ332" s="13"/>
      <c r="QK332" s="13"/>
      <c r="QL332" s="13"/>
      <c r="QM332" s="13"/>
      <c r="QN332" s="13"/>
      <c r="QO332" s="13"/>
      <c r="QP332" s="13"/>
      <c r="QQ332" s="13"/>
      <c r="QR332" s="13"/>
      <c r="QS332" s="13"/>
      <c r="QT332" s="13"/>
      <c r="QU332" s="13"/>
      <c r="QV332" s="13"/>
      <c r="QW332" s="13"/>
      <c r="QX332" s="13"/>
      <c r="QY332" s="13"/>
      <c r="QZ332" s="13"/>
      <c r="RA332" s="13"/>
      <c r="RB332" s="13"/>
      <c r="RC332" s="13"/>
      <c r="RD332" s="13"/>
      <c r="RE332" s="13"/>
      <c r="RF332" s="13"/>
      <c r="RG332" s="13"/>
      <c r="RH332" s="13"/>
      <c r="RI332" s="13"/>
      <c r="RJ332" s="13"/>
      <c r="RK332" s="13"/>
      <c r="RL332" s="13"/>
      <c r="RM332" s="13"/>
      <c r="RN332" s="13"/>
      <c r="RO332" s="13"/>
      <c r="RP332" s="13"/>
      <c r="RQ332" s="13"/>
      <c r="RR332" s="13"/>
      <c r="RS332" s="13"/>
      <c r="RT332" s="13"/>
      <c r="RU332" s="13"/>
      <c r="RV332" s="13"/>
      <c r="RW332" s="13"/>
      <c r="RX332" s="13"/>
      <c r="RY332" s="13"/>
      <c r="RZ332" s="13"/>
      <c r="SA332" s="13"/>
      <c r="SB332" s="13"/>
      <c r="SC332" s="13"/>
      <c r="SD332" s="13"/>
      <c r="SE332" s="13"/>
      <c r="SF332" s="13"/>
      <c r="SG332" s="13"/>
      <c r="SH332" s="13"/>
      <c r="SI332" s="13"/>
      <c r="SJ332" s="13"/>
      <c r="SK332" s="13"/>
      <c r="SL332" s="13"/>
      <c r="SM332" s="13"/>
      <c r="SN332" s="13"/>
      <c r="SO332" s="13"/>
      <c r="SP332" s="13"/>
      <c r="SQ332" s="13"/>
      <c r="SR332" s="13"/>
      <c r="SS332" s="13"/>
      <c r="ST332" s="13"/>
      <c r="SU332" s="13"/>
      <c r="SV332" s="13"/>
      <c r="SW332" s="13"/>
      <c r="SX332" s="13"/>
      <c r="SY332" s="13"/>
      <c r="SZ332" s="13"/>
      <c r="TA332" s="13"/>
      <c r="TB332" s="13"/>
      <c r="TC332" s="13"/>
      <c r="TD332" s="13"/>
      <c r="TE332" s="13"/>
      <c r="TF332" s="13"/>
      <c r="TG332" s="13"/>
      <c r="TH332" s="13"/>
      <c r="TI332" s="13"/>
      <c r="TJ332" s="13"/>
      <c r="TK332" s="13"/>
      <c r="TL332" s="13"/>
      <c r="TM332" s="13"/>
      <c r="TN332" s="13"/>
      <c r="TO332" s="13"/>
      <c r="TP332" s="13"/>
      <c r="TQ332" s="13"/>
      <c r="TR332" s="13"/>
      <c r="TS332" s="13"/>
      <c r="TT332" s="13"/>
      <c r="TU332" s="13"/>
      <c r="TV332" s="13"/>
      <c r="TW332" s="13"/>
      <c r="TX332" s="13"/>
      <c r="TY332" s="13"/>
      <c r="TZ332" s="13"/>
      <c r="UA332" s="13"/>
      <c r="UB332" s="13"/>
      <c r="UC332" s="13"/>
      <c r="UD332" s="13"/>
      <c r="UE332" s="13"/>
      <c r="UF332" s="13"/>
      <c r="UG332" s="13"/>
      <c r="UH332" s="13"/>
      <c r="UI332" s="13"/>
      <c r="UJ332" s="13"/>
      <c r="UK332" s="13"/>
      <c r="UL332" s="13"/>
      <c r="UM332" s="13"/>
      <c r="UN332" s="13"/>
      <c r="UO332" s="13"/>
      <c r="UP332" s="13"/>
      <c r="UQ332" s="13"/>
      <c r="UR332" s="13"/>
      <c r="US332" s="13"/>
      <c r="UT332" s="13"/>
      <c r="UU332" s="13"/>
      <c r="UV332" s="13"/>
      <c r="UW332" s="13"/>
      <c r="UX332" s="13"/>
      <c r="UY332" s="13"/>
      <c r="UZ332" s="13"/>
      <c r="VA332" s="13"/>
      <c r="VB332" s="13"/>
      <c r="VC332" s="13"/>
      <c r="VD332" s="13"/>
      <c r="VE332" s="13"/>
      <c r="VF332" s="13"/>
      <c r="VG332" s="13"/>
      <c r="VH332" s="13"/>
      <c r="VI332" s="13"/>
      <c r="VJ332" s="13"/>
      <c r="VK332" s="13"/>
      <c r="VL332" s="13"/>
      <c r="VM332" s="13"/>
      <c r="VN332" s="13"/>
      <c r="VO332" s="13"/>
      <c r="VP332" s="13"/>
      <c r="VQ332" s="13"/>
      <c r="VR332" s="13"/>
      <c r="VS332" s="13"/>
      <c r="VT332" s="13"/>
      <c r="VU332" s="13"/>
      <c r="VV332" s="13"/>
      <c r="VW332" s="13"/>
      <c r="VX332" s="13"/>
      <c r="VY332" s="13"/>
      <c r="VZ332" s="13"/>
      <c r="WA332" s="13"/>
      <c r="WB332" s="13"/>
      <c r="WC332" s="13"/>
      <c r="WD332" s="13"/>
      <c r="WE332" s="13"/>
      <c r="WF332" s="13"/>
      <c r="WG332" s="13"/>
      <c r="WH332" s="13"/>
      <c r="WI332" s="13"/>
      <c r="WJ332" s="13"/>
      <c r="WK332" s="13"/>
      <c r="WL332" s="13"/>
      <c r="WM332" s="13"/>
      <c r="WN332" s="13"/>
      <c r="WO332" s="13"/>
      <c r="WP332" s="13"/>
      <c r="WQ332" s="13"/>
      <c r="WR332" s="13"/>
      <c r="WS332" s="13"/>
      <c r="WT332" s="13"/>
      <c r="WU332" s="13"/>
      <c r="WV332" s="13"/>
      <c r="WW332" s="13"/>
      <c r="WX332" s="13"/>
      <c r="WY332" s="13"/>
      <c r="WZ332" s="13"/>
      <c r="XA332" s="13"/>
      <c r="XB332" s="13"/>
      <c r="XC332" s="13"/>
      <c r="XD332" s="13"/>
      <c r="XE332" s="13"/>
      <c r="XF332" s="13"/>
      <c r="XG332" s="13"/>
      <c r="XH332" s="13"/>
      <c r="XI332" s="13"/>
      <c r="XJ332" s="13"/>
      <c r="XK332" s="13"/>
      <c r="XL332" s="13"/>
      <c r="XM332" s="13"/>
      <c r="XN332" s="13"/>
      <c r="XO332" s="13"/>
      <c r="XP332" s="13"/>
      <c r="XQ332" s="13"/>
      <c r="XR332" s="13"/>
      <c r="XS332" s="13"/>
      <c r="XT332" s="13"/>
      <c r="XU332" s="13"/>
      <c r="XV332" s="13"/>
      <c r="XW332" s="13"/>
      <c r="XX332" s="13"/>
      <c r="XY332" s="13"/>
      <c r="XZ332" s="13"/>
      <c r="YA332" s="13"/>
      <c r="YB332" s="13"/>
      <c r="YC332" s="13"/>
      <c r="YD332" s="13"/>
      <c r="YE332" s="13"/>
      <c r="YF332" s="13"/>
      <c r="YG332" s="13"/>
      <c r="YH332" s="13"/>
      <c r="YI332" s="13"/>
      <c r="YJ332" s="13"/>
      <c r="YK332" s="13"/>
      <c r="YL332" s="13"/>
      <c r="YM332" s="13"/>
      <c r="YN332" s="13"/>
      <c r="YO332" s="13"/>
      <c r="YP332" s="13"/>
      <c r="YQ332" s="13"/>
      <c r="YR332" s="13"/>
      <c r="YS332" s="13"/>
      <c r="YT332" s="13"/>
      <c r="YU332" s="13"/>
      <c r="YV332" s="13"/>
      <c r="YW332" s="13"/>
      <c r="YX332" s="13"/>
      <c r="YY332" s="13"/>
      <c r="YZ332" s="13"/>
      <c r="ZA332" s="13"/>
      <c r="ZB332" s="13"/>
      <c r="ZC332" s="13"/>
      <c r="ZD332" s="13"/>
      <c r="ZE332" s="13"/>
      <c r="ZF332" s="13"/>
      <c r="ZG332" s="13"/>
      <c r="ZH332" s="13"/>
      <c r="ZI332" s="13"/>
      <c r="ZJ332" s="13"/>
      <c r="ZK332" s="13"/>
      <c r="ZL332" s="13"/>
      <c r="ZM332" s="13"/>
      <c r="ZN332" s="13"/>
      <c r="ZO332" s="13"/>
      <c r="ZP332" s="13"/>
      <c r="ZQ332" s="13"/>
      <c r="ZR332" s="13"/>
      <c r="ZS332" s="13"/>
      <c r="ZT332" s="13"/>
      <c r="ZU332" s="13"/>
      <c r="ZV332" s="13"/>
      <c r="ZW332" s="13"/>
      <c r="ZX332" s="13"/>
      <c r="ZY332" s="13"/>
      <c r="ZZ332" s="13"/>
      <c r="AAA332" s="13"/>
      <c r="AAB332" s="13"/>
      <c r="AAC332" s="13"/>
      <c r="AAD332" s="13"/>
      <c r="AAE332" s="13"/>
      <c r="AAF332" s="13"/>
      <c r="AAG332" s="13"/>
      <c r="AAH332" s="13"/>
      <c r="AAI332" s="13"/>
      <c r="AAJ332" s="13"/>
      <c r="AAK332" s="13"/>
      <c r="AAL332" s="13"/>
      <c r="AAM332" s="13"/>
      <c r="AAN332" s="13"/>
      <c r="AAO332" s="13"/>
      <c r="AAP332" s="13"/>
      <c r="AAQ332" s="13"/>
      <c r="AAR332" s="13"/>
      <c r="AAS332" s="13"/>
      <c r="AAT332" s="13"/>
      <c r="AAU332" s="13"/>
      <c r="AAV332" s="13"/>
      <c r="AAW332" s="13"/>
      <c r="AAX332" s="13"/>
      <c r="AAY332" s="13"/>
      <c r="AAZ332" s="13"/>
      <c r="ABA332" s="13"/>
      <c r="ABB332" s="13"/>
      <c r="ABC332" s="13"/>
      <c r="ABD332" s="13"/>
      <c r="ABE332" s="13"/>
      <c r="ABF332" s="13"/>
      <c r="ABG332" s="13"/>
      <c r="ABH332" s="13"/>
      <c r="ABI332" s="13"/>
      <c r="ABJ332" s="13"/>
      <c r="ABK332" s="13"/>
      <c r="ABL332" s="13"/>
      <c r="ABM332" s="13"/>
      <c r="ABN332" s="13"/>
      <c r="ABO332" s="13"/>
      <c r="ABP332" s="13"/>
      <c r="ABQ332" s="13"/>
      <c r="ABR332" s="13"/>
      <c r="ABS332" s="13"/>
      <c r="ABT332" s="13"/>
      <c r="ABU332" s="13"/>
      <c r="ABV332" s="13"/>
      <c r="ABW332" s="13"/>
      <c r="ABX332" s="13"/>
      <c r="ABY332" s="13"/>
      <c r="ABZ332" s="13"/>
      <c r="ACA332" s="13"/>
      <c r="ACB332" s="13"/>
      <c r="ACC332" s="13"/>
      <c r="ACD332" s="13"/>
      <c r="ACE332" s="13"/>
      <c r="ACF332" s="13"/>
      <c r="ACG332" s="13"/>
      <c r="ACH332" s="13"/>
      <c r="ACI332" s="13"/>
      <c r="ACJ332" s="13"/>
      <c r="ACK332" s="13"/>
      <c r="ACL332" s="13"/>
      <c r="ACM332" s="13"/>
      <c r="ACN332" s="13"/>
      <c r="ACO332" s="13"/>
      <c r="ACP332" s="13"/>
      <c r="ACQ332" s="13"/>
      <c r="ACR332" s="13"/>
      <c r="ACS332" s="13"/>
      <c r="ACT332" s="13"/>
      <c r="ACU332" s="13"/>
      <c r="ACV332" s="13"/>
      <c r="ACW332" s="13"/>
      <c r="ACX332" s="13"/>
      <c r="ACY332" s="13"/>
      <c r="ACZ332" s="13"/>
      <c r="ADA332" s="13"/>
      <c r="ADB332" s="13"/>
      <c r="ADC332" s="13"/>
      <c r="ADD332" s="13"/>
      <c r="ADE332" s="13"/>
      <c r="ADF332" s="13"/>
      <c r="ADG332" s="13"/>
      <c r="ADH332" s="13"/>
      <c r="ADI332" s="13"/>
      <c r="ADJ332" s="13"/>
      <c r="ADK332" s="13"/>
      <c r="ADL332" s="13"/>
      <c r="ADM332" s="13"/>
      <c r="ADN332" s="13"/>
      <c r="ADO332" s="13"/>
      <c r="ADP332" s="13"/>
      <c r="ADQ332" s="13"/>
      <c r="ADR332" s="13"/>
      <c r="ADS332" s="13"/>
      <c r="ADT332" s="13"/>
      <c r="ADU332" s="13"/>
      <c r="ADV332" s="13"/>
      <c r="ADW332" s="13"/>
      <c r="ADX332" s="13"/>
      <c r="ADY332" s="13"/>
      <c r="ADZ332" s="13"/>
      <c r="AEA332" s="13"/>
      <c r="AEB332" s="13"/>
      <c r="AEC332" s="13"/>
      <c r="AED332" s="13"/>
      <c r="AEE332" s="13"/>
      <c r="AEF332" s="13"/>
      <c r="AEG332" s="13"/>
      <c r="AEH332" s="13"/>
      <c r="AEI332" s="13"/>
      <c r="AEJ332" s="13"/>
      <c r="AEK332" s="13"/>
      <c r="AEL332" s="13"/>
      <c r="AEM332" s="13"/>
      <c r="AEN332" s="13"/>
      <c r="AEO332" s="13"/>
      <c r="AEP332" s="13"/>
      <c r="AEQ332" s="13"/>
      <c r="AER332" s="13"/>
      <c r="AES332" s="13"/>
      <c r="AET332" s="13"/>
      <c r="AEU332" s="13"/>
      <c r="AEV332" s="13"/>
      <c r="AEW332" s="13"/>
      <c r="AEX332" s="13"/>
      <c r="AEY332" s="13"/>
      <c r="AEZ332" s="13"/>
      <c r="AFA332" s="13"/>
      <c r="AFB332" s="13"/>
      <c r="AFC332" s="13"/>
      <c r="AFD332" s="13"/>
      <c r="AFE332" s="13"/>
      <c r="AFF332" s="13"/>
      <c r="AFG332" s="13"/>
      <c r="AFH332" s="13"/>
      <c r="AFI332" s="13"/>
      <c r="AFJ332" s="13"/>
      <c r="AFK332" s="13"/>
      <c r="AFL332" s="13"/>
      <c r="AFM332" s="13"/>
      <c r="AFN332" s="13"/>
      <c r="AFO332" s="13"/>
      <c r="AFP332" s="13"/>
      <c r="AFQ332" s="13"/>
      <c r="AFR332" s="13"/>
      <c r="AFS332" s="13"/>
      <c r="AFT332" s="13"/>
      <c r="AFU332" s="13"/>
      <c r="AFV332" s="13"/>
      <c r="AFW332" s="13"/>
      <c r="AFX332" s="13"/>
      <c r="AFY332" s="13"/>
      <c r="AFZ332" s="13"/>
      <c r="AGA332" s="13"/>
      <c r="AGB332" s="13"/>
      <c r="AGC332" s="13"/>
      <c r="AGD332" s="13"/>
      <c r="AGE332" s="13"/>
      <c r="AGF332" s="13"/>
      <c r="AGG332" s="13"/>
      <c r="AGH332" s="13"/>
      <c r="AGI332" s="13"/>
      <c r="AGJ332" s="13"/>
      <c r="AGK332" s="13"/>
      <c r="AGL332" s="13"/>
      <c r="AGM332" s="13"/>
      <c r="AGN332" s="13"/>
      <c r="AGO332" s="13"/>
      <c r="AGP332" s="13"/>
      <c r="AGQ332" s="13"/>
      <c r="AGR332" s="13"/>
      <c r="AGS332" s="13"/>
      <c r="AGT332" s="13"/>
      <c r="AGU332" s="13"/>
      <c r="AGV332" s="13"/>
      <c r="AGW332" s="13"/>
      <c r="AGX332" s="13"/>
      <c r="AGY332" s="13"/>
      <c r="AGZ332" s="13"/>
      <c r="AHA332" s="13"/>
      <c r="AHB332" s="13"/>
      <c r="AHC332" s="13"/>
      <c r="AHD332" s="13"/>
      <c r="AHE332" s="13"/>
      <c r="AHF332" s="13"/>
      <c r="AHG332" s="13"/>
      <c r="AHH332" s="13"/>
      <c r="AHI332" s="13"/>
      <c r="AHJ332" s="13"/>
      <c r="AHK332" s="13"/>
      <c r="AHL332" s="13"/>
      <c r="AHM332" s="13"/>
      <c r="AHN332" s="13"/>
      <c r="AHO332" s="13"/>
      <c r="AHP332" s="13"/>
      <c r="AHQ332" s="13"/>
      <c r="AHR332" s="13"/>
      <c r="AHS332" s="13"/>
      <c r="AHT332" s="13"/>
      <c r="AHU332" s="13"/>
      <c r="AHV332" s="13"/>
      <c r="AHW332" s="13"/>
      <c r="AHX332" s="13"/>
      <c r="AHY332" s="13"/>
      <c r="AHZ332" s="13"/>
      <c r="AIA332" s="13"/>
      <c r="AIB332" s="13"/>
      <c r="AIC332" s="13"/>
      <c r="AID332" s="13"/>
      <c r="AIE332" s="13"/>
      <c r="AIF332" s="13"/>
      <c r="AIG332" s="13"/>
      <c r="AIH332" s="13"/>
      <c r="AII332" s="13"/>
      <c r="AIJ332" s="13"/>
      <c r="AIK332" s="13"/>
      <c r="AIL332" s="13"/>
      <c r="AIM332" s="13"/>
      <c r="AIN332" s="13"/>
      <c r="AIO332" s="13"/>
      <c r="AIP332" s="13"/>
      <c r="AIQ332" s="13"/>
      <c r="AIR332" s="13"/>
      <c r="AIS332" s="13"/>
      <c r="AIT332" s="13"/>
      <c r="AIU332" s="13"/>
      <c r="AIV332" s="13"/>
      <c r="AIW332" s="13"/>
      <c r="AIX332" s="13"/>
      <c r="AIY332" s="13"/>
      <c r="AIZ332" s="13"/>
      <c r="AJA332" s="13"/>
      <c r="AJB332" s="13"/>
      <c r="AJC332" s="13"/>
      <c r="AJD332" s="13"/>
      <c r="AJE332" s="13"/>
      <c r="AJF332" s="13"/>
      <c r="AJG332" s="13"/>
      <c r="AJH332" s="13"/>
      <c r="AJI332" s="13"/>
      <c r="AJJ332" s="13"/>
      <c r="AJK332" s="13"/>
      <c r="AJL332" s="13"/>
      <c r="AJM332" s="13"/>
      <c r="AJN332" s="13"/>
      <c r="AJO332" s="13"/>
      <c r="AJP332" s="13"/>
      <c r="AJQ332" s="13"/>
      <c r="AJR332" s="13"/>
      <c r="AJS332" s="13"/>
      <c r="AJT332" s="13"/>
      <c r="AJU332" s="13"/>
      <c r="AJV332" s="13"/>
      <c r="AJW332" s="13"/>
      <c r="AJX332" s="13"/>
      <c r="AJY332" s="13"/>
      <c r="AJZ332" s="13"/>
      <c r="AKA332" s="13"/>
      <c r="AKB332" s="13"/>
      <c r="AKC332" s="13"/>
      <c r="AKD332" s="13"/>
      <c r="AKE332" s="13"/>
      <c r="AKF332" s="13"/>
      <c r="AKG332" s="13"/>
      <c r="AKH332" s="13"/>
      <c r="AKI332" s="13"/>
      <c r="AKJ332" s="13"/>
      <c r="AKK332" s="13"/>
      <c r="AKL332" s="13"/>
      <c r="AKM332" s="13"/>
      <c r="AKN332" s="13"/>
      <c r="AKO332" s="13"/>
      <c r="AKP332" s="13"/>
      <c r="AKQ332" s="13"/>
      <c r="AKR332" s="13"/>
      <c r="AKS332" s="13"/>
      <c r="AKT332" s="13"/>
      <c r="AKU332" s="13"/>
      <c r="AKV332" s="13"/>
      <c r="AKW332" s="13"/>
      <c r="AKX332" s="13"/>
      <c r="AKY332" s="13"/>
      <c r="AKZ332" s="13"/>
      <c r="ALA332" s="13"/>
      <c r="ALB332" s="13"/>
      <c r="ALC332" s="13"/>
      <c r="ALD332" s="13"/>
      <c r="ALE332" s="13"/>
      <c r="ALF332" s="13"/>
      <c r="ALG332" s="13"/>
      <c r="ALH332" s="13"/>
      <c r="ALI332" s="13"/>
      <c r="ALJ332" s="13"/>
      <c r="ALK332" s="13"/>
      <c r="ALL332" s="13"/>
      <c r="ALM332" s="13"/>
      <c r="ALN332" s="13"/>
    </row>
    <row r="333" spans="1:1002" ht="14.5" hidden="1" customHeight="1" x14ac:dyDescent="0.35">
      <c r="A333" s="6"/>
      <c r="B333" s="21"/>
      <c r="C333" s="30"/>
      <c r="D333" s="21"/>
      <c r="E333" s="21"/>
      <c r="F333" s="11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c r="DK333" s="13"/>
      <c r="DL333" s="13"/>
      <c r="DM333" s="13"/>
      <c r="DN333" s="13"/>
      <c r="DO333" s="13"/>
      <c r="DP333" s="13"/>
      <c r="DQ333" s="13"/>
      <c r="DR333" s="13"/>
      <c r="DS333" s="13"/>
      <c r="DT333" s="13"/>
      <c r="DU333" s="13"/>
      <c r="DV333" s="13"/>
      <c r="DW333" s="13"/>
      <c r="DX333" s="13"/>
      <c r="DY333" s="13"/>
      <c r="DZ333" s="13"/>
      <c r="EA333" s="13"/>
      <c r="EB333" s="13"/>
      <c r="EC333" s="13"/>
      <c r="ED333" s="13"/>
      <c r="EE333" s="13"/>
      <c r="EF333" s="13"/>
      <c r="EG333" s="13"/>
      <c r="EH333" s="13"/>
      <c r="EI333" s="13"/>
      <c r="EJ333" s="13"/>
      <c r="EK333" s="13"/>
      <c r="EL333" s="13"/>
      <c r="EM333" s="13"/>
      <c r="EN333" s="13"/>
      <c r="EO333" s="13"/>
      <c r="EP333" s="13"/>
      <c r="EQ333" s="13"/>
      <c r="ER333" s="13"/>
      <c r="ES333" s="13"/>
      <c r="ET333" s="13"/>
      <c r="EU333" s="13"/>
      <c r="EV333" s="13"/>
      <c r="EW333" s="13"/>
      <c r="EX333" s="13"/>
      <c r="EY333" s="13"/>
      <c r="EZ333" s="13"/>
      <c r="FA333" s="13"/>
      <c r="FB333" s="13"/>
      <c r="FC333" s="13"/>
      <c r="FD333" s="13"/>
      <c r="FE333" s="13"/>
      <c r="FF333" s="13"/>
      <c r="FG333" s="13"/>
      <c r="FH333" s="13"/>
      <c r="FI333" s="13"/>
      <c r="FJ333" s="13"/>
      <c r="FK333" s="13"/>
      <c r="FL333" s="13"/>
      <c r="FM333" s="13"/>
      <c r="FN333" s="13"/>
      <c r="FO333" s="13"/>
      <c r="FP333" s="13"/>
      <c r="FQ333" s="13"/>
      <c r="FR333" s="13"/>
      <c r="FS333" s="13"/>
      <c r="FT333" s="13"/>
      <c r="FU333" s="13"/>
      <c r="FV333" s="13"/>
      <c r="FW333" s="13"/>
      <c r="FX333" s="13"/>
      <c r="FY333" s="13"/>
      <c r="FZ333" s="13"/>
      <c r="GA333" s="13"/>
      <c r="GB333" s="13"/>
      <c r="GC333" s="13"/>
      <c r="GD333" s="13"/>
      <c r="GE333" s="13"/>
      <c r="GF333" s="13"/>
      <c r="GG333" s="13"/>
      <c r="GH333" s="13"/>
      <c r="GI333" s="13"/>
      <c r="GJ333" s="13"/>
      <c r="GK333" s="13"/>
      <c r="GL333" s="13"/>
      <c r="GM333" s="13"/>
      <c r="GN333" s="13"/>
      <c r="GO333" s="13"/>
      <c r="GP333" s="13"/>
      <c r="GQ333" s="13"/>
      <c r="GR333" s="13"/>
      <c r="GS333" s="13"/>
      <c r="GT333" s="13"/>
      <c r="GU333" s="13"/>
      <c r="GV333" s="13"/>
      <c r="GW333" s="13"/>
      <c r="GX333" s="13"/>
      <c r="GY333" s="13"/>
      <c r="GZ333" s="13"/>
      <c r="HA333" s="13"/>
      <c r="HB333" s="13"/>
      <c r="HC333" s="13"/>
      <c r="HD333" s="13"/>
      <c r="HE333" s="13"/>
      <c r="HF333" s="13"/>
      <c r="HG333" s="13"/>
      <c r="HH333" s="13"/>
      <c r="HI333" s="13"/>
      <c r="HJ333" s="13"/>
      <c r="HK333" s="13"/>
      <c r="HL333" s="13"/>
      <c r="HM333" s="13"/>
      <c r="HN333" s="13"/>
      <c r="HO333" s="13"/>
      <c r="HP333" s="13"/>
      <c r="HQ333" s="13"/>
      <c r="HR333" s="13"/>
      <c r="HS333" s="13"/>
      <c r="HT333" s="13"/>
      <c r="HU333" s="13"/>
      <c r="HV333" s="13"/>
      <c r="HW333" s="13"/>
      <c r="HX333" s="13"/>
      <c r="HY333" s="13"/>
      <c r="HZ333" s="13"/>
      <c r="IA333" s="13"/>
      <c r="IB333" s="13"/>
      <c r="IC333" s="13"/>
      <c r="ID333" s="13"/>
      <c r="IE333" s="13"/>
      <c r="IF333" s="13"/>
      <c r="IG333" s="13"/>
      <c r="IH333" s="13"/>
      <c r="II333" s="13"/>
      <c r="IJ333" s="13"/>
      <c r="IK333" s="13"/>
      <c r="IL333" s="13"/>
      <c r="IM333" s="13"/>
      <c r="IN333" s="13"/>
      <c r="IO333" s="13"/>
      <c r="IP333" s="13"/>
      <c r="IQ333" s="13"/>
      <c r="IR333" s="13"/>
      <c r="IS333" s="13"/>
      <c r="IT333" s="13"/>
      <c r="IU333" s="13"/>
      <c r="IV333" s="13"/>
      <c r="IW333" s="13"/>
      <c r="IX333" s="13"/>
      <c r="IY333" s="13"/>
      <c r="IZ333" s="13"/>
      <c r="JA333" s="13"/>
      <c r="JB333" s="13"/>
      <c r="JC333" s="13"/>
      <c r="JD333" s="13"/>
      <c r="JE333" s="13"/>
      <c r="JF333" s="13"/>
      <c r="JG333" s="13"/>
      <c r="JH333" s="13"/>
      <c r="JI333" s="13"/>
      <c r="JJ333" s="13"/>
      <c r="JK333" s="13"/>
      <c r="JL333" s="13"/>
      <c r="JM333" s="13"/>
      <c r="JN333" s="13"/>
      <c r="JO333" s="13"/>
      <c r="JP333" s="13"/>
      <c r="JQ333" s="13"/>
      <c r="JR333" s="13"/>
      <c r="JS333" s="13"/>
      <c r="JT333" s="13"/>
      <c r="JU333" s="13"/>
      <c r="JV333" s="13"/>
      <c r="JW333" s="13"/>
      <c r="JX333" s="13"/>
      <c r="JY333" s="13"/>
      <c r="JZ333" s="13"/>
      <c r="KA333" s="13"/>
      <c r="KB333" s="13"/>
      <c r="KC333" s="13"/>
      <c r="KD333" s="13"/>
      <c r="KE333" s="13"/>
      <c r="KF333" s="13"/>
      <c r="KG333" s="13"/>
      <c r="KH333" s="13"/>
      <c r="KI333" s="13"/>
      <c r="KJ333" s="13"/>
      <c r="KK333" s="13"/>
      <c r="KL333" s="13"/>
      <c r="KM333" s="13"/>
      <c r="KN333" s="13"/>
      <c r="KO333" s="13"/>
      <c r="KP333" s="13"/>
      <c r="KQ333" s="13"/>
      <c r="KR333" s="13"/>
      <c r="KS333" s="13"/>
      <c r="KT333" s="13"/>
      <c r="KU333" s="13"/>
      <c r="KV333" s="13"/>
      <c r="KW333" s="13"/>
      <c r="KX333" s="13"/>
      <c r="KY333" s="13"/>
      <c r="KZ333" s="13"/>
      <c r="LA333" s="13"/>
      <c r="LB333" s="13"/>
      <c r="LC333" s="13"/>
      <c r="LD333" s="13"/>
      <c r="LE333" s="13"/>
      <c r="LF333" s="13"/>
      <c r="LG333" s="13"/>
      <c r="LH333" s="13"/>
      <c r="LI333" s="13"/>
      <c r="LJ333" s="13"/>
      <c r="LK333" s="13"/>
      <c r="LL333" s="13"/>
      <c r="LM333" s="13"/>
      <c r="LN333" s="13"/>
      <c r="LO333" s="13"/>
      <c r="LP333" s="13"/>
      <c r="LQ333" s="13"/>
      <c r="LR333" s="13"/>
      <c r="LS333" s="13"/>
      <c r="LT333" s="13"/>
      <c r="LU333" s="13"/>
      <c r="LV333" s="13"/>
      <c r="LW333" s="13"/>
      <c r="LX333" s="13"/>
      <c r="LY333" s="13"/>
      <c r="LZ333" s="13"/>
      <c r="MA333" s="13"/>
      <c r="MB333" s="13"/>
      <c r="MC333" s="13"/>
      <c r="MD333" s="13"/>
      <c r="ME333" s="13"/>
      <c r="MF333" s="13"/>
      <c r="MG333" s="13"/>
      <c r="MH333" s="13"/>
      <c r="MI333" s="13"/>
      <c r="MJ333" s="13"/>
      <c r="MK333" s="13"/>
      <c r="ML333" s="13"/>
      <c r="MM333" s="13"/>
      <c r="MN333" s="13"/>
      <c r="MO333" s="13"/>
      <c r="MP333" s="13"/>
      <c r="MQ333" s="13"/>
      <c r="MR333" s="13"/>
      <c r="MS333" s="13"/>
      <c r="MT333" s="13"/>
      <c r="MU333" s="13"/>
      <c r="MV333" s="13"/>
      <c r="MW333" s="13"/>
      <c r="MX333" s="13"/>
      <c r="MY333" s="13"/>
      <c r="MZ333" s="13"/>
      <c r="NA333" s="13"/>
      <c r="NB333" s="13"/>
      <c r="NC333" s="13"/>
      <c r="ND333" s="13"/>
      <c r="NE333" s="13"/>
      <c r="NF333" s="13"/>
      <c r="NG333" s="13"/>
      <c r="NH333" s="13"/>
      <c r="NI333" s="13"/>
      <c r="NJ333" s="13"/>
      <c r="NK333" s="13"/>
      <c r="NL333" s="13"/>
      <c r="NM333" s="13"/>
      <c r="NN333" s="13"/>
      <c r="NO333" s="13"/>
      <c r="NP333" s="13"/>
      <c r="NQ333" s="13"/>
      <c r="NR333" s="13"/>
      <c r="NS333" s="13"/>
      <c r="NT333" s="13"/>
      <c r="NU333" s="13"/>
      <c r="NV333" s="13"/>
      <c r="NW333" s="13"/>
      <c r="NX333" s="13"/>
      <c r="NY333" s="13"/>
      <c r="NZ333" s="13"/>
      <c r="OA333" s="13"/>
      <c r="OB333" s="13"/>
      <c r="OC333" s="13"/>
      <c r="OD333" s="13"/>
      <c r="OE333" s="13"/>
      <c r="OF333" s="13"/>
      <c r="OG333" s="13"/>
      <c r="OH333" s="13"/>
      <c r="OI333" s="13"/>
      <c r="OJ333" s="13"/>
      <c r="OK333" s="13"/>
      <c r="OL333" s="13"/>
      <c r="OM333" s="13"/>
      <c r="ON333" s="13"/>
      <c r="OO333" s="13"/>
      <c r="OP333" s="13"/>
      <c r="OQ333" s="13"/>
      <c r="OR333" s="13"/>
      <c r="OS333" s="13"/>
      <c r="OT333" s="13"/>
      <c r="OU333" s="13"/>
      <c r="OV333" s="13"/>
      <c r="OW333" s="13"/>
      <c r="OX333" s="13"/>
      <c r="OY333" s="13"/>
      <c r="OZ333" s="13"/>
      <c r="PA333" s="13"/>
      <c r="PB333" s="13"/>
      <c r="PC333" s="13"/>
      <c r="PD333" s="13"/>
      <c r="PE333" s="13"/>
      <c r="PF333" s="13"/>
      <c r="PG333" s="13"/>
      <c r="PH333" s="13"/>
      <c r="PI333" s="13"/>
      <c r="PJ333" s="13"/>
      <c r="PK333" s="13"/>
      <c r="PL333" s="13"/>
      <c r="PM333" s="13"/>
      <c r="PN333" s="13"/>
      <c r="PO333" s="13"/>
      <c r="PP333" s="13"/>
      <c r="PQ333" s="13"/>
      <c r="PR333" s="13"/>
      <c r="PS333" s="13"/>
      <c r="PT333" s="13"/>
      <c r="PU333" s="13"/>
      <c r="PV333" s="13"/>
      <c r="PW333" s="13"/>
      <c r="PX333" s="13"/>
      <c r="PY333" s="13"/>
      <c r="PZ333" s="13"/>
      <c r="QA333" s="13"/>
      <c r="QB333" s="13"/>
      <c r="QC333" s="13"/>
      <c r="QD333" s="13"/>
      <c r="QE333" s="13"/>
      <c r="QF333" s="13"/>
      <c r="QG333" s="13"/>
      <c r="QH333" s="13"/>
      <c r="QI333" s="13"/>
      <c r="QJ333" s="13"/>
      <c r="QK333" s="13"/>
      <c r="QL333" s="13"/>
      <c r="QM333" s="13"/>
      <c r="QN333" s="13"/>
      <c r="QO333" s="13"/>
      <c r="QP333" s="13"/>
      <c r="QQ333" s="13"/>
      <c r="QR333" s="13"/>
      <c r="QS333" s="13"/>
      <c r="QT333" s="13"/>
      <c r="QU333" s="13"/>
      <c r="QV333" s="13"/>
      <c r="QW333" s="13"/>
      <c r="QX333" s="13"/>
      <c r="QY333" s="13"/>
      <c r="QZ333" s="13"/>
      <c r="RA333" s="13"/>
      <c r="RB333" s="13"/>
      <c r="RC333" s="13"/>
      <c r="RD333" s="13"/>
      <c r="RE333" s="13"/>
      <c r="RF333" s="13"/>
      <c r="RG333" s="13"/>
      <c r="RH333" s="13"/>
      <c r="RI333" s="13"/>
      <c r="RJ333" s="13"/>
      <c r="RK333" s="13"/>
      <c r="RL333" s="13"/>
      <c r="RM333" s="13"/>
      <c r="RN333" s="13"/>
      <c r="RO333" s="13"/>
      <c r="RP333" s="13"/>
      <c r="RQ333" s="13"/>
      <c r="RR333" s="13"/>
      <c r="RS333" s="13"/>
      <c r="RT333" s="13"/>
      <c r="RU333" s="13"/>
      <c r="RV333" s="13"/>
      <c r="RW333" s="13"/>
      <c r="RX333" s="13"/>
      <c r="RY333" s="13"/>
      <c r="RZ333" s="13"/>
      <c r="SA333" s="13"/>
      <c r="SB333" s="13"/>
      <c r="SC333" s="13"/>
      <c r="SD333" s="13"/>
      <c r="SE333" s="13"/>
      <c r="SF333" s="13"/>
      <c r="SG333" s="13"/>
      <c r="SH333" s="13"/>
      <c r="SI333" s="13"/>
      <c r="SJ333" s="13"/>
      <c r="SK333" s="13"/>
      <c r="SL333" s="13"/>
      <c r="SM333" s="13"/>
      <c r="SN333" s="13"/>
      <c r="SO333" s="13"/>
      <c r="SP333" s="13"/>
      <c r="SQ333" s="13"/>
      <c r="SR333" s="13"/>
      <c r="SS333" s="13"/>
      <c r="ST333" s="13"/>
      <c r="SU333" s="13"/>
      <c r="SV333" s="13"/>
      <c r="SW333" s="13"/>
      <c r="SX333" s="13"/>
      <c r="SY333" s="13"/>
      <c r="SZ333" s="13"/>
      <c r="TA333" s="13"/>
      <c r="TB333" s="13"/>
      <c r="TC333" s="13"/>
      <c r="TD333" s="13"/>
      <c r="TE333" s="13"/>
      <c r="TF333" s="13"/>
      <c r="TG333" s="13"/>
      <c r="TH333" s="13"/>
      <c r="TI333" s="13"/>
      <c r="TJ333" s="13"/>
      <c r="TK333" s="13"/>
      <c r="TL333" s="13"/>
      <c r="TM333" s="13"/>
      <c r="TN333" s="13"/>
      <c r="TO333" s="13"/>
      <c r="TP333" s="13"/>
      <c r="TQ333" s="13"/>
      <c r="TR333" s="13"/>
      <c r="TS333" s="13"/>
      <c r="TT333" s="13"/>
      <c r="TU333" s="13"/>
      <c r="TV333" s="13"/>
      <c r="TW333" s="13"/>
      <c r="TX333" s="13"/>
      <c r="TY333" s="13"/>
      <c r="TZ333" s="13"/>
      <c r="UA333" s="13"/>
      <c r="UB333" s="13"/>
      <c r="UC333" s="13"/>
      <c r="UD333" s="13"/>
      <c r="UE333" s="13"/>
      <c r="UF333" s="13"/>
      <c r="UG333" s="13"/>
      <c r="UH333" s="13"/>
      <c r="UI333" s="13"/>
      <c r="UJ333" s="13"/>
      <c r="UK333" s="13"/>
      <c r="UL333" s="13"/>
      <c r="UM333" s="13"/>
      <c r="UN333" s="13"/>
      <c r="UO333" s="13"/>
      <c r="UP333" s="13"/>
      <c r="UQ333" s="13"/>
      <c r="UR333" s="13"/>
      <c r="US333" s="13"/>
      <c r="UT333" s="13"/>
      <c r="UU333" s="13"/>
      <c r="UV333" s="13"/>
      <c r="UW333" s="13"/>
      <c r="UX333" s="13"/>
      <c r="UY333" s="13"/>
      <c r="UZ333" s="13"/>
      <c r="VA333" s="13"/>
      <c r="VB333" s="13"/>
      <c r="VC333" s="13"/>
      <c r="VD333" s="13"/>
      <c r="VE333" s="13"/>
      <c r="VF333" s="13"/>
      <c r="VG333" s="13"/>
      <c r="VH333" s="13"/>
      <c r="VI333" s="13"/>
      <c r="VJ333" s="13"/>
      <c r="VK333" s="13"/>
      <c r="VL333" s="13"/>
      <c r="VM333" s="13"/>
      <c r="VN333" s="13"/>
      <c r="VO333" s="13"/>
      <c r="VP333" s="13"/>
      <c r="VQ333" s="13"/>
      <c r="VR333" s="13"/>
      <c r="VS333" s="13"/>
      <c r="VT333" s="13"/>
      <c r="VU333" s="13"/>
      <c r="VV333" s="13"/>
      <c r="VW333" s="13"/>
      <c r="VX333" s="13"/>
      <c r="VY333" s="13"/>
      <c r="VZ333" s="13"/>
      <c r="WA333" s="13"/>
      <c r="WB333" s="13"/>
      <c r="WC333" s="13"/>
      <c r="WD333" s="13"/>
      <c r="WE333" s="13"/>
      <c r="WF333" s="13"/>
      <c r="WG333" s="13"/>
      <c r="WH333" s="13"/>
      <c r="WI333" s="13"/>
      <c r="WJ333" s="13"/>
      <c r="WK333" s="13"/>
      <c r="WL333" s="13"/>
      <c r="WM333" s="13"/>
      <c r="WN333" s="13"/>
      <c r="WO333" s="13"/>
      <c r="WP333" s="13"/>
      <c r="WQ333" s="13"/>
      <c r="WR333" s="13"/>
      <c r="WS333" s="13"/>
      <c r="WT333" s="13"/>
      <c r="WU333" s="13"/>
      <c r="WV333" s="13"/>
      <c r="WW333" s="13"/>
      <c r="WX333" s="13"/>
      <c r="WY333" s="13"/>
      <c r="WZ333" s="13"/>
      <c r="XA333" s="13"/>
      <c r="XB333" s="13"/>
      <c r="XC333" s="13"/>
      <c r="XD333" s="13"/>
      <c r="XE333" s="13"/>
      <c r="XF333" s="13"/>
      <c r="XG333" s="13"/>
      <c r="XH333" s="13"/>
      <c r="XI333" s="13"/>
      <c r="XJ333" s="13"/>
      <c r="XK333" s="13"/>
      <c r="XL333" s="13"/>
      <c r="XM333" s="13"/>
      <c r="XN333" s="13"/>
      <c r="XO333" s="13"/>
      <c r="XP333" s="13"/>
      <c r="XQ333" s="13"/>
      <c r="XR333" s="13"/>
      <c r="XS333" s="13"/>
      <c r="XT333" s="13"/>
      <c r="XU333" s="13"/>
      <c r="XV333" s="13"/>
      <c r="XW333" s="13"/>
      <c r="XX333" s="13"/>
      <c r="XY333" s="13"/>
      <c r="XZ333" s="13"/>
      <c r="YA333" s="13"/>
      <c r="YB333" s="13"/>
      <c r="YC333" s="13"/>
      <c r="YD333" s="13"/>
      <c r="YE333" s="13"/>
      <c r="YF333" s="13"/>
      <c r="YG333" s="13"/>
      <c r="YH333" s="13"/>
      <c r="YI333" s="13"/>
      <c r="YJ333" s="13"/>
      <c r="YK333" s="13"/>
      <c r="YL333" s="13"/>
      <c r="YM333" s="13"/>
      <c r="YN333" s="13"/>
      <c r="YO333" s="13"/>
      <c r="YP333" s="13"/>
      <c r="YQ333" s="13"/>
      <c r="YR333" s="13"/>
      <c r="YS333" s="13"/>
      <c r="YT333" s="13"/>
      <c r="YU333" s="13"/>
      <c r="YV333" s="13"/>
      <c r="YW333" s="13"/>
      <c r="YX333" s="13"/>
      <c r="YY333" s="13"/>
      <c r="YZ333" s="13"/>
      <c r="ZA333" s="13"/>
      <c r="ZB333" s="13"/>
      <c r="ZC333" s="13"/>
      <c r="ZD333" s="13"/>
      <c r="ZE333" s="13"/>
      <c r="ZF333" s="13"/>
      <c r="ZG333" s="13"/>
      <c r="ZH333" s="13"/>
      <c r="ZI333" s="13"/>
      <c r="ZJ333" s="13"/>
      <c r="ZK333" s="13"/>
      <c r="ZL333" s="13"/>
      <c r="ZM333" s="13"/>
      <c r="ZN333" s="13"/>
      <c r="ZO333" s="13"/>
      <c r="ZP333" s="13"/>
      <c r="ZQ333" s="13"/>
      <c r="ZR333" s="13"/>
      <c r="ZS333" s="13"/>
      <c r="ZT333" s="13"/>
      <c r="ZU333" s="13"/>
      <c r="ZV333" s="13"/>
      <c r="ZW333" s="13"/>
      <c r="ZX333" s="13"/>
      <c r="ZY333" s="13"/>
      <c r="ZZ333" s="13"/>
      <c r="AAA333" s="13"/>
      <c r="AAB333" s="13"/>
      <c r="AAC333" s="13"/>
      <c r="AAD333" s="13"/>
      <c r="AAE333" s="13"/>
      <c r="AAF333" s="13"/>
      <c r="AAG333" s="13"/>
      <c r="AAH333" s="13"/>
      <c r="AAI333" s="13"/>
      <c r="AAJ333" s="13"/>
      <c r="AAK333" s="13"/>
      <c r="AAL333" s="13"/>
      <c r="AAM333" s="13"/>
      <c r="AAN333" s="13"/>
      <c r="AAO333" s="13"/>
      <c r="AAP333" s="13"/>
      <c r="AAQ333" s="13"/>
      <c r="AAR333" s="13"/>
      <c r="AAS333" s="13"/>
      <c r="AAT333" s="13"/>
      <c r="AAU333" s="13"/>
      <c r="AAV333" s="13"/>
      <c r="AAW333" s="13"/>
      <c r="AAX333" s="13"/>
      <c r="AAY333" s="13"/>
      <c r="AAZ333" s="13"/>
      <c r="ABA333" s="13"/>
      <c r="ABB333" s="13"/>
      <c r="ABC333" s="13"/>
      <c r="ABD333" s="13"/>
      <c r="ABE333" s="13"/>
      <c r="ABF333" s="13"/>
      <c r="ABG333" s="13"/>
      <c r="ABH333" s="13"/>
      <c r="ABI333" s="13"/>
      <c r="ABJ333" s="13"/>
      <c r="ABK333" s="13"/>
      <c r="ABL333" s="13"/>
      <c r="ABM333" s="13"/>
      <c r="ABN333" s="13"/>
      <c r="ABO333" s="13"/>
      <c r="ABP333" s="13"/>
      <c r="ABQ333" s="13"/>
      <c r="ABR333" s="13"/>
      <c r="ABS333" s="13"/>
      <c r="ABT333" s="13"/>
      <c r="ABU333" s="13"/>
      <c r="ABV333" s="13"/>
      <c r="ABW333" s="13"/>
      <c r="ABX333" s="13"/>
      <c r="ABY333" s="13"/>
      <c r="ABZ333" s="13"/>
      <c r="ACA333" s="13"/>
      <c r="ACB333" s="13"/>
      <c r="ACC333" s="13"/>
      <c r="ACD333" s="13"/>
      <c r="ACE333" s="13"/>
      <c r="ACF333" s="13"/>
      <c r="ACG333" s="13"/>
      <c r="ACH333" s="13"/>
      <c r="ACI333" s="13"/>
      <c r="ACJ333" s="13"/>
      <c r="ACK333" s="13"/>
      <c r="ACL333" s="13"/>
      <c r="ACM333" s="13"/>
      <c r="ACN333" s="13"/>
      <c r="ACO333" s="13"/>
      <c r="ACP333" s="13"/>
      <c r="ACQ333" s="13"/>
      <c r="ACR333" s="13"/>
      <c r="ACS333" s="13"/>
      <c r="ACT333" s="13"/>
      <c r="ACU333" s="13"/>
      <c r="ACV333" s="13"/>
      <c r="ACW333" s="13"/>
      <c r="ACX333" s="13"/>
      <c r="ACY333" s="13"/>
      <c r="ACZ333" s="13"/>
      <c r="ADA333" s="13"/>
      <c r="ADB333" s="13"/>
      <c r="ADC333" s="13"/>
      <c r="ADD333" s="13"/>
      <c r="ADE333" s="13"/>
      <c r="ADF333" s="13"/>
      <c r="ADG333" s="13"/>
      <c r="ADH333" s="13"/>
      <c r="ADI333" s="13"/>
      <c r="ADJ333" s="13"/>
      <c r="ADK333" s="13"/>
      <c r="ADL333" s="13"/>
      <c r="ADM333" s="13"/>
      <c r="ADN333" s="13"/>
      <c r="ADO333" s="13"/>
      <c r="ADP333" s="13"/>
      <c r="ADQ333" s="13"/>
      <c r="ADR333" s="13"/>
      <c r="ADS333" s="13"/>
      <c r="ADT333" s="13"/>
      <c r="ADU333" s="13"/>
      <c r="ADV333" s="13"/>
      <c r="ADW333" s="13"/>
      <c r="ADX333" s="13"/>
      <c r="ADY333" s="13"/>
      <c r="ADZ333" s="13"/>
      <c r="AEA333" s="13"/>
      <c r="AEB333" s="13"/>
      <c r="AEC333" s="13"/>
      <c r="AED333" s="13"/>
      <c r="AEE333" s="13"/>
      <c r="AEF333" s="13"/>
      <c r="AEG333" s="13"/>
      <c r="AEH333" s="13"/>
      <c r="AEI333" s="13"/>
      <c r="AEJ333" s="13"/>
      <c r="AEK333" s="13"/>
      <c r="AEL333" s="13"/>
      <c r="AEM333" s="13"/>
      <c r="AEN333" s="13"/>
      <c r="AEO333" s="13"/>
      <c r="AEP333" s="13"/>
      <c r="AEQ333" s="13"/>
      <c r="AER333" s="13"/>
      <c r="AES333" s="13"/>
      <c r="AET333" s="13"/>
      <c r="AEU333" s="13"/>
      <c r="AEV333" s="13"/>
      <c r="AEW333" s="13"/>
      <c r="AEX333" s="13"/>
      <c r="AEY333" s="13"/>
      <c r="AEZ333" s="13"/>
      <c r="AFA333" s="13"/>
      <c r="AFB333" s="13"/>
      <c r="AFC333" s="13"/>
      <c r="AFD333" s="13"/>
      <c r="AFE333" s="13"/>
      <c r="AFF333" s="13"/>
      <c r="AFG333" s="13"/>
      <c r="AFH333" s="13"/>
      <c r="AFI333" s="13"/>
      <c r="AFJ333" s="13"/>
      <c r="AFK333" s="13"/>
      <c r="AFL333" s="13"/>
      <c r="AFM333" s="13"/>
      <c r="AFN333" s="13"/>
      <c r="AFO333" s="13"/>
      <c r="AFP333" s="13"/>
      <c r="AFQ333" s="13"/>
      <c r="AFR333" s="13"/>
      <c r="AFS333" s="13"/>
      <c r="AFT333" s="13"/>
      <c r="AFU333" s="13"/>
      <c r="AFV333" s="13"/>
      <c r="AFW333" s="13"/>
      <c r="AFX333" s="13"/>
      <c r="AFY333" s="13"/>
      <c r="AFZ333" s="13"/>
      <c r="AGA333" s="13"/>
      <c r="AGB333" s="13"/>
      <c r="AGC333" s="13"/>
      <c r="AGD333" s="13"/>
      <c r="AGE333" s="13"/>
      <c r="AGF333" s="13"/>
      <c r="AGG333" s="13"/>
      <c r="AGH333" s="13"/>
      <c r="AGI333" s="13"/>
      <c r="AGJ333" s="13"/>
      <c r="AGK333" s="13"/>
      <c r="AGL333" s="13"/>
      <c r="AGM333" s="13"/>
      <c r="AGN333" s="13"/>
      <c r="AGO333" s="13"/>
      <c r="AGP333" s="13"/>
      <c r="AGQ333" s="13"/>
      <c r="AGR333" s="13"/>
      <c r="AGS333" s="13"/>
      <c r="AGT333" s="13"/>
      <c r="AGU333" s="13"/>
      <c r="AGV333" s="13"/>
      <c r="AGW333" s="13"/>
      <c r="AGX333" s="13"/>
      <c r="AGY333" s="13"/>
      <c r="AGZ333" s="13"/>
      <c r="AHA333" s="13"/>
      <c r="AHB333" s="13"/>
      <c r="AHC333" s="13"/>
      <c r="AHD333" s="13"/>
      <c r="AHE333" s="13"/>
      <c r="AHF333" s="13"/>
      <c r="AHG333" s="13"/>
      <c r="AHH333" s="13"/>
      <c r="AHI333" s="13"/>
      <c r="AHJ333" s="13"/>
      <c r="AHK333" s="13"/>
      <c r="AHL333" s="13"/>
      <c r="AHM333" s="13"/>
      <c r="AHN333" s="13"/>
      <c r="AHO333" s="13"/>
      <c r="AHP333" s="13"/>
      <c r="AHQ333" s="13"/>
      <c r="AHR333" s="13"/>
      <c r="AHS333" s="13"/>
      <c r="AHT333" s="13"/>
      <c r="AHU333" s="13"/>
      <c r="AHV333" s="13"/>
      <c r="AHW333" s="13"/>
      <c r="AHX333" s="13"/>
      <c r="AHY333" s="13"/>
      <c r="AHZ333" s="13"/>
      <c r="AIA333" s="13"/>
      <c r="AIB333" s="13"/>
      <c r="AIC333" s="13"/>
      <c r="AID333" s="13"/>
      <c r="AIE333" s="13"/>
      <c r="AIF333" s="13"/>
      <c r="AIG333" s="13"/>
      <c r="AIH333" s="13"/>
      <c r="AII333" s="13"/>
      <c r="AIJ333" s="13"/>
      <c r="AIK333" s="13"/>
      <c r="AIL333" s="13"/>
      <c r="AIM333" s="13"/>
      <c r="AIN333" s="13"/>
      <c r="AIO333" s="13"/>
      <c r="AIP333" s="13"/>
      <c r="AIQ333" s="13"/>
      <c r="AIR333" s="13"/>
      <c r="AIS333" s="13"/>
      <c r="AIT333" s="13"/>
      <c r="AIU333" s="13"/>
      <c r="AIV333" s="13"/>
      <c r="AIW333" s="13"/>
      <c r="AIX333" s="13"/>
      <c r="AIY333" s="13"/>
      <c r="AIZ333" s="13"/>
      <c r="AJA333" s="13"/>
      <c r="AJB333" s="13"/>
      <c r="AJC333" s="13"/>
      <c r="AJD333" s="13"/>
      <c r="AJE333" s="13"/>
      <c r="AJF333" s="13"/>
      <c r="AJG333" s="13"/>
      <c r="AJH333" s="13"/>
      <c r="AJI333" s="13"/>
      <c r="AJJ333" s="13"/>
      <c r="AJK333" s="13"/>
      <c r="AJL333" s="13"/>
      <c r="AJM333" s="13"/>
      <c r="AJN333" s="13"/>
      <c r="AJO333" s="13"/>
      <c r="AJP333" s="13"/>
      <c r="AJQ333" s="13"/>
      <c r="AJR333" s="13"/>
      <c r="AJS333" s="13"/>
      <c r="AJT333" s="13"/>
      <c r="AJU333" s="13"/>
      <c r="AJV333" s="13"/>
      <c r="AJW333" s="13"/>
      <c r="AJX333" s="13"/>
      <c r="AJY333" s="13"/>
      <c r="AJZ333" s="13"/>
      <c r="AKA333" s="13"/>
      <c r="AKB333" s="13"/>
      <c r="AKC333" s="13"/>
      <c r="AKD333" s="13"/>
      <c r="AKE333" s="13"/>
      <c r="AKF333" s="13"/>
      <c r="AKG333" s="13"/>
      <c r="AKH333" s="13"/>
      <c r="AKI333" s="13"/>
      <c r="AKJ333" s="13"/>
      <c r="AKK333" s="13"/>
      <c r="AKL333" s="13"/>
      <c r="AKM333" s="13"/>
      <c r="AKN333" s="13"/>
      <c r="AKO333" s="13"/>
      <c r="AKP333" s="13"/>
      <c r="AKQ333" s="13"/>
      <c r="AKR333" s="13"/>
      <c r="AKS333" s="13"/>
      <c r="AKT333" s="13"/>
      <c r="AKU333" s="13"/>
      <c r="AKV333" s="13"/>
      <c r="AKW333" s="13"/>
      <c r="AKX333" s="13"/>
      <c r="AKY333" s="13"/>
      <c r="AKZ333" s="13"/>
      <c r="ALA333" s="13"/>
      <c r="ALB333" s="13"/>
      <c r="ALC333" s="13"/>
      <c r="ALD333" s="13"/>
      <c r="ALE333" s="13"/>
      <c r="ALF333" s="13"/>
      <c r="ALG333" s="13"/>
      <c r="ALH333" s="13"/>
      <c r="ALI333" s="13"/>
      <c r="ALJ333" s="13"/>
      <c r="ALK333" s="13"/>
      <c r="ALL333" s="13"/>
      <c r="ALM333" s="13"/>
      <c r="ALN333" s="13"/>
    </row>
    <row r="334" spans="1:1002" ht="14.5" hidden="1" customHeight="1" x14ac:dyDescent="0.35">
      <c r="A334" s="6"/>
      <c r="B334" s="21"/>
      <c r="C334" s="30"/>
      <c r="D334" s="21"/>
      <c r="E334" s="21"/>
      <c r="F334" s="11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3"/>
      <c r="DM334" s="13"/>
      <c r="DN334" s="13"/>
      <c r="DO334" s="13"/>
      <c r="DP334" s="13"/>
      <c r="DQ334" s="13"/>
      <c r="DR334" s="13"/>
      <c r="DS334" s="13"/>
      <c r="DT334" s="13"/>
      <c r="DU334" s="13"/>
      <c r="DV334" s="13"/>
      <c r="DW334" s="13"/>
      <c r="DX334" s="13"/>
      <c r="DY334" s="13"/>
      <c r="DZ334" s="13"/>
      <c r="EA334" s="13"/>
      <c r="EB334" s="13"/>
      <c r="EC334" s="13"/>
      <c r="ED334" s="13"/>
      <c r="EE334" s="13"/>
      <c r="EF334" s="13"/>
      <c r="EG334" s="13"/>
      <c r="EH334" s="13"/>
      <c r="EI334" s="13"/>
      <c r="EJ334" s="13"/>
      <c r="EK334" s="13"/>
      <c r="EL334" s="13"/>
      <c r="EM334" s="13"/>
      <c r="EN334" s="13"/>
      <c r="EO334" s="13"/>
      <c r="EP334" s="13"/>
      <c r="EQ334" s="13"/>
      <c r="ER334" s="13"/>
      <c r="ES334" s="13"/>
      <c r="ET334" s="13"/>
      <c r="EU334" s="13"/>
      <c r="EV334" s="13"/>
      <c r="EW334" s="13"/>
      <c r="EX334" s="13"/>
      <c r="EY334" s="13"/>
      <c r="EZ334" s="13"/>
      <c r="FA334" s="13"/>
      <c r="FB334" s="13"/>
      <c r="FC334" s="13"/>
      <c r="FD334" s="13"/>
      <c r="FE334" s="13"/>
      <c r="FF334" s="13"/>
      <c r="FG334" s="13"/>
      <c r="FH334" s="13"/>
      <c r="FI334" s="13"/>
      <c r="FJ334" s="13"/>
      <c r="FK334" s="13"/>
      <c r="FL334" s="13"/>
      <c r="FM334" s="13"/>
      <c r="FN334" s="13"/>
      <c r="FO334" s="13"/>
      <c r="FP334" s="13"/>
      <c r="FQ334" s="13"/>
      <c r="FR334" s="13"/>
      <c r="FS334" s="13"/>
      <c r="FT334" s="13"/>
      <c r="FU334" s="13"/>
      <c r="FV334" s="13"/>
      <c r="FW334" s="13"/>
      <c r="FX334" s="13"/>
      <c r="FY334" s="13"/>
      <c r="FZ334" s="13"/>
      <c r="GA334" s="13"/>
      <c r="GB334" s="13"/>
      <c r="GC334" s="13"/>
      <c r="GD334" s="13"/>
      <c r="GE334" s="13"/>
      <c r="GF334" s="13"/>
      <c r="GG334" s="13"/>
      <c r="GH334" s="13"/>
      <c r="GI334" s="13"/>
      <c r="GJ334" s="13"/>
      <c r="GK334" s="13"/>
      <c r="GL334" s="13"/>
      <c r="GM334" s="13"/>
      <c r="GN334" s="13"/>
      <c r="GO334" s="13"/>
      <c r="GP334" s="13"/>
      <c r="GQ334" s="13"/>
      <c r="GR334" s="13"/>
      <c r="GS334" s="13"/>
      <c r="GT334" s="13"/>
      <c r="GU334" s="13"/>
      <c r="GV334" s="13"/>
      <c r="GW334" s="13"/>
      <c r="GX334" s="13"/>
      <c r="GY334" s="13"/>
      <c r="GZ334" s="13"/>
      <c r="HA334" s="13"/>
      <c r="HB334" s="13"/>
      <c r="HC334" s="13"/>
      <c r="HD334" s="13"/>
      <c r="HE334" s="13"/>
      <c r="HF334" s="13"/>
      <c r="HG334" s="13"/>
      <c r="HH334" s="13"/>
      <c r="HI334" s="13"/>
      <c r="HJ334" s="13"/>
      <c r="HK334" s="13"/>
      <c r="HL334" s="13"/>
      <c r="HM334" s="13"/>
      <c r="HN334" s="13"/>
      <c r="HO334" s="13"/>
      <c r="HP334" s="13"/>
      <c r="HQ334" s="13"/>
      <c r="HR334" s="13"/>
      <c r="HS334" s="13"/>
      <c r="HT334" s="13"/>
      <c r="HU334" s="13"/>
      <c r="HV334" s="13"/>
      <c r="HW334" s="13"/>
      <c r="HX334" s="13"/>
      <c r="HY334" s="13"/>
      <c r="HZ334" s="13"/>
      <c r="IA334" s="13"/>
      <c r="IB334" s="13"/>
      <c r="IC334" s="13"/>
      <c r="ID334" s="13"/>
      <c r="IE334" s="13"/>
      <c r="IF334" s="13"/>
      <c r="IG334" s="13"/>
      <c r="IH334" s="13"/>
      <c r="II334" s="13"/>
      <c r="IJ334" s="13"/>
      <c r="IK334" s="13"/>
      <c r="IL334" s="13"/>
      <c r="IM334" s="13"/>
      <c r="IN334" s="13"/>
      <c r="IO334" s="13"/>
      <c r="IP334" s="13"/>
      <c r="IQ334" s="13"/>
      <c r="IR334" s="13"/>
      <c r="IS334" s="13"/>
      <c r="IT334" s="13"/>
      <c r="IU334" s="13"/>
      <c r="IV334" s="13"/>
      <c r="IW334" s="13"/>
      <c r="IX334" s="13"/>
      <c r="IY334" s="13"/>
      <c r="IZ334" s="13"/>
      <c r="JA334" s="13"/>
      <c r="JB334" s="13"/>
      <c r="JC334" s="13"/>
      <c r="JD334" s="13"/>
      <c r="JE334" s="13"/>
      <c r="JF334" s="13"/>
      <c r="JG334" s="13"/>
      <c r="JH334" s="13"/>
      <c r="JI334" s="13"/>
      <c r="JJ334" s="13"/>
      <c r="JK334" s="13"/>
      <c r="JL334" s="13"/>
      <c r="JM334" s="13"/>
      <c r="JN334" s="13"/>
      <c r="JO334" s="13"/>
      <c r="JP334" s="13"/>
      <c r="JQ334" s="13"/>
      <c r="JR334" s="13"/>
      <c r="JS334" s="13"/>
      <c r="JT334" s="13"/>
      <c r="JU334" s="13"/>
      <c r="JV334" s="13"/>
      <c r="JW334" s="13"/>
      <c r="JX334" s="13"/>
      <c r="JY334" s="13"/>
      <c r="JZ334" s="13"/>
      <c r="KA334" s="13"/>
      <c r="KB334" s="13"/>
      <c r="KC334" s="13"/>
      <c r="KD334" s="13"/>
      <c r="KE334" s="13"/>
      <c r="KF334" s="13"/>
      <c r="KG334" s="13"/>
      <c r="KH334" s="13"/>
      <c r="KI334" s="13"/>
      <c r="KJ334" s="13"/>
      <c r="KK334" s="13"/>
      <c r="KL334" s="13"/>
      <c r="KM334" s="13"/>
      <c r="KN334" s="13"/>
      <c r="KO334" s="13"/>
      <c r="KP334" s="13"/>
      <c r="KQ334" s="13"/>
      <c r="KR334" s="13"/>
      <c r="KS334" s="13"/>
      <c r="KT334" s="13"/>
      <c r="KU334" s="13"/>
      <c r="KV334" s="13"/>
      <c r="KW334" s="13"/>
      <c r="KX334" s="13"/>
      <c r="KY334" s="13"/>
      <c r="KZ334" s="13"/>
      <c r="LA334" s="13"/>
      <c r="LB334" s="13"/>
      <c r="LC334" s="13"/>
      <c r="LD334" s="13"/>
      <c r="LE334" s="13"/>
      <c r="LF334" s="13"/>
      <c r="LG334" s="13"/>
      <c r="LH334" s="13"/>
      <c r="LI334" s="13"/>
      <c r="LJ334" s="13"/>
      <c r="LK334" s="13"/>
      <c r="LL334" s="13"/>
      <c r="LM334" s="13"/>
      <c r="LN334" s="13"/>
      <c r="LO334" s="13"/>
      <c r="LP334" s="13"/>
      <c r="LQ334" s="13"/>
      <c r="LR334" s="13"/>
      <c r="LS334" s="13"/>
      <c r="LT334" s="13"/>
      <c r="LU334" s="13"/>
      <c r="LV334" s="13"/>
      <c r="LW334" s="13"/>
      <c r="LX334" s="13"/>
      <c r="LY334" s="13"/>
      <c r="LZ334" s="13"/>
      <c r="MA334" s="13"/>
      <c r="MB334" s="13"/>
      <c r="MC334" s="13"/>
      <c r="MD334" s="13"/>
      <c r="ME334" s="13"/>
      <c r="MF334" s="13"/>
      <c r="MG334" s="13"/>
      <c r="MH334" s="13"/>
      <c r="MI334" s="13"/>
      <c r="MJ334" s="13"/>
      <c r="MK334" s="13"/>
      <c r="ML334" s="13"/>
      <c r="MM334" s="13"/>
      <c r="MN334" s="13"/>
      <c r="MO334" s="13"/>
      <c r="MP334" s="13"/>
      <c r="MQ334" s="13"/>
      <c r="MR334" s="13"/>
      <c r="MS334" s="13"/>
      <c r="MT334" s="13"/>
      <c r="MU334" s="13"/>
      <c r="MV334" s="13"/>
      <c r="MW334" s="13"/>
      <c r="MX334" s="13"/>
      <c r="MY334" s="13"/>
      <c r="MZ334" s="13"/>
      <c r="NA334" s="13"/>
      <c r="NB334" s="13"/>
      <c r="NC334" s="13"/>
      <c r="ND334" s="13"/>
      <c r="NE334" s="13"/>
      <c r="NF334" s="13"/>
      <c r="NG334" s="13"/>
      <c r="NH334" s="13"/>
      <c r="NI334" s="13"/>
      <c r="NJ334" s="13"/>
      <c r="NK334" s="13"/>
      <c r="NL334" s="13"/>
      <c r="NM334" s="13"/>
      <c r="NN334" s="13"/>
      <c r="NO334" s="13"/>
      <c r="NP334" s="13"/>
      <c r="NQ334" s="13"/>
      <c r="NR334" s="13"/>
      <c r="NS334" s="13"/>
      <c r="NT334" s="13"/>
      <c r="NU334" s="13"/>
      <c r="NV334" s="13"/>
      <c r="NW334" s="13"/>
      <c r="NX334" s="13"/>
      <c r="NY334" s="13"/>
      <c r="NZ334" s="13"/>
      <c r="OA334" s="13"/>
      <c r="OB334" s="13"/>
      <c r="OC334" s="13"/>
      <c r="OD334" s="13"/>
      <c r="OE334" s="13"/>
      <c r="OF334" s="13"/>
      <c r="OG334" s="13"/>
      <c r="OH334" s="13"/>
      <c r="OI334" s="13"/>
      <c r="OJ334" s="13"/>
      <c r="OK334" s="13"/>
      <c r="OL334" s="13"/>
      <c r="OM334" s="13"/>
      <c r="ON334" s="13"/>
      <c r="OO334" s="13"/>
      <c r="OP334" s="13"/>
      <c r="OQ334" s="13"/>
      <c r="OR334" s="13"/>
      <c r="OS334" s="13"/>
      <c r="OT334" s="13"/>
      <c r="OU334" s="13"/>
      <c r="OV334" s="13"/>
      <c r="OW334" s="13"/>
      <c r="OX334" s="13"/>
      <c r="OY334" s="13"/>
      <c r="OZ334" s="13"/>
      <c r="PA334" s="13"/>
      <c r="PB334" s="13"/>
      <c r="PC334" s="13"/>
      <c r="PD334" s="13"/>
      <c r="PE334" s="13"/>
      <c r="PF334" s="13"/>
      <c r="PG334" s="13"/>
      <c r="PH334" s="13"/>
      <c r="PI334" s="13"/>
      <c r="PJ334" s="13"/>
      <c r="PK334" s="13"/>
      <c r="PL334" s="13"/>
      <c r="PM334" s="13"/>
      <c r="PN334" s="13"/>
      <c r="PO334" s="13"/>
      <c r="PP334" s="13"/>
      <c r="PQ334" s="13"/>
      <c r="PR334" s="13"/>
      <c r="PS334" s="13"/>
      <c r="PT334" s="13"/>
      <c r="PU334" s="13"/>
      <c r="PV334" s="13"/>
      <c r="PW334" s="13"/>
      <c r="PX334" s="13"/>
      <c r="PY334" s="13"/>
      <c r="PZ334" s="13"/>
      <c r="QA334" s="13"/>
      <c r="QB334" s="13"/>
      <c r="QC334" s="13"/>
      <c r="QD334" s="13"/>
      <c r="QE334" s="13"/>
      <c r="QF334" s="13"/>
      <c r="QG334" s="13"/>
      <c r="QH334" s="13"/>
      <c r="QI334" s="13"/>
      <c r="QJ334" s="13"/>
      <c r="QK334" s="13"/>
      <c r="QL334" s="13"/>
      <c r="QM334" s="13"/>
      <c r="QN334" s="13"/>
      <c r="QO334" s="13"/>
      <c r="QP334" s="13"/>
      <c r="QQ334" s="13"/>
      <c r="QR334" s="13"/>
      <c r="QS334" s="13"/>
      <c r="QT334" s="13"/>
      <c r="QU334" s="13"/>
      <c r="QV334" s="13"/>
      <c r="QW334" s="13"/>
      <c r="QX334" s="13"/>
      <c r="QY334" s="13"/>
      <c r="QZ334" s="13"/>
      <c r="RA334" s="13"/>
      <c r="RB334" s="13"/>
      <c r="RC334" s="13"/>
      <c r="RD334" s="13"/>
      <c r="RE334" s="13"/>
      <c r="RF334" s="13"/>
      <c r="RG334" s="13"/>
      <c r="RH334" s="13"/>
      <c r="RI334" s="13"/>
      <c r="RJ334" s="13"/>
      <c r="RK334" s="13"/>
      <c r="RL334" s="13"/>
      <c r="RM334" s="13"/>
      <c r="RN334" s="13"/>
      <c r="RO334" s="13"/>
      <c r="RP334" s="13"/>
      <c r="RQ334" s="13"/>
      <c r="RR334" s="13"/>
      <c r="RS334" s="13"/>
      <c r="RT334" s="13"/>
      <c r="RU334" s="13"/>
      <c r="RV334" s="13"/>
      <c r="RW334" s="13"/>
      <c r="RX334" s="13"/>
      <c r="RY334" s="13"/>
      <c r="RZ334" s="13"/>
      <c r="SA334" s="13"/>
      <c r="SB334" s="13"/>
      <c r="SC334" s="13"/>
      <c r="SD334" s="13"/>
      <c r="SE334" s="13"/>
      <c r="SF334" s="13"/>
      <c r="SG334" s="13"/>
      <c r="SH334" s="13"/>
      <c r="SI334" s="13"/>
      <c r="SJ334" s="13"/>
      <c r="SK334" s="13"/>
      <c r="SL334" s="13"/>
      <c r="SM334" s="13"/>
      <c r="SN334" s="13"/>
      <c r="SO334" s="13"/>
      <c r="SP334" s="13"/>
      <c r="SQ334" s="13"/>
      <c r="SR334" s="13"/>
      <c r="SS334" s="13"/>
      <c r="ST334" s="13"/>
      <c r="SU334" s="13"/>
      <c r="SV334" s="13"/>
      <c r="SW334" s="13"/>
      <c r="SX334" s="13"/>
      <c r="SY334" s="13"/>
      <c r="SZ334" s="13"/>
      <c r="TA334" s="13"/>
      <c r="TB334" s="13"/>
      <c r="TC334" s="13"/>
      <c r="TD334" s="13"/>
      <c r="TE334" s="13"/>
      <c r="TF334" s="13"/>
      <c r="TG334" s="13"/>
      <c r="TH334" s="13"/>
      <c r="TI334" s="13"/>
      <c r="TJ334" s="13"/>
      <c r="TK334" s="13"/>
      <c r="TL334" s="13"/>
      <c r="TM334" s="13"/>
      <c r="TN334" s="13"/>
      <c r="TO334" s="13"/>
      <c r="TP334" s="13"/>
      <c r="TQ334" s="13"/>
      <c r="TR334" s="13"/>
      <c r="TS334" s="13"/>
      <c r="TT334" s="13"/>
      <c r="TU334" s="13"/>
      <c r="TV334" s="13"/>
      <c r="TW334" s="13"/>
      <c r="TX334" s="13"/>
      <c r="TY334" s="13"/>
      <c r="TZ334" s="13"/>
      <c r="UA334" s="13"/>
      <c r="UB334" s="13"/>
      <c r="UC334" s="13"/>
      <c r="UD334" s="13"/>
      <c r="UE334" s="13"/>
      <c r="UF334" s="13"/>
      <c r="UG334" s="13"/>
      <c r="UH334" s="13"/>
      <c r="UI334" s="13"/>
      <c r="UJ334" s="13"/>
      <c r="UK334" s="13"/>
      <c r="UL334" s="13"/>
      <c r="UM334" s="13"/>
      <c r="UN334" s="13"/>
      <c r="UO334" s="13"/>
      <c r="UP334" s="13"/>
      <c r="UQ334" s="13"/>
      <c r="UR334" s="13"/>
      <c r="US334" s="13"/>
      <c r="UT334" s="13"/>
      <c r="UU334" s="13"/>
      <c r="UV334" s="13"/>
      <c r="UW334" s="13"/>
      <c r="UX334" s="13"/>
      <c r="UY334" s="13"/>
      <c r="UZ334" s="13"/>
      <c r="VA334" s="13"/>
      <c r="VB334" s="13"/>
      <c r="VC334" s="13"/>
      <c r="VD334" s="13"/>
      <c r="VE334" s="13"/>
      <c r="VF334" s="13"/>
      <c r="VG334" s="13"/>
      <c r="VH334" s="13"/>
      <c r="VI334" s="13"/>
      <c r="VJ334" s="13"/>
      <c r="VK334" s="13"/>
      <c r="VL334" s="13"/>
      <c r="VM334" s="13"/>
      <c r="VN334" s="13"/>
      <c r="VO334" s="13"/>
      <c r="VP334" s="13"/>
      <c r="VQ334" s="13"/>
      <c r="VR334" s="13"/>
      <c r="VS334" s="13"/>
      <c r="VT334" s="13"/>
      <c r="VU334" s="13"/>
      <c r="VV334" s="13"/>
      <c r="VW334" s="13"/>
      <c r="VX334" s="13"/>
      <c r="VY334" s="13"/>
      <c r="VZ334" s="13"/>
      <c r="WA334" s="13"/>
      <c r="WB334" s="13"/>
      <c r="WC334" s="13"/>
      <c r="WD334" s="13"/>
      <c r="WE334" s="13"/>
      <c r="WF334" s="13"/>
      <c r="WG334" s="13"/>
      <c r="WH334" s="13"/>
      <c r="WI334" s="13"/>
      <c r="WJ334" s="13"/>
      <c r="WK334" s="13"/>
      <c r="WL334" s="13"/>
      <c r="WM334" s="13"/>
      <c r="WN334" s="13"/>
      <c r="WO334" s="13"/>
      <c r="WP334" s="13"/>
      <c r="WQ334" s="13"/>
      <c r="WR334" s="13"/>
      <c r="WS334" s="13"/>
      <c r="WT334" s="13"/>
      <c r="WU334" s="13"/>
      <c r="WV334" s="13"/>
      <c r="WW334" s="13"/>
      <c r="WX334" s="13"/>
      <c r="WY334" s="13"/>
      <c r="WZ334" s="13"/>
      <c r="XA334" s="13"/>
      <c r="XB334" s="13"/>
      <c r="XC334" s="13"/>
      <c r="XD334" s="13"/>
      <c r="XE334" s="13"/>
      <c r="XF334" s="13"/>
      <c r="XG334" s="13"/>
      <c r="XH334" s="13"/>
      <c r="XI334" s="13"/>
      <c r="XJ334" s="13"/>
      <c r="XK334" s="13"/>
      <c r="XL334" s="13"/>
      <c r="XM334" s="13"/>
      <c r="XN334" s="13"/>
      <c r="XO334" s="13"/>
      <c r="XP334" s="13"/>
      <c r="XQ334" s="13"/>
      <c r="XR334" s="13"/>
      <c r="XS334" s="13"/>
      <c r="XT334" s="13"/>
      <c r="XU334" s="13"/>
      <c r="XV334" s="13"/>
      <c r="XW334" s="13"/>
      <c r="XX334" s="13"/>
      <c r="XY334" s="13"/>
      <c r="XZ334" s="13"/>
      <c r="YA334" s="13"/>
      <c r="YB334" s="13"/>
      <c r="YC334" s="13"/>
      <c r="YD334" s="13"/>
      <c r="YE334" s="13"/>
      <c r="YF334" s="13"/>
      <c r="YG334" s="13"/>
      <c r="YH334" s="13"/>
      <c r="YI334" s="13"/>
      <c r="YJ334" s="13"/>
      <c r="YK334" s="13"/>
      <c r="YL334" s="13"/>
      <c r="YM334" s="13"/>
      <c r="YN334" s="13"/>
      <c r="YO334" s="13"/>
      <c r="YP334" s="13"/>
      <c r="YQ334" s="13"/>
      <c r="YR334" s="13"/>
      <c r="YS334" s="13"/>
      <c r="YT334" s="13"/>
      <c r="YU334" s="13"/>
      <c r="YV334" s="13"/>
      <c r="YW334" s="13"/>
      <c r="YX334" s="13"/>
      <c r="YY334" s="13"/>
      <c r="YZ334" s="13"/>
      <c r="ZA334" s="13"/>
      <c r="ZB334" s="13"/>
      <c r="ZC334" s="13"/>
      <c r="ZD334" s="13"/>
      <c r="ZE334" s="13"/>
      <c r="ZF334" s="13"/>
      <c r="ZG334" s="13"/>
      <c r="ZH334" s="13"/>
      <c r="ZI334" s="13"/>
      <c r="ZJ334" s="13"/>
      <c r="ZK334" s="13"/>
      <c r="ZL334" s="13"/>
      <c r="ZM334" s="13"/>
      <c r="ZN334" s="13"/>
      <c r="ZO334" s="13"/>
      <c r="ZP334" s="13"/>
      <c r="ZQ334" s="13"/>
      <c r="ZR334" s="13"/>
      <c r="ZS334" s="13"/>
      <c r="ZT334" s="13"/>
      <c r="ZU334" s="13"/>
      <c r="ZV334" s="13"/>
      <c r="ZW334" s="13"/>
      <c r="ZX334" s="13"/>
      <c r="ZY334" s="13"/>
      <c r="ZZ334" s="13"/>
      <c r="AAA334" s="13"/>
      <c r="AAB334" s="13"/>
      <c r="AAC334" s="13"/>
      <c r="AAD334" s="13"/>
      <c r="AAE334" s="13"/>
      <c r="AAF334" s="13"/>
      <c r="AAG334" s="13"/>
      <c r="AAH334" s="13"/>
      <c r="AAI334" s="13"/>
      <c r="AAJ334" s="13"/>
      <c r="AAK334" s="13"/>
      <c r="AAL334" s="13"/>
      <c r="AAM334" s="13"/>
      <c r="AAN334" s="13"/>
      <c r="AAO334" s="13"/>
      <c r="AAP334" s="13"/>
      <c r="AAQ334" s="13"/>
      <c r="AAR334" s="13"/>
      <c r="AAS334" s="13"/>
      <c r="AAT334" s="13"/>
      <c r="AAU334" s="13"/>
      <c r="AAV334" s="13"/>
      <c r="AAW334" s="13"/>
      <c r="AAX334" s="13"/>
      <c r="AAY334" s="13"/>
      <c r="AAZ334" s="13"/>
      <c r="ABA334" s="13"/>
      <c r="ABB334" s="13"/>
      <c r="ABC334" s="13"/>
      <c r="ABD334" s="13"/>
      <c r="ABE334" s="13"/>
      <c r="ABF334" s="13"/>
      <c r="ABG334" s="13"/>
      <c r="ABH334" s="13"/>
      <c r="ABI334" s="13"/>
      <c r="ABJ334" s="13"/>
      <c r="ABK334" s="13"/>
      <c r="ABL334" s="13"/>
      <c r="ABM334" s="13"/>
      <c r="ABN334" s="13"/>
      <c r="ABO334" s="13"/>
      <c r="ABP334" s="13"/>
      <c r="ABQ334" s="13"/>
      <c r="ABR334" s="13"/>
      <c r="ABS334" s="13"/>
      <c r="ABT334" s="13"/>
      <c r="ABU334" s="13"/>
      <c r="ABV334" s="13"/>
      <c r="ABW334" s="13"/>
      <c r="ABX334" s="13"/>
      <c r="ABY334" s="13"/>
      <c r="ABZ334" s="13"/>
      <c r="ACA334" s="13"/>
      <c r="ACB334" s="13"/>
      <c r="ACC334" s="13"/>
      <c r="ACD334" s="13"/>
      <c r="ACE334" s="13"/>
      <c r="ACF334" s="13"/>
      <c r="ACG334" s="13"/>
      <c r="ACH334" s="13"/>
      <c r="ACI334" s="13"/>
      <c r="ACJ334" s="13"/>
      <c r="ACK334" s="13"/>
      <c r="ACL334" s="13"/>
      <c r="ACM334" s="13"/>
      <c r="ACN334" s="13"/>
      <c r="ACO334" s="13"/>
      <c r="ACP334" s="13"/>
      <c r="ACQ334" s="13"/>
      <c r="ACR334" s="13"/>
      <c r="ACS334" s="13"/>
      <c r="ACT334" s="13"/>
      <c r="ACU334" s="13"/>
      <c r="ACV334" s="13"/>
      <c r="ACW334" s="13"/>
      <c r="ACX334" s="13"/>
      <c r="ACY334" s="13"/>
      <c r="ACZ334" s="13"/>
      <c r="ADA334" s="13"/>
      <c r="ADB334" s="13"/>
      <c r="ADC334" s="13"/>
      <c r="ADD334" s="13"/>
      <c r="ADE334" s="13"/>
      <c r="ADF334" s="13"/>
      <c r="ADG334" s="13"/>
      <c r="ADH334" s="13"/>
      <c r="ADI334" s="13"/>
      <c r="ADJ334" s="13"/>
      <c r="ADK334" s="13"/>
      <c r="ADL334" s="13"/>
      <c r="ADM334" s="13"/>
      <c r="ADN334" s="13"/>
      <c r="ADO334" s="13"/>
      <c r="ADP334" s="13"/>
      <c r="ADQ334" s="13"/>
      <c r="ADR334" s="13"/>
      <c r="ADS334" s="13"/>
      <c r="ADT334" s="13"/>
      <c r="ADU334" s="13"/>
      <c r="ADV334" s="13"/>
      <c r="ADW334" s="13"/>
      <c r="ADX334" s="13"/>
      <c r="ADY334" s="13"/>
      <c r="ADZ334" s="13"/>
      <c r="AEA334" s="13"/>
      <c r="AEB334" s="13"/>
      <c r="AEC334" s="13"/>
      <c r="AED334" s="13"/>
      <c r="AEE334" s="13"/>
      <c r="AEF334" s="13"/>
      <c r="AEG334" s="13"/>
      <c r="AEH334" s="13"/>
      <c r="AEI334" s="13"/>
      <c r="AEJ334" s="13"/>
      <c r="AEK334" s="13"/>
      <c r="AEL334" s="13"/>
      <c r="AEM334" s="13"/>
      <c r="AEN334" s="13"/>
      <c r="AEO334" s="13"/>
      <c r="AEP334" s="13"/>
      <c r="AEQ334" s="13"/>
      <c r="AER334" s="13"/>
      <c r="AES334" s="13"/>
      <c r="AET334" s="13"/>
      <c r="AEU334" s="13"/>
      <c r="AEV334" s="13"/>
      <c r="AEW334" s="13"/>
      <c r="AEX334" s="13"/>
      <c r="AEY334" s="13"/>
      <c r="AEZ334" s="13"/>
      <c r="AFA334" s="13"/>
      <c r="AFB334" s="13"/>
      <c r="AFC334" s="13"/>
      <c r="AFD334" s="13"/>
      <c r="AFE334" s="13"/>
      <c r="AFF334" s="13"/>
      <c r="AFG334" s="13"/>
      <c r="AFH334" s="13"/>
      <c r="AFI334" s="13"/>
      <c r="AFJ334" s="13"/>
      <c r="AFK334" s="13"/>
      <c r="AFL334" s="13"/>
      <c r="AFM334" s="13"/>
      <c r="AFN334" s="13"/>
      <c r="AFO334" s="13"/>
      <c r="AFP334" s="13"/>
      <c r="AFQ334" s="13"/>
      <c r="AFR334" s="13"/>
      <c r="AFS334" s="13"/>
      <c r="AFT334" s="13"/>
      <c r="AFU334" s="13"/>
      <c r="AFV334" s="13"/>
      <c r="AFW334" s="13"/>
      <c r="AFX334" s="13"/>
      <c r="AFY334" s="13"/>
      <c r="AFZ334" s="13"/>
      <c r="AGA334" s="13"/>
      <c r="AGB334" s="13"/>
      <c r="AGC334" s="13"/>
      <c r="AGD334" s="13"/>
      <c r="AGE334" s="13"/>
      <c r="AGF334" s="13"/>
      <c r="AGG334" s="13"/>
      <c r="AGH334" s="13"/>
      <c r="AGI334" s="13"/>
      <c r="AGJ334" s="13"/>
      <c r="AGK334" s="13"/>
      <c r="AGL334" s="13"/>
      <c r="AGM334" s="13"/>
      <c r="AGN334" s="13"/>
      <c r="AGO334" s="13"/>
      <c r="AGP334" s="13"/>
      <c r="AGQ334" s="13"/>
      <c r="AGR334" s="13"/>
      <c r="AGS334" s="13"/>
      <c r="AGT334" s="13"/>
      <c r="AGU334" s="13"/>
      <c r="AGV334" s="13"/>
      <c r="AGW334" s="13"/>
      <c r="AGX334" s="13"/>
      <c r="AGY334" s="13"/>
      <c r="AGZ334" s="13"/>
      <c r="AHA334" s="13"/>
      <c r="AHB334" s="13"/>
      <c r="AHC334" s="13"/>
      <c r="AHD334" s="13"/>
      <c r="AHE334" s="13"/>
      <c r="AHF334" s="13"/>
      <c r="AHG334" s="13"/>
      <c r="AHH334" s="13"/>
      <c r="AHI334" s="13"/>
      <c r="AHJ334" s="13"/>
      <c r="AHK334" s="13"/>
      <c r="AHL334" s="13"/>
      <c r="AHM334" s="13"/>
      <c r="AHN334" s="13"/>
      <c r="AHO334" s="13"/>
      <c r="AHP334" s="13"/>
      <c r="AHQ334" s="13"/>
      <c r="AHR334" s="13"/>
      <c r="AHS334" s="13"/>
      <c r="AHT334" s="13"/>
      <c r="AHU334" s="13"/>
      <c r="AHV334" s="13"/>
      <c r="AHW334" s="13"/>
      <c r="AHX334" s="13"/>
      <c r="AHY334" s="13"/>
      <c r="AHZ334" s="13"/>
      <c r="AIA334" s="13"/>
      <c r="AIB334" s="13"/>
      <c r="AIC334" s="13"/>
      <c r="AID334" s="13"/>
      <c r="AIE334" s="13"/>
      <c r="AIF334" s="13"/>
      <c r="AIG334" s="13"/>
      <c r="AIH334" s="13"/>
      <c r="AII334" s="13"/>
      <c r="AIJ334" s="13"/>
      <c r="AIK334" s="13"/>
      <c r="AIL334" s="13"/>
      <c r="AIM334" s="13"/>
      <c r="AIN334" s="13"/>
      <c r="AIO334" s="13"/>
      <c r="AIP334" s="13"/>
      <c r="AIQ334" s="13"/>
      <c r="AIR334" s="13"/>
      <c r="AIS334" s="13"/>
      <c r="AIT334" s="13"/>
      <c r="AIU334" s="13"/>
      <c r="AIV334" s="13"/>
      <c r="AIW334" s="13"/>
      <c r="AIX334" s="13"/>
      <c r="AIY334" s="13"/>
      <c r="AIZ334" s="13"/>
      <c r="AJA334" s="13"/>
      <c r="AJB334" s="13"/>
      <c r="AJC334" s="13"/>
      <c r="AJD334" s="13"/>
      <c r="AJE334" s="13"/>
      <c r="AJF334" s="13"/>
      <c r="AJG334" s="13"/>
      <c r="AJH334" s="13"/>
      <c r="AJI334" s="13"/>
      <c r="AJJ334" s="13"/>
      <c r="AJK334" s="13"/>
      <c r="AJL334" s="13"/>
      <c r="AJM334" s="13"/>
      <c r="AJN334" s="13"/>
      <c r="AJO334" s="13"/>
      <c r="AJP334" s="13"/>
      <c r="AJQ334" s="13"/>
      <c r="AJR334" s="13"/>
      <c r="AJS334" s="13"/>
      <c r="AJT334" s="13"/>
      <c r="AJU334" s="13"/>
      <c r="AJV334" s="13"/>
      <c r="AJW334" s="13"/>
      <c r="AJX334" s="13"/>
      <c r="AJY334" s="13"/>
      <c r="AJZ334" s="13"/>
      <c r="AKA334" s="13"/>
      <c r="AKB334" s="13"/>
      <c r="AKC334" s="13"/>
      <c r="AKD334" s="13"/>
      <c r="AKE334" s="13"/>
      <c r="AKF334" s="13"/>
      <c r="AKG334" s="13"/>
      <c r="AKH334" s="13"/>
      <c r="AKI334" s="13"/>
      <c r="AKJ334" s="13"/>
      <c r="AKK334" s="13"/>
      <c r="AKL334" s="13"/>
      <c r="AKM334" s="13"/>
      <c r="AKN334" s="13"/>
      <c r="AKO334" s="13"/>
      <c r="AKP334" s="13"/>
      <c r="AKQ334" s="13"/>
      <c r="AKR334" s="13"/>
      <c r="AKS334" s="13"/>
      <c r="AKT334" s="13"/>
      <c r="AKU334" s="13"/>
      <c r="AKV334" s="13"/>
      <c r="AKW334" s="13"/>
      <c r="AKX334" s="13"/>
      <c r="AKY334" s="13"/>
      <c r="AKZ334" s="13"/>
      <c r="ALA334" s="13"/>
      <c r="ALB334" s="13"/>
      <c r="ALC334" s="13"/>
      <c r="ALD334" s="13"/>
      <c r="ALE334" s="13"/>
      <c r="ALF334" s="13"/>
      <c r="ALG334" s="13"/>
      <c r="ALH334" s="13"/>
      <c r="ALI334" s="13"/>
      <c r="ALJ334" s="13"/>
      <c r="ALK334" s="13"/>
      <c r="ALL334" s="13"/>
      <c r="ALM334" s="13"/>
      <c r="ALN334" s="13"/>
    </row>
    <row r="335" spans="1:1002" ht="14.5" hidden="1" customHeight="1" x14ac:dyDescent="0.35">
      <c r="A335" s="6"/>
      <c r="B335" s="21"/>
      <c r="C335" s="30"/>
      <c r="D335" s="21"/>
      <c r="E335" s="21"/>
      <c r="F335" s="11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13"/>
      <c r="DP335" s="13"/>
      <c r="DQ335" s="13"/>
      <c r="DR335" s="13"/>
      <c r="DS335" s="13"/>
      <c r="DT335" s="13"/>
      <c r="DU335" s="13"/>
      <c r="DV335" s="13"/>
      <c r="DW335" s="13"/>
      <c r="DX335" s="13"/>
      <c r="DY335" s="13"/>
      <c r="DZ335" s="13"/>
      <c r="EA335" s="13"/>
      <c r="EB335" s="13"/>
      <c r="EC335" s="13"/>
      <c r="ED335" s="13"/>
      <c r="EE335" s="13"/>
      <c r="EF335" s="13"/>
      <c r="EG335" s="13"/>
      <c r="EH335" s="13"/>
      <c r="EI335" s="13"/>
      <c r="EJ335" s="13"/>
      <c r="EK335" s="13"/>
      <c r="EL335" s="13"/>
      <c r="EM335" s="13"/>
      <c r="EN335" s="13"/>
      <c r="EO335" s="13"/>
      <c r="EP335" s="13"/>
      <c r="EQ335" s="13"/>
      <c r="ER335" s="13"/>
      <c r="ES335" s="13"/>
      <c r="ET335" s="13"/>
      <c r="EU335" s="13"/>
      <c r="EV335" s="13"/>
      <c r="EW335" s="13"/>
      <c r="EX335" s="13"/>
      <c r="EY335" s="13"/>
      <c r="EZ335" s="13"/>
      <c r="FA335" s="13"/>
      <c r="FB335" s="13"/>
      <c r="FC335" s="13"/>
      <c r="FD335" s="13"/>
      <c r="FE335" s="13"/>
      <c r="FF335" s="13"/>
      <c r="FG335" s="13"/>
      <c r="FH335" s="13"/>
      <c r="FI335" s="13"/>
      <c r="FJ335" s="13"/>
      <c r="FK335" s="13"/>
      <c r="FL335" s="13"/>
      <c r="FM335" s="13"/>
      <c r="FN335" s="13"/>
      <c r="FO335" s="13"/>
      <c r="FP335" s="13"/>
      <c r="FQ335" s="13"/>
      <c r="FR335" s="13"/>
      <c r="FS335" s="13"/>
      <c r="FT335" s="13"/>
      <c r="FU335" s="13"/>
      <c r="FV335" s="13"/>
      <c r="FW335" s="13"/>
      <c r="FX335" s="13"/>
      <c r="FY335" s="13"/>
      <c r="FZ335" s="13"/>
      <c r="GA335" s="13"/>
      <c r="GB335" s="13"/>
      <c r="GC335" s="13"/>
      <c r="GD335" s="13"/>
      <c r="GE335" s="13"/>
      <c r="GF335" s="13"/>
      <c r="GG335" s="13"/>
      <c r="GH335" s="13"/>
      <c r="GI335" s="13"/>
      <c r="GJ335" s="13"/>
      <c r="GK335" s="13"/>
      <c r="GL335" s="13"/>
      <c r="GM335" s="13"/>
      <c r="GN335" s="13"/>
      <c r="GO335" s="13"/>
      <c r="GP335" s="13"/>
      <c r="GQ335" s="13"/>
      <c r="GR335" s="13"/>
      <c r="GS335" s="13"/>
      <c r="GT335" s="13"/>
      <c r="GU335" s="13"/>
      <c r="GV335" s="13"/>
      <c r="GW335" s="13"/>
      <c r="GX335" s="13"/>
      <c r="GY335" s="13"/>
      <c r="GZ335" s="13"/>
      <c r="HA335" s="13"/>
      <c r="HB335" s="13"/>
      <c r="HC335" s="13"/>
      <c r="HD335" s="13"/>
      <c r="HE335" s="13"/>
      <c r="HF335" s="13"/>
      <c r="HG335" s="13"/>
      <c r="HH335" s="13"/>
      <c r="HI335" s="13"/>
      <c r="HJ335" s="13"/>
      <c r="HK335" s="13"/>
      <c r="HL335" s="13"/>
      <c r="HM335" s="13"/>
      <c r="HN335" s="13"/>
      <c r="HO335" s="13"/>
      <c r="HP335" s="13"/>
      <c r="HQ335" s="13"/>
      <c r="HR335" s="13"/>
      <c r="HS335" s="13"/>
      <c r="HT335" s="13"/>
      <c r="HU335" s="13"/>
      <c r="HV335" s="13"/>
      <c r="HW335" s="13"/>
      <c r="HX335" s="13"/>
      <c r="HY335" s="13"/>
      <c r="HZ335" s="13"/>
      <c r="IA335" s="13"/>
      <c r="IB335" s="13"/>
      <c r="IC335" s="13"/>
      <c r="ID335" s="13"/>
      <c r="IE335" s="13"/>
      <c r="IF335" s="13"/>
      <c r="IG335" s="13"/>
      <c r="IH335" s="13"/>
      <c r="II335" s="13"/>
      <c r="IJ335" s="13"/>
      <c r="IK335" s="13"/>
      <c r="IL335" s="13"/>
      <c r="IM335" s="13"/>
      <c r="IN335" s="13"/>
      <c r="IO335" s="13"/>
      <c r="IP335" s="13"/>
      <c r="IQ335" s="13"/>
      <c r="IR335" s="13"/>
      <c r="IS335" s="13"/>
      <c r="IT335" s="13"/>
      <c r="IU335" s="13"/>
      <c r="IV335" s="13"/>
      <c r="IW335" s="13"/>
      <c r="IX335" s="13"/>
      <c r="IY335" s="13"/>
      <c r="IZ335" s="13"/>
      <c r="JA335" s="13"/>
      <c r="JB335" s="13"/>
      <c r="JC335" s="13"/>
      <c r="JD335" s="13"/>
      <c r="JE335" s="13"/>
      <c r="JF335" s="13"/>
      <c r="JG335" s="13"/>
      <c r="JH335" s="13"/>
      <c r="JI335" s="13"/>
      <c r="JJ335" s="13"/>
      <c r="JK335" s="13"/>
      <c r="JL335" s="13"/>
      <c r="JM335" s="13"/>
      <c r="JN335" s="13"/>
      <c r="JO335" s="13"/>
      <c r="JP335" s="13"/>
      <c r="JQ335" s="13"/>
      <c r="JR335" s="13"/>
      <c r="JS335" s="13"/>
      <c r="JT335" s="13"/>
      <c r="JU335" s="13"/>
      <c r="JV335" s="13"/>
      <c r="JW335" s="13"/>
      <c r="JX335" s="13"/>
      <c r="JY335" s="13"/>
      <c r="JZ335" s="13"/>
      <c r="KA335" s="13"/>
      <c r="KB335" s="13"/>
      <c r="KC335" s="13"/>
      <c r="KD335" s="13"/>
      <c r="KE335" s="13"/>
      <c r="KF335" s="13"/>
      <c r="KG335" s="13"/>
      <c r="KH335" s="13"/>
      <c r="KI335" s="13"/>
      <c r="KJ335" s="13"/>
      <c r="KK335" s="13"/>
      <c r="KL335" s="13"/>
      <c r="KM335" s="13"/>
      <c r="KN335" s="13"/>
      <c r="KO335" s="13"/>
      <c r="KP335" s="13"/>
      <c r="KQ335" s="13"/>
      <c r="KR335" s="13"/>
      <c r="KS335" s="13"/>
      <c r="KT335" s="13"/>
      <c r="KU335" s="13"/>
      <c r="KV335" s="13"/>
      <c r="KW335" s="13"/>
      <c r="KX335" s="13"/>
      <c r="KY335" s="13"/>
      <c r="KZ335" s="13"/>
      <c r="LA335" s="13"/>
      <c r="LB335" s="13"/>
      <c r="LC335" s="13"/>
      <c r="LD335" s="13"/>
      <c r="LE335" s="13"/>
      <c r="LF335" s="13"/>
      <c r="LG335" s="13"/>
      <c r="LH335" s="13"/>
      <c r="LI335" s="13"/>
      <c r="LJ335" s="13"/>
      <c r="LK335" s="13"/>
      <c r="LL335" s="13"/>
      <c r="LM335" s="13"/>
      <c r="LN335" s="13"/>
      <c r="LO335" s="13"/>
      <c r="LP335" s="13"/>
      <c r="LQ335" s="13"/>
      <c r="LR335" s="13"/>
      <c r="LS335" s="13"/>
      <c r="LT335" s="13"/>
      <c r="LU335" s="13"/>
      <c r="LV335" s="13"/>
      <c r="LW335" s="13"/>
      <c r="LX335" s="13"/>
      <c r="LY335" s="13"/>
      <c r="LZ335" s="13"/>
      <c r="MA335" s="13"/>
      <c r="MB335" s="13"/>
      <c r="MC335" s="13"/>
      <c r="MD335" s="13"/>
      <c r="ME335" s="13"/>
      <c r="MF335" s="13"/>
      <c r="MG335" s="13"/>
      <c r="MH335" s="13"/>
      <c r="MI335" s="13"/>
      <c r="MJ335" s="13"/>
      <c r="MK335" s="13"/>
      <c r="ML335" s="13"/>
      <c r="MM335" s="13"/>
      <c r="MN335" s="13"/>
      <c r="MO335" s="13"/>
      <c r="MP335" s="13"/>
      <c r="MQ335" s="13"/>
      <c r="MR335" s="13"/>
      <c r="MS335" s="13"/>
      <c r="MT335" s="13"/>
      <c r="MU335" s="13"/>
      <c r="MV335" s="13"/>
      <c r="MW335" s="13"/>
      <c r="MX335" s="13"/>
      <c r="MY335" s="13"/>
      <c r="MZ335" s="13"/>
      <c r="NA335" s="13"/>
      <c r="NB335" s="13"/>
      <c r="NC335" s="13"/>
      <c r="ND335" s="13"/>
      <c r="NE335" s="13"/>
      <c r="NF335" s="13"/>
      <c r="NG335" s="13"/>
      <c r="NH335" s="13"/>
      <c r="NI335" s="13"/>
      <c r="NJ335" s="13"/>
      <c r="NK335" s="13"/>
      <c r="NL335" s="13"/>
      <c r="NM335" s="13"/>
      <c r="NN335" s="13"/>
      <c r="NO335" s="13"/>
      <c r="NP335" s="13"/>
      <c r="NQ335" s="13"/>
      <c r="NR335" s="13"/>
      <c r="NS335" s="13"/>
      <c r="NT335" s="13"/>
      <c r="NU335" s="13"/>
      <c r="NV335" s="13"/>
      <c r="NW335" s="13"/>
      <c r="NX335" s="13"/>
      <c r="NY335" s="13"/>
      <c r="NZ335" s="13"/>
      <c r="OA335" s="13"/>
      <c r="OB335" s="13"/>
      <c r="OC335" s="13"/>
      <c r="OD335" s="13"/>
      <c r="OE335" s="13"/>
      <c r="OF335" s="13"/>
      <c r="OG335" s="13"/>
      <c r="OH335" s="13"/>
      <c r="OI335" s="13"/>
      <c r="OJ335" s="13"/>
      <c r="OK335" s="13"/>
      <c r="OL335" s="13"/>
      <c r="OM335" s="13"/>
      <c r="ON335" s="13"/>
      <c r="OO335" s="13"/>
      <c r="OP335" s="13"/>
      <c r="OQ335" s="13"/>
      <c r="OR335" s="13"/>
      <c r="OS335" s="13"/>
      <c r="OT335" s="13"/>
      <c r="OU335" s="13"/>
      <c r="OV335" s="13"/>
      <c r="OW335" s="13"/>
      <c r="OX335" s="13"/>
      <c r="OY335" s="13"/>
      <c r="OZ335" s="13"/>
      <c r="PA335" s="13"/>
      <c r="PB335" s="13"/>
      <c r="PC335" s="13"/>
      <c r="PD335" s="13"/>
      <c r="PE335" s="13"/>
      <c r="PF335" s="13"/>
      <c r="PG335" s="13"/>
      <c r="PH335" s="13"/>
      <c r="PI335" s="13"/>
      <c r="PJ335" s="13"/>
      <c r="PK335" s="13"/>
      <c r="PL335" s="13"/>
      <c r="PM335" s="13"/>
      <c r="PN335" s="13"/>
      <c r="PO335" s="13"/>
      <c r="PP335" s="13"/>
      <c r="PQ335" s="13"/>
      <c r="PR335" s="13"/>
      <c r="PS335" s="13"/>
      <c r="PT335" s="13"/>
      <c r="PU335" s="13"/>
      <c r="PV335" s="13"/>
      <c r="PW335" s="13"/>
      <c r="PX335" s="13"/>
      <c r="PY335" s="13"/>
      <c r="PZ335" s="13"/>
      <c r="QA335" s="13"/>
      <c r="QB335" s="13"/>
      <c r="QC335" s="13"/>
      <c r="QD335" s="13"/>
      <c r="QE335" s="13"/>
      <c r="QF335" s="13"/>
      <c r="QG335" s="13"/>
      <c r="QH335" s="13"/>
      <c r="QI335" s="13"/>
      <c r="QJ335" s="13"/>
      <c r="QK335" s="13"/>
      <c r="QL335" s="13"/>
      <c r="QM335" s="13"/>
      <c r="QN335" s="13"/>
      <c r="QO335" s="13"/>
      <c r="QP335" s="13"/>
      <c r="QQ335" s="13"/>
      <c r="QR335" s="13"/>
      <c r="QS335" s="13"/>
      <c r="QT335" s="13"/>
      <c r="QU335" s="13"/>
      <c r="QV335" s="13"/>
      <c r="QW335" s="13"/>
      <c r="QX335" s="13"/>
      <c r="QY335" s="13"/>
      <c r="QZ335" s="13"/>
      <c r="RA335" s="13"/>
      <c r="RB335" s="13"/>
      <c r="RC335" s="13"/>
      <c r="RD335" s="13"/>
      <c r="RE335" s="13"/>
      <c r="RF335" s="13"/>
      <c r="RG335" s="13"/>
      <c r="RH335" s="13"/>
      <c r="RI335" s="13"/>
      <c r="RJ335" s="13"/>
      <c r="RK335" s="13"/>
      <c r="RL335" s="13"/>
      <c r="RM335" s="13"/>
      <c r="RN335" s="13"/>
      <c r="RO335" s="13"/>
      <c r="RP335" s="13"/>
      <c r="RQ335" s="13"/>
      <c r="RR335" s="13"/>
      <c r="RS335" s="13"/>
      <c r="RT335" s="13"/>
      <c r="RU335" s="13"/>
      <c r="RV335" s="13"/>
      <c r="RW335" s="13"/>
      <c r="RX335" s="13"/>
      <c r="RY335" s="13"/>
      <c r="RZ335" s="13"/>
      <c r="SA335" s="13"/>
      <c r="SB335" s="13"/>
      <c r="SC335" s="13"/>
      <c r="SD335" s="13"/>
      <c r="SE335" s="13"/>
      <c r="SF335" s="13"/>
      <c r="SG335" s="13"/>
      <c r="SH335" s="13"/>
      <c r="SI335" s="13"/>
      <c r="SJ335" s="13"/>
      <c r="SK335" s="13"/>
      <c r="SL335" s="13"/>
      <c r="SM335" s="13"/>
      <c r="SN335" s="13"/>
      <c r="SO335" s="13"/>
      <c r="SP335" s="13"/>
      <c r="SQ335" s="13"/>
      <c r="SR335" s="13"/>
      <c r="SS335" s="13"/>
      <c r="ST335" s="13"/>
      <c r="SU335" s="13"/>
      <c r="SV335" s="13"/>
      <c r="SW335" s="13"/>
      <c r="SX335" s="13"/>
      <c r="SY335" s="13"/>
      <c r="SZ335" s="13"/>
      <c r="TA335" s="13"/>
      <c r="TB335" s="13"/>
      <c r="TC335" s="13"/>
      <c r="TD335" s="13"/>
      <c r="TE335" s="13"/>
      <c r="TF335" s="13"/>
      <c r="TG335" s="13"/>
      <c r="TH335" s="13"/>
      <c r="TI335" s="13"/>
      <c r="TJ335" s="13"/>
      <c r="TK335" s="13"/>
      <c r="TL335" s="13"/>
      <c r="TM335" s="13"/>
      <c r="TN335" s="13"/>
      <c r="TO335" s="13"/>
      <c r="TP335" s="13"/>
      <c r="TQ335" s="13"/>
      <c r="TR335" s="13"/>
      <c r="TS335" s="13"/>
      <c r="TT335" s="13"/>
      <c r="TU335" s="13"/>
      <c r="TV335" s="13"/>
      <c r="TW335" s="13"/>
      <c r="TX335" s="13"/>
      <c r="TY335" s="13"/>
      <c r="TZ335" s="13"/>
      <c r="UA335" s="13"/>
      <c r="UB335" s="13"/>
      <c r="UC335" s="13"/>
      <c r="UD335" s="13"/>
      <c r="UE335" s="13"/>
      <c r="UF335" s="13"/>
      <c r="UG335" s="13"/>
      <c r="UH335" s="13"/>
      <c r="UI335" s="13"/>
      <c r="UJ335" s="13"/>
      <c r="UK335" s="13"/>
      <c r="UL335" s="13"/>
      <c r="UM335" s="13"/>
      <c r="UN335" s="13"/>
      <c r="UO335" s="13"/>
      <c r="UP335" s="13"/>
      <c r="UQ335" s="13"/>
      <c r="UR335" s="13"/>
      <c r="US335" s="13"/>
      <c r="UT335" s="13"/>
      <c r="UU335" s="13"/>
      <c r="UV335" s="13"/>
      <c r="UW335" s="13"/>
      <c r="UX335" s="13"/>
      <c r="UY335" s="13"/>
      <c r="UZ335" s="13"/>
      <c r="VA335" s="13"/>
      <c r="VB335" s="13"/>
      <c r="VC335" s="13"/>
      <c r="VD335" s="13"/>
      <c r="VE335" s="13"/>
      <c r="VF335" s="13"/>
      <c r="VG335" s="13"/>
      <c r="VH335" s="13"/>
      <c r="VI335" s="13"/>
      <c r="VJ335" s="13"/>
      <c r="VK335" s="13"/>
      <c r="VL335" s="13"/>
      <c r="VM335" s="13"/>
      <c r="VN335" s="13"/>
      <c r="VO335" s="13"/>
      <c r="VP335" s="13"/>
      <c r="VQ335" s="13"/>
      <c r="VR335" s="13"/>
      <c r="VS335" s="13"/>
      <c r="VT335" s="13"/>
      <c r="VU335" s="13"/>
      <c r="VV335" s="13"/>
      <c r="VW335" s="13"/>
      <c r="VX335" s="13"/>
      <c r="VY335" s="13"/>
      <c r="VZ335" s="13"/>
      <c r="WA335" s="13"/>
      <c r="WB335" s="13"/>
      <c r="WC335" s="13"/>
      <c r="WD335" s="13"/>
      <c r="WE335" s="13"/>
      <c r="WF335" s="13"/>
      <c r="WG335" s="13"/>
      <c r="WH335" s="13"/>
      <c r="WI335" s="13"/>
      <c r="WJ335" s="13"/>
      <c r="WK335" s="13"/>
      <c r="WL335" s="13"/>
      <c r="WM335" s="13"/>
      <c r="WN335" s="13"/>
      <c r="WO335" s="13"/>
      <c r="WP335" s="13"/>
      <c r="WQ335" s="13"/>
      <c r="WR335" s="13"/>
      <c r="WS335" s="13"/>
      <c r="WT335" s="13"/>
      <c r="WU335" s="13"/>
      <c r="WV335" s="13"/>
      <c r="WW335" s="13"/>
      <c r="WX335" s="13"/>
      <c r="WY335" s="13"/>
      <c r="WZ335" s="13"/>
      <c r="XA335" s="13"/>
      <c r="XB335" s="13"/>
      <c r="XC335" s="13"/>
      <c r="XD335" s="13"/>
      <c r="XE335" s="13"/>
      <c r="XF335" s="13"/>
      <c r="XG335" s="13"/>
      <c r="XH335" s="13"/>
      <c r="XI335" s="13"/>
      <c r="XJ335" s="13"/>
      <c r="XK335" s="13"/>
      <c r="XL335" s="13"/>
      <c r="XM335" s="13"/>
      <c r="XN335" s="13"/>
      <c r="XO335" s="13"/>
      <c r="XP335" s="13"/>
      <c r="XQ335" s="13"/>
      <c r="XR335" s="13"/>
      <c r="XS335" s="13"/>
      <c r="XT335" s="13"/>
      <c r="XU335" s="13"/>
      <c r="XV335" s="13"/>
      <c r="XW335" s="13"/>
      <c r="XX335" s="13"/>
      <c r="XY335" s="13"/>
      <c r="XZ335" s="13"/>
      <c r="YA335" s="13"/>
      <c r="YB335" s="13"/>
      <c r="YC335" s="13"/>
      <c r="YD335" s="13"/>
      <c r="YE335" s="13"/>
      <c r="YF335" s="13"/>
      <c r="YG335" s="13"/>
      <c r="YH335" s="13"/>
      <c r="YI335" s="13"/>
      <c r="YJ335" s="13"/>
      <c r="YK335" s="13"/>
      <c r="YL335" s="13"/>
      <c r="YM335" s="13"/>
      <c r="YN335" s="13"/>
      <c r="YO335" s="13"/>
      <c r="YP335" s="13"/>
      <c r="YQ335" s="13"/>
      <c r="YR335" s="13"/>
      <c r="YS335" s="13"/>
      <c r="YT335" s="13"/>
      <c r="YU335" s="13"/>
      <c r="YV335" s="13"/>
      <c r="YW335" s="13"/>
      <c r="YX335" s="13"/>
      <c r="YY335" s="13"/>
      <c r="YZ335" s="13"/>
      <c r="ZA335" s="13"/>
      <c r="ZB335" s="13"/>
      <c r="ZC335" s="13"/>
      <c r="ZD335" s="13"/>
      <c r="ZE335" s="13"/>
      <c r="ZF335" s="13"/>
      <c r="ZG335" s="13"/>
      <c r="ZH335" s="13"/>
      <c r="ZI335" s="13"/>
      <c r="ZJ335" s="13"/>
      <c r="ZK335" s="13"/>
      <c r="ZL335" s="13"/>
      <c r="ZM335" s="13"/>
      <c r="ZN335" s="13"/>
      <c r="ZO335" s="13"/>
      <c r="ZP335" s="13"/>
      <c r="ZQ335" s="13"/>
      <c r="ZR335" s="13"/>
      <c r="ZS335" s="13"/>
      <c r="ZT335" s="13"/>
      <c r="ZU335" s="13"/>
      <c r="ZV335" s="13"/>
      <c r="ZW335" s="13"/>
      <c r="ZX335" s="13"/>
      <c r="ZY335" s="13"/>
      <c r="ZZ335" s="13"/>
      <c r="AAA335" s="13"/>
      <c r="AAB335" s="13"/>
      <c r="AAC335" s="13"/>
      <c r="AAD335" s="13"/>
      <c r="AAE335" s="13"/>
      <c r="AAF335" s="13"/>
      <c r="AAG335" s="13"/>
      <c r="AAH335" s="13"/>
      <c r="AAI335" s="13"/>
      <c r="AAJ335" s="13"/>
      <c r="AAK335" s="13"/>
      <c r="AAL335" s="13"/>
      <c r="AAM335" s="13"/>
      <c r="AAN335" s="13"/>
      <c r="AAO335" s="13"/>
      <c r="AAP335" s="13"/>
      <c r="AAQ335" s="13"/>
      <c r="AAR335" s="13"/>
      <c r="AAS335" s="13"/>
      <c r="AAT335" s="13"/>
      <c r="AAU335" s="13"/>
      <c r="AAV335" s="13"/>
      <c r="AAW335" s="13"/>
      <c r="AAX335" s="13"/>
      <c r="AAY335" s="13"/>
      <c r="AAZ335" s="13"/>
      <c r="ABA335" s="13"/>
      <c r="ABB335" s="13"/>
      <c r="ABC335" s="13"/>
      <c r="ABD335" s="13"/>
      <c r="ABE335" s="13"/>
      <c r="ABF335" s="13"/>
      <c r="ABG335" s="13"/>
      <c r="ABH335" s="13"/>
      <c r="ABI335" s="13"/>
      <c r="ABJ335" s="13"/>
      <c r="ABK335" s="13"/>
      <c r="ABL335" s="13"/>
      <c r="ABM335" s="13"/>
      <c r="ABN335" s="13"/>
      <c r="ABO335" s="13"/>
      <c r="ABP335" s="13"/>
      <c r="ABQ335" s="13"/>
      <c r="ABR335" s="13"/>
      <c r="ABS335" s="13"/>
      <c r="ABT335" s="13"/>
      <c r="ABU335" s="13"/>
      <c r="ABV335" s="13"/>
      <c r="ABW335" s="13"/>
      <c r="ABX335" s="13"/>
      <c r="ABY335" s="13"/>
      <c r="ABZ335" s="13"/>
      <c r="ACA335" s="13"/>
      <c r="ACB335" s="13"/>
      <c r="ACC335" s="13"/>
      <c r="ACD335" s="13"/>
      <c r="ACE335" s="13"/>
      <c r="ACF335" s="13"/>
      <c r="ACG335" s="13"/>
      <c r="ACH335" s="13"/>
      <c r="ACI335" s="13"/>
      <c r="ACJ335" s="13"/>
      <c r="ACK335" s="13"/>
      <c r="ACL335" s="13"/>
      <c r="ACM335" s="13"/>
      <c r="ACN335" s="13"/>
      <c r="ACO335" s="13"/>
      <c r="ACP335" s="13"/>
      <c r="ACQ335" s="13"/>
      <c r="ACR335" s="13"/>
      <c r="ACS335" s="13"/>
      <c r="ACT335" s="13"/>
      <c r="ACU335" s="13"/>
      <c r="ACV335" s="13"/>
      <c r="ACW335" s="13"/>
      <c r="ACX335" s="13"/>
      <c r="ACY335" s="13"/>
      <c r="ACZ335" s="13"/>
      <c r="ADA335" s="13"/>
      <c r="ADB335" s="13"/>
      <c r="ADC335" s="13"/>
      <c r="ADD335" s="13"/>
      <c r="ADE335" s="13"/>
      <c r="ADF335" s="13"/>
      <c r="ADG335" s="13"/>
      <c r="ADH335" s="13"/>
      <c r="ADI335" s="13"/>
      <c r="ADJ335" s="13"/>
      <c r="ADK335" s="13"/>
      <c r="ADL335" s="13"/>
      <c r="ADM335" s="13"/>
      <c r="ADN335" s="13"/>
      <c r="ADO335" s="13"/>
      <c r="ADP335" s="13"/>
      <c r="ADQ335" s="13"/>
      <c r="ADR335" s="13"/>
      <c r="ADS335" s="13"/>
      <c r="ADT335" s="13"/>
      <c r="ADU335" s="13"/>
      <c r="ADV335" s="13"/>
      <c r="ADW335" s="13"/>
      <c r="ADX335" s="13"/>
      <c r="ADY335" s="13"/>
      <c r="ADZ335" s="13"/>
      <c r="AEA335" s="13"/>
      <c r="AEB335" s="13"/>
      <c r="AEC335" s="13"/>
      <c r="AED335" s="13"/>
      <c r="AEE335" s="13"/>
      <c r="AEF335" s="13"/>
      <c r="AEG335" s="13"/>
      <c r="AEH335" s="13"/>
      <c r="AEI335" s="13"/>
      <c r="AEJ335" s="13"/>
      <c r="AEK335" s="13"/>
      <c r="AEL335" s="13"/>
      <c r="AEM335" s="13"/>
      <c r="AEN335" s="13"/>
      <c r="AEO335" s="13"/>
      <c r="AEP335" s="13"/>
      <c r="AEQ335" s="13"/>
      <c r="AER335" s="13"/>
      <c r="AES335" s="13"/>
      <c r="AET335" s="13"/>
      <c r="AEU335" s="13"/>
      <c r="AEV335" s="13"/>
      <c r="AEW335" s="13"/>
      <c r="AEX335" s="13"/>
      <c r="AEY335" s="13"/>
      <c r="AEZ335" s="13"/>
      <c r="AFA335" s="13"/>
      <c r="AFB335" s="13"/>
      <c r="AFC335" s="13"/>
      <c r="AFD335" s="13"/>
      <c r="AFE335" s="13"/>
      <c r="AFF335" s="13"/>
      <c r="AFG335" s="13"/>
      <c r="AFH335" s="13"/>
      <c r="AFI335" s="13"/>
      <c r="AFJ335" s="13"/>
      <c r="AFK335" s="13"/>
      <c r="AFL335" s="13"/>
      <c r="AFM335" s="13"/>
      <c r="AFN335" s="13"/>
      <c r="AFO335" s="13"/>
      <c r="AFP335" s="13"/>
      <c r="AFQ335" s="13"/>
      <c r="AFR335" s="13"/>
      <c r="AFS335" s="13"/>
      <c r="AFT335" s="13"/>
      <c r="AFU335" s="13"/>
      <c r="AFV335" s="13"/>
      <c r="AFW335" s="13"/>
      <c r="AFX335" s="13"/>
      <c r="AFY335" s="13"/>
      <c r="AFZ335" s="13"/>
      <c r="AGA335" s="13"/>
      <c r="AGB335" s="13"/>
      <c r="AGC335" s="13"/>
      <c r="AGD335" s="13"/>
      <c r="AGE335" s="13"/>
      <c r="AGF335" s="13"/>
      <c r="AGG335" s="13"/>
      <c r="AGH335" s="13"/>
      <c r="AGI335" s="13"/>
      <c r="AGJ335" s="13"/>
      <c r="AGK335" s="13"/>
      <c r="AGL335" s="13"/>
      <c r="AGM335" s="13"/>
      <c r="AGN335" s="13"/>
      <c r="AGO335" s="13"/>
      <c r="AGP335" s="13"/>
      <c r="AGQ335" s="13"/>
      <c r="AGR335" s="13"/>
      <c r="AGS335" s="13"/>
      <c r="AGT335" s="13"/>
      <c r="AGU335" s="13"/>
      <c r="AGV335" s="13"/>
      <c r="AGW335" s="13"/>
      <c r="AGX335" s="13"/>
      <c r="AGY335" s="13"/>
      <c r="AGZ335" s="13"/>
      <c r="AHA335" s="13"/>
      <c r="AHB335" s="13"/>
      <c r="AHC335" s="13"/>
      <c r="AHD335" s="13"/>
      <c r="AHE335" s="13"/>
      <c r="AHF335" s="13"/>
      <c r="AHG335" s="13"/>
      <c r="AHH335" s="13"/>
      <c r="AHI335" s="13"/>
      <c r="AHJ335" s="13"/>
      <c r="AHK335" s="13"/>
      <c r="AHL335" s="13"/>
      <c r="AHM335" s="13"/>
      <c r="AHN335" s="13"/>
      <c r="AHO335" s="13"/>
      <c r="AHP335" s="13"/>
      <c r="AHQ335" s="13"/>
      <c r="AHR335" s="13"/>
      <c r="AHS335" s="13"/>
      <c r="AHT335" s="13"/>
      <c r="AHU335" s="13"/>
      <c r="AHV335" s="13"/>
      <c r="AHW335" s="13"/>
      <c r="AHX335" s="13"/>
      <c r="AHY335" s="13"/>
      <c r="AHZ335" s="13"/>
      <c r="AIA335" s="13"/>
      <c r="AIB335" s="13"/>
      <c r="AIC335" s="13"/>
      <c r="AID335" s="13"/>
      <c r="AIE335" s="13"/>
      <c r="AIF335" s="13"/>
      <c r="AIG335" s="13"/>
      <c r="AIH335" s="13"/>
      <c r="AII335" s="13"/>
      <c r="AIJ335" s="13"/>
      <c r="AIK335" s="13"/>
      <c r="AIL335" s="13"/>
      <c r="AIM335" s="13"/>
      <c r="AIN335" s="13"/>
      <c r="AIO335" s="13"/>
      <c r="AIP335" s="13"/>
      <c r="AIQ335" s="13"/>
      <c r="AIR335" s="13"/>
      <c r="AIS335" s="13"/>
      <c r="AIT335" s="13"/>
      <c r="AIU335" s="13"/>
      <c r="AIV335" s="13"/>
      <c r="AIW335" s="13"/>
      <c r="AIX335" s="13"/>
      <c r="AIY335" s="13"/>
      <c r="AIZ335" s="13"/>
      <c r="AJA335" s="13"/>
      <c r="AJB335" s="13"/>
      <c r="AJC335" s="13"/>
      <c r="AJD335" s="13"/>
      <c r="AJE335" s="13"/>
      <c r="AJF335" s="13"/>
      <c r="AJG335" s="13"/>
      <c r="AJH335" s="13"/>
      <c r="AJI335" s="13"/>
      <c r="AJJ335" s="13"/>
      <c r="AJK335" s="13"/>
      <c r="AJL335" s="13"/>
      <c r="AJM335" s="13"/>
      <c r="AJN335" s="13"/>
      <c r="AJO335" s="13"/>
      <c r="AJP335" s="13"/>
      <c r="AJQ335" s="13"/>
      <c r="AJR335" s="13"/>
      <c r="AJS335" s="13"/>
      <c r="AJT335" s="13"/>
      <c r="AJU335" s="13"/>
      <c r="AJV335" s="13"/>
      <c r="AJW335" s="13"/>
      <c r="AJX335" s="13"/>
      <c r="AJY335" s="13"/>
      <c r="AJZ335" s="13"/>
      <c r="AKA335" s="13"/>
      <c r="AKB335" s="13"/>
      <c r="AKC335" s="13"/>
      <c r="AKD335" s="13"/>
      <c r="AKE335" s="13"/>
      <c r="AKF335" s="13"/>
      <c r="AKG335" s="13"/>
      <c r="AKH335" s="13"/>
      <c r="AKI335" s="13"/>
      <c r="AKJ335" s="13"/>
      <c r="AKK335" s="13"/>
      <c r="AKL335" s="13"/>
      <c r="AKM335" s="13"/>
      <c r="AKN335" s="13"/>
      <c r="AKO335" s="13"/>
      <c r="AKP335" s="13"/>
      <c r="AKQ335" s="13"/>
      <c r="AKR335" s="13"/>
      <c r="AKS335" s="13"/>
      <c r="AKT335" s="13"/>
      <c r="AKU335" s="13"/>
      <c r="AKV335" s="13"/>
      <c r="AKW335" s="13"/>
      <c r="AKX335" s="13"/>
      <c r="AKY335" s="13"/>
      <c r="AKZ335" s="13"/>
      <c r="ALA335" s="13"/>
      <c r="ALB335" s="13"/>
      <c r="ALC335" s="13"/>
      <c r="ALD335" s="13"/>
      <c r="ALE335" s="13"/>
      <c r="ALF335" s="13"/>
      <c r="ALG335" s="13"/>
      <c r="ALH335" s="13"/>
      <c r="ALI335" s="13"/>
      <c r="ALJ335" s="13"/>
      <c r="ALK335" s="13"/>
      <c r="ALL335" s="13"/>
      <c r="ALM335" s="13"/>
      <c r="ALN335" s="13"/>
    </row>
    <row r="336" spans="1:1002" ht="14.5" hidden="1" customHeight="1" x14ac:dyDescent="0.35">
      <c r="A336" s="6"/>
      <c r="B336" s="21"/>
      <c r="C336" s="30"/>
      <c r="D336" s="21"/>
      <c r="E336" s="21"/>
      <c r="F336" s="11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13"/>
      <c r="DP336" s="13"/>
      <c r="DQ336" s="13"/>
      <c r="DR336" s="13"/>
      <c r="DS336" s="13"/>
      <c r="DT336" s="13"/>
      <c r="DU336" s="13"/>
      <c r="DV336" s="13"/>
      <c r="DW336" s="13"/>
      <c r="DX336" s="13"/>
      <c r="DY336" s="13"/>
      <c r="DZ336" s="13"/>
      <c r="EA336" s="13"/>
      <c r="EB336" s="13"/>
      <c r="EC336" s="13"/>
      <c r="ED336" s="13"/>
      <c r="EE336" s="13"/>
      <c r="EF336" s="13"/>
      <c r="EG336" s="13"/>
      <c r="EH336" s="13"/>
      <c r="EI336" s="13"/>
      <c r="EJ336" s="13"/>
      <c r="EK336" s="13"/>
      <c r="EL336" s="13"/>
      <c r="EM336" s="13"/>
      <c r="EN336" s="13"/>
      <c r="EO336" s="13"/>
      <c r="EP336" s="13"/>
      <c r="EQ336" s="13"/>
      <c r="ER336" s="13"/>
      <c r="ES336" s="13"/>
      <c r="ET336" s="13"/>
      <c r="EU336" s="13"/>
      <c r="EV336" s="13"/>
      <c r="EW336" s="13"/>
      <c r="EX336" s="13"/>
      <c r="EY336" s="13"/>
      <c r="EZ336" s="13"/>
      <c r="FA336" s="13"/>
      <c r="FB336" s="13"/>
      <c r="FC336" s="13"/>
      <c r="FD336" s="13"/>
      <c r="FE336" s="13"/>
      <c r="FF336" s="13"/>
      <c r="FG336" s="13"/>
      <c r="FH336" s="13"/>
      <c r="FI336" s="13"/>
      <c r="FJ336" s="13"/>
      <c r="FK336" s="13"/>
      <c r="FL336" s="13"/>
      <c r="FM336" s="13"/>
      <c r="FN336" s="13"/>
      <c r="FO336" s="13"/>
      <c r="FP336" s="13"/>
      <c r="FQ336" s="13"/>
      <c r="FR336" s="13"/>
      <c r="FS336" s="13"/>
      <c r="FT336" s="13"/>
      <c r="FU336" s="13"/>
      <c r="FV336" s="13"/>
      <c r="FW336" s="13"/>
      <c r="FX336" s="13"/>
      <c r="FY336" s="13"/>
      <c r="FZ336" s="13"/>
      <c r="GA336" s="13"/>
      <c r="GB336" s="13"/>
      <c r="GC336" s="13"/>
      <c r="GD336" s="13"/>
      <c r="GE336" s="13"/>
      <c r="GF336" s="13"/>
      <c r="GG336" s="13"/>
      <c r="GH336" s="13"/>
      <c r="GI336" s="13"/>
      <c r="GJ336" s="13"/>
      <c r="GK336" s="13"/>
      <c r="GL336" s="13"/>
      <c r="GM336" s="13"/>
      <c r="GN336" s="13"/>
      <c r="GO336" s="13"/>
      <c r="GP336" s="13"/>
      <c r="GQ336" s="13"/>
      <c r="GR336" s="13"/>
      <c r="GS336" s="13"/>
      <c r="GT336" s="13"/>
      <c r="GU336" s="13"/>
      <c r="GV336" s="13"/>
      <c r="GW336" s="13"/>
      <c r="GX336" s="13"/>
      <c r="GY336" s="13"/>
      <c r="GZ336" s="13"/>
      <c r="HA336" s="13"/>
      <c r="HB336" s="13"/>
      <c r="HC336" s="13"/>
      <c r="HD336" s="13"/>
      <c r="HE336" s="13"/>
      <c r="HF336" s="13"/>
      <c r="HG336" s="13"/>
      <c r="HH336" s="13"/>
      <c r="HI336" s="13"/>
      <c r="HJ336" s="13"/>
      <c r="HK336" s="13"/>
      <c r="HL336" s="13"/>
      <c r="HM336" s="13"/>
      <c r="HN336" s="13"/>
      <c r="HO336" s="13"/>
      <c r="HP336" s="13"/>
      <c r="HQ336" s="13"/>
      <c r="HR336" s="13"/>
      <c r="HS336" s="13"/>
      <c r="HT336" s="13"/>
      <c r="HU336" s="13"/>
      <c r="HV336" s="13"/>
      <c r="HW336" s="13"/>
      <c r="HX336" s="13"/>
      <c r="HY336" s="13"/>
      <c r="HZ336" s="13"/>
      <c r="IA336" s="13"/>
      <c r="IB336" s="13"/>
      <c r="IC336" s="13"/>
      <c r="ID336" s="13"/>
      <c r="IE336" s="13"/>
      <c r="IF336" s="13"/>
      <c r="IG336" s="13"/>
      <c r="IH336" s="13"/>
      <c r="II336" s="13"/>
      <c r="IJ336" s="13"/>
      <c r="IK336" s="13"/>
      <c r="IL336" s="13"/>
      <c r="IM336" s="13"/>
      <c r="IN336" s="13"/>
      <c r="IO336" s="13"/>
      <c r="IP336" s="13"/>
      <c r="IQ336" s="13"/>
      <c r="IR336" s="13"/>
      <c r="IS336" s="13"/>
      <c r="IT336" s="13"/>
      <c r="IU336" s="13"/>
      <c r="IV336" s="13"/>
      <c r="IW336" s="13"/>
      <c r="IX336" s="13"/>
      <c r="IY336" s="13"/>
      <c r="IZ336" s="13"/>
      <c r="JA336" s="13"/>
      <c r="JB336" s="13"/>
      <c r="JC336" s="13"/>
      <c r="JD336" s="13"/>
      <c r="JE336" s="13"/>
      <c r="JF336" s="13"/>
      <c r="JG336" s="13"/>
      <c r="JH336" s="13"/>
      <c r="JI336" s="13"/>
      <c r="JJ336" s="13"/>
      <c r="JK336" s="13"/>
      <c r="JL336" s="13"/>
      <c r="JM336" s="13"/>
      <c r="JN336" s="13"/>
      <c r="JO336" s="13"/>
      <c r="JP336" s="13"/>
      <c r="JQ336" s="13"/>
      <c r="JR336" s="13"/>
      <c r="JS336" s="13"/>
      <c r="JT336" s="13"/>
      <c r="JU336" s="13"/>
      <c r="JV336" s="13"/>
      <c r="JW336" s="13"/>
      <c r="JX336" s="13"/>
      <c r="JY336" s="13"/>
      <c r="JZ336" s="13"/>
      <c r="KA336" s="13"/>
      <c r="KB336" s="13"/>
      <c r="KC336" s="13"/>
      <c r="KD336" s="13"/>
      <c r="KE336" s="13"/>
      <c r="KF336" s="13"/>
      <c r="KG336" s="13"/>
      <c r="KH336" s="13"/>
      <c r="KI336" s="13"/>
      <c r="KJ336" s="13"/>
      <c r="KK336" s="13"/>
      <c r="KL336" s="13"/>
      <c r="KM336" s="13"/>
      <c r="KN336" s="13"/>
      <c r="KO336" s="13"/>
      <c r="KP336" s="13"/>
      <c r="KQ336" s="13"/>
      <c r="KR336" s="13"/>
      <c r="KS336" s="13"/>
      <c r="KT336" s="13"/>
      <c r="KU336" s="13"/>
      <c r="KV336" s="13"/>
      <c r="KW336" s="13"/>
      <c r="KX336" s="13"/>
      <c r="KY336" s="13"/>
      <c r="KZ336" s="13"/>
      <c r="LA336" s="13"/>
      <c r="LB336" s="13"/>
      <c r="LC336" s="13"/>
      <c r="LD336" s="13"/>
      <c r="LE336" s="13"/>
      <c r="LF336" s="13"/>
      <c r="LG336" s="13"/>
      <c r="LH336" s="13"/>
      <c r="LI336" s="13"/>
      <c r="LJ336" s="13"/>
      <c r="LK336" s="13"/>
      <c r="LL336" s="13"/>
      <c r="LM336" s="13"/>
      <c r="LN336" s="13"/>
      <c r="LO336" s="13"/>
      <c r="LP336" s="13"/>
      <c r="LQ336" s="13"/>
      <c r="LR336" s="13"/>
      <c r="LS336" s="13"/>
      <c r="LT336" s="13"/>
      <c r="LU336" s="13"/>
      <c r="LV336" s="13"/>
      <c r="LW336" s="13"/>
      <c r="LX336" s="13"/>
      <c r="LY336" s="13"/>
      <c r="LZ336" s="13"/>
      <c r="MA336" s="13"/>
      <c r="MB336" s="13"/>
      <c r="MC336" s="13"/>
      <c r="MD336" s="13"/>
      <c r="ME336" s="13"/>
      <c r="MF336" s="13"/>
      <c r="MG336" s="13"/>
      <c r="MH336" s="13"/>
      <c r="MI336" s="13"/>
      <c r="MJ336" s="13"/>
      <c r="MK336" s="13"/>
      <c r="ML336" s="13"/>
      <c r="MM336" s="13"/>
      <c r="MN336" s="13"/>
      <c r="MO336" s="13"/>
      <c r="MP336" s="13"/>
      <c r="MQ336" s="13"/>
      <c r="MR336" s="13"/>
      <c r="MS336" s="13"/>
      <c r="MT336" s="13"/>
      <c r="MU336" s="13"/>
      <c r="MV336" s="13"/>
      <c r="MW336" s="13"/>
      <c r="MX336" s="13"/>
      <c r="MY336" s="13"/>
      <c r="MZ336" s="13"/>
      <c r="NA336" s="13"/>
      <c r="NB336" s="13"/>
      <c r="NC336" s="13"/>
      <c r="ND336" s="13"/>
      <c r="NE336" s="13"/>
      <c r="NF336" s="13"/>
      <c r="NG336" s="13"/>
      <c r="NH336" s="13"/>
      <c r="NI336" s="13"/>
      <c r="NJ336" s="13"/>
      <c r="NK336" s="13"/>
      <c r="NL336" s="13"/>
      <c r="NM336" s="13"/>
      <c r="NN336" s="13"/>
      <c r="NO336" s="13"/>
      <c r="NP336" s="13"/>
      <c r="NQ336" s="13"/>
      <c r="NR336" s="13"/>
      <c r="NS336" s="13"/>
      <c r="NT336" s="13"/>
      <c r="NU336" s="13"/>
      <c r="NV336" s="13"/>
      <c r="NW336" s="13"/>
      <c r="NX336" s="13"/>
      <c r="NY336" s="13"/>
      <c r="NZ336" s="13"/>
      <c r="OA336" s="13"/>
      <c r="OB336" s="13"/>
      <c r="OC336" s="13"/>
      <c r="OD336" s="13"/>
      <c r="OE336" s="13"/>
      <c r="OF336" s="13"/>
      <c r="OG336" s="13"/>
      <c r="OH336" s="13"/>
      <c r="OI336" s="13"/>
      <c r="OJ336" s="13"/>
      <c r="OK336" s="13"/>
      <c r="OL336" s="13"/>
      <c r="OM336" s="13"/>
      <c r="ON336" s="13"/>
      <c r="OO336" s="13"/>
      <c r="OP336" s="13"/>
      <c r="OQ336" s="13"/>
      <c r="OR336" s="13"/>
      <c r="OS336" s="13"/>
      <c r="OT336" s="13"/>
      <c r="OU336" s="13"/>
      <c r="OV336" s="13"/>
      <c r="OW336" s="13"/>
      <c r="OX336" s="13"/>
      <c r="OY336" s="13"/>
      <c r="OZ336" s="13"/>
      <c r="PA336" s="13"/>
      <c r="PB336" s="13"/>
      <c r="PC336" s="13"/>
      <c r="PD336" s="13"/>
      <c r="PE336" s="13"/>
      <c r="PF336" s="13"/>
      <c r="PG336" s="13"/>
      <c r="PH336" s="13"/>
      <c r="PI336" s="13"/>
      <c r="PJ336" s="13"/>
      <c r="PK336" s="13"/>
      <c r="PL336" s="13"/>
      <c r="PM336" s="13"/>
      <c r="PN336" s="13"/>
      <c r="PO336" s="13"/>
      <c r="PP336" s="13"/>
      <c r="PQ336" s="13"/>
      <c r="PR336" s="13"/>
      <c r="PS336" s="13"/>
      <c r="PT336" s="13"/>
      <c r="PU336" s="13"/>
      <c r="PV336" s="13"/>
      <c r="PW336" s="13"/>
      <c r="PX336" s="13"/>
      <c r="PY336" s="13"/>
      <c r="PZ336" s="13"/>
      <c r="QA336" s="13"/>
      <c r="QB336" s="13"/>
      <c r="QC336" s="13"/>
      <c r="QD336" s="13"/>
      <c r="QE336" s="13"/>
      <c r="QF336" s="13"/>
      <c r="QG336" s="13"/>
      <c r="QH336" s="13"/>
      <c r="QI336" s="13"/>
      <c r="QJ336" s="13"/>
      <c r="QK336" s="13"/>
      <c r="QL336" s="13"/>
      <c r="QM336" s="13"/>
      <c r="QN336" s="13"/>
      <c r="QO336" s="13"/>
      <c r="QP336" s="13"/>
      <c r="QQ336" s="13"/>
      <c r="QR336" s="13"/>
      <c r="QS336" s="13"/>
      <c r="QT336" s="13"/>
      <c r="QU336" s="13"/>
      <c r="QV336" s="13"/>
      <c r="QW336" s="13"/>
      <c r="QX336" s="13"/>
      <c r="QY336" s="13"/>
      <c r="QZ336" s="13"/>
      <c r="RA336" s="13"/>
      <c r="RB336" s="13"/>
      <c r="RC336" s="13"/>
      <c r="RD336" s="13"/>
      <c r="RE336" s="13"/>
      <c r="RF336" s="13"/>
      <c r="RG336" s="13"/>
      <c r="RH336" s="13"/>
      <c r="RI336" s="13"/>
      <c r="RJ336" s="13"/>
      <c r="RK336" s="13"/>
      <c r="RL336" s="13"/>
      <c r="RM336" s="13"/>
      <c r="RN336" s="13"/>
      <c r="RO336" s="13"/>
      <c r="RP336" s="13"/>
      <c r="RQ336" s="13"/>
      <c r="RR336" s="13"/>
      <c r="RS336" s="13"/>
      <c r="RT336" s="13"/>
      <c r="RU336" s="13"/>
      <c r="RV336" s="13"/>
      <c r="RW336" s="13"/>
      <c r="RX336" s="13"/>
      <c r="RY336" s="13"/>
      <c r="RZ336" s="13"/>
      <c r="SA336" s="13"/>
      <c r="SB336" s="13"/>
      <c r="SC336" s="13"/>
      <c r="SD336" s="13"/>
      <c r="SE336" s="13"/>
      <c r="SF336" s="13"/>
      <c r="SG336" s="13"/>
      <c r="SH336" s="13"/>
      <c r="SI336" s="13"/>
      <c r="SJ336" s="13"/>
      <c r="SK336" s="13"/>
      <c r="SL336" s="13"/>
      <c r="SM336" s="13"/>
      <c r="SN336" s="13"/>
      <c r="SO336" s="13"/>
      <c r="SP336" s="13"/>
      <c r="SQ336" s="13"/>
      <c r="SR336" s="13"/>
      <c r="SS336" s="13"/>
      <c r="ST336" s="13"/>
      <c r="SU336" s="13"/>
      <c r="SV336" s="13"/>
      <c r="SW336" s="13"/>
      <c r="SX336" s="13"/>
      <c r="SY336" s="13"/>
      <c r="SZ336" s="13"/>
      <c r="TA336" s="13"/>
      <c r="TB336" s="13"/>
      <c r="TC336" s="13"/>
      <c r="TD336" s="13"/>
      <c r="TE336" s="13"/>
      <c r="TF336" s="13"/>
      <c r="TG336" s="13"/>
      <c r="TH336" s="13"/>
      <c r="TI336" s="13"/>
      <c r="TJ336" s="13"/>
      <c r="TK336" s="13"/>
      <c r="TL336" s="13"/>
      <c r="TM336" s="13"/>
      <c r="TN336" s="13"/>
      <c r="TO336" s="13"/>
      <c r="TP336" s="13"/>
      <c r="TQ336" s="13"/>
      <c r="TR336" s="13"/>
      <c r="TS336" s="13"/>
      <c r="TT336" s="13"/>
      <c r="TU336" s="13"/>
      <c r="TV336" s="13"/>
      <c r="TW336" s="13"/>
      <c r="TX336" s="13"/>
      <c r="TY336" s="13"/>
      <c r="TZ336" s="13"/>
      <c r="UA336" s="13"/>
      <c r="UB336" s="13"/>
      <c r="UC336" s="13"/>
      <c r="UD336" s="13"/>
      <c r="UE336" s="13"/>
      <c r="UF336" s="13"/>
      <c r="UG336" s="13"/>
      <c r="UH336" s="13"/>
      <c r="UI336" s="13"/>
      <c r="UJ336" s="13"/>
      <c r="UK336" s="13"/>
      <c r="UL336" s="13"/>
      <c r="UM336" s="13"/>
      <c r="UN336" s="13"/>
      <c r="UO336" s="13"/>
      <c r="UP336" s="13"/>
      <c r="UQ336" s="13"/>
      <c r="UR336" s="13"/>
      <c r="US336" s="13"/>
      <c r="UT336" s="13"/>
      <c r="UU336" s="13"/>
      <c r="UV336" s="13"/>
      <c r="UW336" s="13"/>
      <c r="UX336" s="13"/>
      <c r="UY336" s="13"/>
      <c r="UZ336" s="13"/>
      <c r="VA336" s="13"/>
      <c r="VB336" s="13"/>
      <c r="VC336" s="13"/>
      <c r="VD336" s="13"/>
      <c r="VE336" s="13"/>
      <c r="VF336" s="13"/>
      <c r="VG336" s="13"/>
      <c r="VH336" s="13"/>
      <c r="VI336" s="13"/>
      <c r="VJ336" s="13"/>
      <c r="VK336" s="13"/>
      <c r="VL336" s="13"/>
      <c r="VM336" s="13"/>
      <c r="VN336" s="13"/>
      <c r="VO336" s="13"/>
      <c r="VP336" s="13"/>
      <c r="VQ336" s="13"/>
      <c r="VR336" s="13"/>
      <c r="VS336" s="13"/>
      <c r="VT336" s="13"/>
      <c r="VU336" s="13"/>
      <c r="VV336" s="13"/>
      <c r="VW336" s="13"/>
      <c r="VX336" s="13"/>
      <c r="VY336" s="13"/>
      <c r="VZ336" s="13"/>
      <c r="WA336" s="13"/>
      <c r="WB336" s="13"/>
      <c r="WC336" s="13"/>
      <c r="WD336" s="13"/>
      <c r="WE336" s="13"/>
      <c r="WF336" s="13"/>
      <c r="WG336" s="13"/>
      <c r="WH336" s="13"/>
      <c r="WI336" s="13"/>
      <c r="WJ336" s="13"/>
      <c r="WK336" s="13"/>
      <c r="WL336" s="13"/>
      <c r="WM336" s="13"/>
      <c r="WN336" s="13"/>
      <c r="WO336" s="13"/>
      <c r="WP336" s="13"/>
      <c r="WQ336" s="13"/>
      <c r="WR336" s="13"/>
      <c r="WS336" s="13"/>
      <c r="WT336" s="13"/>
      <c r="WU336" s="13"/>
      <c r="WV336" s="13"/>
      <c r="WW336" s="13"/>
      <c r="WX336" s="13"/>
      <c r="WY336" s="13"/>
      <c r="WZ336" s="13"/>
      <c r="XA336" s="13"/>
      <c r="XB336" s="13"/>
      <c r="XC336" s="13"/>
      <c r="XD336" s="13"/>
      <c r="XE336" s="13"/>
      <c r="XF336" s="13"/>
      <c r="XG336" s="13"/>
      <c r="XH336" s="13"/>
      <c r="XI336" s="13"/>
      <c r="XJ336" s="13"/>
      <c r="XK336" s="13"/>
      <c r="XL336" s="13"/>
      <c r="XM336" s="13"/>
      <c r="XN336" s="13"/>
      <c r="XO336" s="13"/>
      <c r="XP336" s="13"/>
      <c r="XQ336" s="13"/>
      <c r="XR336" s="13"/>
      <c r="XS336" s="13"/>
      <c r="XT336" s="13"/>
      <c r="XU336" s="13"/>
      <c r="XV336" s="13"/>
      <c r="XW336" s="13"/>
      <c r="XX336" s="13"/>
      <c r="XY336" s="13"/>
      <c r="XZ336" s="13"/>
      <c r="YA336" s="13"/>
      <c r="YB336" s="13"/>
      <c r="YC336" s="13"/>
      <c r="YD336" s="13"/>
      <c r="YE336" s="13"/>
      <c r="YF336" s="13"/>
      <c r="YG336" s="13"/>
      <c r="YH336" s="13"/>
      <c r="YI336" s="13"/>
      <c r="YJ336" s="13"/>
      <c r="YK336" s="13"/>
      <c r="YL336" s="13"/>
      <c r="YM336" s="13"/>
      <c r="YN336" s="13"/>
      <c r="YO336" s="13"/>
      <c r="YP336" s="13"/>
      <c r="YQ336" s="13"/>
      <c r="YR336" s="13"/>
      <c r="YS336" s="13"/>
      <c r="YT336" s="13"/>
      <c r="YU336" s="13"/>
      <c r="YV336" s="13"/>
      <c r="YW336" s="13"/>
      <c r="YX336" s="13"/>
      <c r="YY336" s="13"/>
      <c r="YZ336" s="13"/>
      <c r="ZA336" s="13"/>
      <c r="ZB336" s="13"/>
      <c r="ZC336" s="13"/>
      <c r="ZD336" s="13"/>
      <c r="ZE336" s="13"/>
      <c r="ZF336" s="13"/>
      <c r="ZG336" s="13"/>
      <c r="ZH336" s="13"/>
      <c r="ZI336" s="13"/>
      <c r="ZJ336" s="13"/>
      <c r="ZK336" s="13"/>
      <c r="ZL336" s="13"/>
      <c r="ZM336" s="13"/>
      <c r="ZN336" s="13"/>
      <c r="ZO336" s="13"/>
      <c r="ZP336" s="13"/>
      <c r="ZQ336" s="13"/>
      <c r="ZR336" s="13"/>
      <c r="ZS336" s="13"/>
      <c r="ZT336" s="13"/>
      <c r="ZU336" s="13"/>
      <c r="ZV336" s="13"/>
      <c r="ZW336" s="13"/>
      <c r="ZX336" s="13"/>
      <c r="ZY336" s="13"/>
      <c r="ZZ336" s="13"/>
      <c r="AAA336" s="13"/>
      <c r="AAB336" s="13"/>
      <c r="AAC336" s="13"/>
      <c r="AAD336" s="13"/>
      <c r="AAE336" s="13"/>
      <c r="AAF336" s="13"/>
      <c r="AAG336" s="13"/>
      <c r="AAH336" s="13"/>
      <c r="AAI336" s="13"/>
      <c r="AAJ336" s="13"/>
      <c r="AAK336" s="13"/>
      <c r="AAL336" s="13"/>
      <c r="AAM336" s="13"/>
      <c r="AAN336" s="13"/>
      <c r="AAO336" s="13"/>
      <c r="AAP336" s="13"/>
      <c r="AAQ336" s="13"/>
      <c r="AAR336" s="13"/>
      <c r="AAS336" s="13"/>
      <c r="AAT336" s="13"/>
      <c r="AAU336" s="13"/>
      <c r="AAV336" s="13"/>
      <c r="AAW336" s="13"/>
      <c r="AAX336" s="13"/>
      <c r="AAY336" s="13"/>
      <c r="AAZ336" s="13"/>
      <c r="ABA336" s="13"/>
      <c r="ABB336" s="13"/>
      <c r="ABC336" s="13"/>
      <c r="ABD336" s="13"/>
      <c r="ABE336" s="13"/>
      <c r="ABF336" s="13"/>
      <c r="ABG336" s="13"/>
      <c r="ABH336" s="13"/>
      <c r="ABI336" s="13"/>
      <c r="ABJ336" s="13"/>
      <c r="ABK336" s="13"/>
      <c r="ABL336" s="13"/>
      <c r="ABM336" s="13"/>
      <c r="ABN336" s="13"/>
      <c r="ABO336" s="13"/>
      <c r="ABP336" s="13"/>
      <c r="ABQ336" s="13"/>
      <c r="ABR336" s="13"/>
      <c r="ABS336" s="13"/>
      <c r="ABT336" s="13"/>
      <c r="ABU336" s="13"/>
      <c r="ABV336" s="13"/>
      <c r="ABW336" s="13"/>
      <c r="ABX336" s="13"/>
      <c r="ABY336" s="13"/>
      <c r="ABZ336" s="13"/>
      <c r="ACA336" s="13"/>
      <c r="ACB336" s="13"/>
      <c r="ACC336" s="13"/>
      <c r="ACD336" s="13"/>
      <c r="ACE336" s="13"/>
      <c r="ACF336" s="13"/>
      <c r="ACG336" s="13"/>
      <c r="ACH336" s="13"/>
      <c r="ACI336" s="13"/>
      <c r="ACJ336" s="13"/>
      <c r="ACK336" s="13"/>
      <c r="ACL336" s="13"/>
      <c r="ACM336" s="13"/>
      <c r="ACN336" s="13"/>
      <c r="ACO336" s="13"/>
      <c r="ACP336" s="13"/>
      <c r="ACQ336" s="13"/>
      <c r="ACR336" s="13"/>
      <c r="ACS336" s="13"/>
      <c r="ACT336" s="13"/>
      <c r="ACU336" s="13"/>
      <c r="ACV336" s="13"/>
      <c r="ACW336" s="13"/>
      <c r="ACX336" s="13"/>
      <c r="ACY336" s="13"/>
      <c r="ACZ336" s="13"/>
      <c r="ADA336" s="13"/>
      <c r="ADB336" s="13"/>
      <c r="ADC336" s="13"/>
      <c r="ADD336" s="13"/>
      <c r="ADE336" s="13"/>
      <c r="ADF336" s="13"/>
      <c r="ADG336" s="13"/>
      <c r="ADH336" s="13"/>
      <c r="ADI336" s="13"/>
      <c r="ADJ336" s="13"/>
      <c r="ADK336" s="13"/>
      <c r="ADL336" s="13"/>
      <c r="ADM336" s="13"/>
      <c r="ADN336" s="13"/>
      <c r="ADO336" s="13"/>
      <c r="ADP336" s="13"/>
      <c r="ADQ336" s="13"/>
      <c r="ADR336" s="13"/>
      <c r="ADS336" s="13"/>
      <c r="ADT336" s="13"/>
      <c r="ADU336" s="13"/>
      <c r="ADV336" s="13"/>
      <c r="ADW336" s="13"/>
      <c r="ADX336" s="13"/>
      <c r="ADY336" s="13"/>
      <c r="ADZ336" s="13"/>
      <c r="AEA336" s="13"/>
      <c r="AEB336" s="13"/>
      <c r="AEC336" s="13"/>
      <c r="AED336" s="13"/>
      <c r="AEE336" s="13"/>
      <c r="AEF336" s="13"/>
      <c r="AEG336" s="13"/>
      <c r="AEH336" s="13"/>
      <c r="AEI336" s="13"/>
      <c r="AEJ336" s="13"/>
      <c r="AEK336" s="13"/>
      <c r="AEL336" s="13"/>
      <c r="AEM336" s="13"/>
      <c r="AEN336" s="13"/>
      <c r="AEO336" s="13"/>
      <c r="AEP336" s="13"/>
      <c r="AEQ336" s="13"/>
      <c r="AER336" s="13"/>
      <c r="AES336" s="13"/>
      <c r="AET336" s="13"/>
      <c r="AEU336" s="13"/>
      <c r="AEV336" s="13"/>
      <c r="AEW336" s="13"/>
      <c r="AEX336" s="13"/>
      <c r="AEY336" s="13"/>
      <c r="AEZ336" s="13"/>
      <c r="AFA336" s="13"/>
      <c r="AFB336" s="13"/>
      <c r="AFC336" s="13"/>
      <c r="AFD336" s="13"/>
      <c r="AFE336" s="13"/>
      <c r="AFF336" s="13"/>
      <c r="AFG336" s="13"/>
      <c r="AFH336" s="13"/>
      <c r="AFI336" s="13"/>
      <c r="AFJ336" s="13"/>
      <c r="AFK336" s="13"/>
      <c r="AFL336" s="13"/>
      <c r="AFM336" s="13"/>
      <c r="AFN336" s="13"/>
      <c r="AFO336" s="13"/>
      <c r="AFP336" s="13"/>
      <c r="AFQ336" s="13"/>
      <c r="AFR336" s="13"/>
      <c r="AFS336" s="13"/>
      <c r="AFT336" s="13"/>
      <c r="AFU336" s="13"/>
      <c r="AFV336" s="13"/>
      <c r="AFW336" s="13"/>
      <c r="AFX336" s="13"/>
      <c r="AFY336" s="13"/>
      <c r="AFZ336" s="13"/>
      <c r="AGA336" s="13"/>
      <c r="AGB336" s="13"/>
      <c r="AGC336" s="13"/>
      <c r="AGD336" s="13"/>
      <c r="AGE336" s="13"/>
      <c r="AGF336" s="13"/>
      <c r="AGG336" s="13"/>
      <c r="AGH336" s="13"/>
      <c r="AGI336" s="13"/>
      <c r="AGJ336" s="13"/>
      <c r="AGK336" s="13"/>
      <c r="AGL336" s="13"/>
      <c r="AGM336" s="13"/>
      <c r="AGN336" s="13"/>
      <c r="AGO336" s="13"/>
      <c r="AGP336" s="13"/>
      <c r="AGQ336" s="13"/>
      <c r="AGR336" s="13"/>
      <c r="AGS336" s="13"/>
      <c r="AGT336" s="13"/>
      <c r="AGU336" s="13"/>
      <c r="AGV336" s="13"/>
      <c r="AGW336" s="13"/>
      <c r="AGX336" s="13"/>
      <c r="AGY336" s="13"/>
      <c r="AGZ336" s="13"/>
      <c r="AHA336" s="13"/>
      <c r="AHB336" s="13"/>
      <c r="AHC336" s="13"/>
      <c r="AHD336" s="13"/>
      <c r="AHE336" s="13"/>
      <c r="AHF336" s="13"/>
      <c r="AHG336" s="13"/>
      <c r="AHH336" s="13"/>
      <c r="AHI336" s="13"/>
      <c r="AHJ336" s="13"/>
      <c r="AHK336" s="13"/>
      <c r="AHL336" s="13"/>
      <c r="AHM336" s="13"/>
      <c r="AHN336" s="13"/>
      <c r="AHO336" s="13"/>
      <c r="AHP336" s="13"/>
      <c r="AHQ336" s="13"/>
      <c r="AHR336" s="13"/>
      <c r="AHS336" s="13"/>
      <c r="AHT336" s="13"/>
      <c r="AHU336" s="13"/>
      <c r="AHV336" s="13"/>
      <c r="AHW336" s="13"/>
      <c r="AHX336" s="13"/>
      <c r="AHY336" s="13"/>
      <c r="AHZ336" s="13"/>
      <c r="AIA336" s="13"/>
      <c r="AIB336" s="13"/>
      <c r="AIC336" s="13"/>
      <c r="AID336" s="13"/>
      <c r="AIE336" s="13"/>
      <c r="AIF336" s="13"/>
      <c r="AIG336" s="13"/>
      <c r="AIH336" s="13"/>
      <c r="AII336" s="13"/>
      <c r="AIJ336" s="13"/>
      <c r="AIK336" s="13"/>
      <c r="AIL336" s="13"/>
      <c r="AIM336" s="13"/>
      <c r="AIN336" s="13"/>
      <c r="AIO336" s="13"/>
      <c r="AIP336" s="13"/>
      <c r="AIQ336" s="13"/>
      <c r="AIR336" s="13"/>
      <c r="AIS336" s="13"/>
      <c r="AIT336" s="13"/>
      <c r="AIU336" s="13"/>
      <c r="AIV336" s="13"/>
      <c r="AIW336" s="13"/>
      <c r="AIX336" s="13"/>
      <c r="AIY336" s="13"/>
      <c r="AIZ336" s="13"/>
      <c r="AJA336" s="13"/>
      <c r="AJB336" s="13"/>
      <c r="AJC336" s="13"/>
      <c r="AJD336" s="13"/>
      <c r="AJE336" s="13"/>
      <c r="AJF336" s="13"/>
      <c r="AJG336" s="13"/>
      <c r="AJH336" s="13"/>
      <c r="AJI336" s="13"/>
      <c r="AJJ336" s="13"/>
      <c r="AJK336" s="13"/>
      <c r="AJL336" s="13"/>
      <c r="AJM336" s="13"/>
      <c r="AJN336" s="13"/>
      <c r="AJO336" s="13"/>
      <c r="AJP336" s="13"/>
      <c r="AJQ336" s="13"/>
      <c r="AJR336" s="13"/>
      <c r="AJS336" s="13"/>
      <c r="AJT336" s="13"/>
      <c r="AJU336" s="13"/>
      <c r="AJV336" s="13"/>
      <c r="AJW336" s="13"/>
      <c r="AJX336" s="13"/>
      <c r="AJY336" s="13"/>
      <c r="AJZ336" s="13"/>
      <c r="AKA336" s="13"/>
      <c r="AKB336" s="13"/>
      <c r="AKC336" s="13"/>
      <c r="AKD336" s="13"/>
      <c r="AKE336" s="13"/>
      <c r="AKF336" s="13"/>
      <c r="AKG336" s="13"/>
      <c r="AKH336" s="13"/>
      <c r="AKI336" s="13"/>
      <c r="AKJ336" s="13"/>
      <c r="AKK336" s="13"/>
      <c r="AKL336" s="13"/>
      <c r="AKM336" s="13"/>
      <c r="AKN336" s="13"/>
      <c r="AKO336" s="13"/>
      <c r="AKP336" s="13"/>
      <c r="AKQ336" s="13"/>
      <c r="AKR336" s="13"/>
      <c r="AKS336" s="13"/>
      <c r="AKT336" s="13"/>
      <c r="AKU336" s="13"/>
      <c r="AKV336" s="13"/>
      <c r="AKW336" s="13"/>
      <c r="AKX336" s="13"/>
      <c r="AKY336" s="13"/>
      <c r="AKZ336" s="13"/>
      <c r="ALA336" s="13"/>
      <c r="ALB336" s="13"/>
      <c r="ALC336" s="13"/>
      <c r="ALD336" s="13"/>
      <c r="ALE336" s="13"/>
      <c r="ALF336" s="13"/>
      <c r="ALG336" s="13"/>
      <c r="ALH336" s="13"/>
      <c r="ALI336" s="13"/>
      <c r="ALJ336" s="13"/>
      <c r="ALK336" s="13"/>
      <c r="ALL336" s="13"/>
      <c r="ALM336" s="13"/>
      <c r="ALN336" s="13"/>
    </row>
    <row r="337" spans="1:1002" ht="14.5" hidden="1" customHeight="1" x14ac:dyDescent="0.35">
      <c r="A337" s="6"/>
      <c r="B337" s="21"/>
      <c r="C337" s="30"/>
      <c r="D337" s="21"/>
      <c r="E337" s="21"/>
      <c r="F337" s="11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c r="DU337" s="13"/>
      <c r="DV337" s="13"/>
      <c r="DW337" s="13"/>
      <c r="DX337" s="13"/>
      <c r="DY337" s="13"/>
      <c r="DZ337" s="13"/>
      <c r="EA337" s="13"/>
      <c r="EB337" s="13"/>
      <c r="EC337" s="13"/>
      <c r="ED337" s="13"/>
      <c r="EE337" s="13"/>
      <c r="EF337" s="13"/>
      <c r="EG337" s="13"/>
      <c r="EH337" s="13"/>
      <c r="EI337" s="13"/>
      <c r="EJ337" s="13"/>
      <c r="EK337" s="13"/>
      <c r="EL337" s="13"/>
      <c r="EM337" s="13"/>
      <c r="EN337" s="13"/>
      <c r="EO337" s="13"/>
      <c r="EP337" s="13"/>
      <c r="EQ337" s="13"/>
      <c r="ER337" s="13"/>
      <c r="ES337" s="13"/>
      <c r="ET337" s="13"/>
      <c r="EU337" s="13"/>
      <c r="EV337" s="13"/>
      <c r="EW337" s="13"/>
      <c r="EX337" s="13"/>
      <c r="EY337" s="13"/>
      <c r="EZ337" s="13"/>
      <c r="FA337" s="13"/>
      <c r="FB337" s="13"/>
      <c r="FC337" s="13"/>
      <c r="FD337" s="13"/>
      <c r="FE337" s="13"/>
      <c r="FF337" s="13"/>
      <c r="FG337" s="13"/>
      <c r="FH337" s="13"/>
      <c r="FI337" s="13"/>
      <c r="FJ337" s="13"/>
      <c r="FK337" s="13"/>
      <c r="FL337" s="13"/>
      <c r="FM337" s="13"/>
      <c r="FN337" s="13"/>
      <c r="FO337" s="13"/>
      <c r="FP337" s="13"/>
      <c r="FQ337" s="13"/>
      <c r="FR337" s="13"/>
      <c r="FS337" s="13"/>
      <c r="FT337" s="13"/>
      <c r="FU337" s="13"/>
      <c r="FV337" s="13"/>
      <c r="FW337" s="13"/>
      <c r="FX337" s="13"/>
      <c r="FY337" s="13"/>
      <c r="FZ337" s="13"/>
      <c r="GA337" s="13"/>
      <c r="GB337" s="13"/>
      <c r="GC337" s="13"/>
      <c r="GD337" s="13"/>
      <c r="GE337" s="13"/>
      <c r="GF337" s="13"/>
      <c r="GG337" s="13"/>
      <c r="GH337" s="13"/>
      <c r="GI337" s="13"/>
      <c r="GJ337" s="13"/>
      <c r="GK337" s="13"/>
      <c r="GL337" s="13"/>
      <c r="GM337" s="13"/>
      <c r="GN337" s="13"/>
      <c r="GO337" s="13"/>
      <c r="GP337" s="13"/>
      <c r="GQ337" s="13"/>
      <c r="GR337" s="13"/>
      <c r="GS337" s="13"/>
      <c r="GT337" s="13"/>
      <c r="GU337" s="13"/>
      <c r="GV337" s="13"/>
      <c r="GW337" s="13"/>
      <c r="GX337" s="13"/>
      <c r="GY337" s="13"/>
      <c r="GZ337" s="13"/>
      <c r="HA337" s="13"/>
      <c r="HB337" s="13"/>
      <c r="HC337" s="13"/>
      <c r="HD337" s="13"/>
      <c r="HE337" s="13"/>
      <c r="HF337" s="13"/>
      <c r="HG337" s="13"/>
      <c r="HH337" s="13"/>
      <c r="HI337" s="13"/>
      <c r="HJ337" s="13"/>
      <c r="HK337" s="13"/>
      <c r="HL337" s="13"/>
      <c r="HM337" s="13"/>
      <c r="HN337" s="13"/>
      <c r="HO337" s="13"/>
      <c r="HP337" s="13"/>
      <c r="HQ337" s="13"/>
      <c r="HR337" s="13"/>
      <c r="HS337" s="13"/>
      <c r="HT337" s="13"/>
      <c r="HU337" s="13"/>
      <c r="HV337" s="13"/>
      <c r="HW337" s="13"/>
      <c r="HX337" s="13"/>
      <c r="HY337" s="13"/>
      <c r="HZ337" s="13"/>
      <c r="IA337" s="13"/>
      <c r="IB337" s="13"/>
      <c r="IC337" s="13"/>
      <c r="ID337" s="13"/>
      <c r="IE337" s="13"/>
      <c r="IF337" s="13"/>
      <c r="IG337" s="13"/>
      <c r="IH337" s="13"/>
      <c r="II337" s="13"/>
      <c r="IJ337" s="13"/>
      <c r="IK337" s="13"/>
      <c r="IL337" s="13"/>
      <c r="IM337" s="13"/>
      <c r="IN337" s="13"/>
      <c r="IO337" s="13"/>
      <c r="IP337" s="13"/>
      <c r="IQ337" s="13"/>
      <c r="IR337" s="13"/>
      <c r="IS337" s="13"/>
      <c r="IT337" s="13"/>
      <c r="IU337" s="13"/>
      <c r="IV337" s="13"/>
      <c r="IW337" s="13"/>
      <c r="IX337" s="13"/>
      <c r="IY337" s="13"/>
      <c r="IZ337" s="13"/>
      <c r="JA337" s="13"/>
      <c r="JB337" s="13"/>
      <c r="JC337" s="13"/>
      <c r="JD337" s="13"/>
      <c r="JE337" s="13"/>
      <c r="JF337" s="13"/>
      <c r="JG337" s="13"/>
      <c r="JH337" s="13"/>
      <c r="JI337" s="13"/>
      <c r="JJ337" s="13"/>
      <c r="JK337" s="13"/>
      <c r="JL337" s="13"/>
      <c r="JM337" s="13"/>
      <c r="JN337" s="13"/>
      <c r="JO337" s="13"/>
      <c r="JP337" s="13"/>
      <c r="JQ337" s="13"/>
      <c r="JR337" s="13"/>
      <c r="JS337" s="13"/>
      <c r="JT337" s="13"/>
      <c r="JU337" s="13"/>
      <c r="JV337" s="13"/>
      <c r="JW337" s="13"/>
      <c r="JX337" s="13"/>
      <c r="JY337" s="13"/>
      <c r="JZ337" s="13"/>
      <c r="KA337" s="13"/>
      <c r="KB337" s="13"/>
      <c r="KC337" s="13"/>
      <c r="KD337" s="13"/>
      <c r="KE337" s="13"/>
      <c r="KF337" s="13"/>
      <c r="KG337" s="13"/>
      <c r="KH337" s="13"/>
      <c r="KI337" s="13"/>
      <c r="KJ337" s="13"/>
      <c r="KK337" s="13"/>
      <c r="KL337" s="13"/>
      <c r="KM337" s="13"/>
      <c r="KN337" s="13"/>
      <c r="KO337" s="13"/>
      <c r="KP337" s="13"/>
      <c r="KQ337" s="13"/>
      <c r="KR337" s="13"/>
      <c r="KS337" s="13"/>
      <c r="KT337" s="13"/>
      <c r="KU337" s="13"/>
      <c r="KV337" s="13"/>
      <c r="KW337" s="13"/>
      <c r="KX337" s="13"/>
      <c r="KY337" s="13"/>
      <c r="KZ337" s="13"/>
      <c r="LA337" s="13"/>
      <c r="LB337" s="13"/>
      <c r="LC337" s="13"/>
      <c r="LD337" s="13"/>
      <c r="LE337" s="13"/>
      <c r="LF337" s="13"/>
      <c r="LG337" s="13"/>
      <c r="LH337" s="13"/>
      <c r="LI337" s="13"/>
      <c r="LJ337" s="13"/>
      <c r="LK337" s="13"/>
      <c r="LL337" s="13"/>
      <c r="LM337" s="13"/>
      <c r="LN337" s="13"/>
      <c r="LO337" s="13"/>
      <c r="LP337" s="13"/>
      <c r="LQ337" s="13"/>
      <c r="LR337" s="13"/>
      <c r="LS337" s="13"/>
      <c r="LT337" s="13"/>
      <c r="LU337" s="13"/>
      <c r="LV337" s="13"/>
      <c r="LW337" s="13"/>
      <c r="LX337" s="13"/>
      <c r="LY337" s="13"/>
      <c r="LZ337" s="13"/>
      <c r="MA337" s="13"/>
      <c r="MB337" s="13"/>
      <c r="MC337" s="13"/>
      <c r="MD337" s="13"/>
      <c r="ME337" s="13"/>
      <c r="MF337" s="13"/>
      <c r="MG337" s="13"/>
      <c r="MH337" s="13"/>
      <c r="MI337" s="13"/>
      <c r="MJ337" s="13"/>
      <c r="MK337" s="13"/>
      <c r="ML337" s="13"/>
      <c r="MM337" s="13"/>
      <c r="MN337" s="13"/>
      <c r="MO337" s="13"/>
      <c r="MP337" s="13"/>
      <c r="MQ337" s="13"/>
      <c r="MR337" s="13"/>
      <c r="MS337" s="13"/>
      <c r="MT337" s="13"/>
      <c r="MU337" s="13"/>
      <c r="MV337" s="13"/>
      <c r="MW337" s="13"/>
      <c r="MX337" s="13"/>
      <c r="MY337" s="13"/>
      <c r="MZ337" s="13"/>
      <c r="NA337" s="13"/>
      <c r="NB337" s="13"/>
      <c r="NC337" s="13"/>
      <c r="ND337" s="13"/>
      <c r="NE337" s="13"/>
      <c r="NF337" s="13"/>
      <c r="NG337" s="13"/>
      <c r="NH337" s="13"/>
      <c r="NI337" s="13"/>
      <c r="NJ337" s="13"/>
      <c r="NK337" s="13"/>
      <c r="NL337" s="13"/>
      <c r="NM337" s="13"/>
      <c r="NN337" s="13"/>
      <c r="NO337" s="13"/>
      <c r="NP337" s="13"/>
      <c r="NQ337" s="13"/>
      <c r="NR337" s="13"/>
      <c r="NS337" s="13"/>
      <c r="NT337" s="13"/>
      <c r="NU337" s="13"/>
      <c r="NV337" s="13"/>
      <c r="NW337" s="13"/>
      <c r="NX337" s="13"/>
      <c r="NY337" s="13"/>
      <c r="NZ337" s="13"/>
      <c r="OA337" s="13"/>
      <c r="OB337" s="13"/>
      <c r="OC337" s="13"/>
      <c r="OD337" s="13"/>
      <c r="OE337" s="13"/>
      <c r="OF337" s="13"/>
      <c r="OG337" s="13"/>
      <c r="OH337" s="13"/>
      <c r="OI337" s="13"/>
      <c r="OJ337" s="13"/>
      <c r="OK337" s="13"/>
      <c r="OL337" s="13"/>
      <c r="OM337" s="13"/>
      <c r="ON337" s="13"/>
      <c r="OO337" s="13"/>
      <c r="OP337" s="13"/>
      <c r="OQ337" s="13"/>
      <c r="OR337" s="13"/>
      <c r="OS337" s="13"/>
      <c r="OT337" s="13"/>
      <c r="OU337" s="13"/>
      <c r="OV337" s="13"/>
      <c r="OW337" s="13"/>
      <c r="OX337" s="13"/>
      <c r="OY337" s="13"/>
      <c r="OZ337" s="13"/>
      <c r="PA337" s="13"/>
      <c r="PB337" s="13"/>
      <c r="PC337" s="13"/>
      <c r="PD337" s="13"/>
      <c r="PE337" s="13"/>
      <c r="PF337" s="13"/>
      <c r="PG337" s="13"/>
      <c r="PH337" s="13"/>
      <c r="PI337" s="13"/>
      <c r="PJ337" s="13"/>
      <c r="PK337" s="13"/>
      <c r="PL337" s="13"/>
      <c r="PM337" s="13"/>
      <c r="PN337" s="13"/>
      <c r="PO337" s="13"/>
      <c r="PP337" s="13"/>
      <c r="PQ337" s="13"/>
      <c r="PR337" s="13"/>
      <c r="PS337" s="13"/>
      <c r="PT337" s="13"/>
      <c r="PU337" s="13"/>
      <c r="PV337" s="13"/>
      <c r="PW337" s="13"/>
      <c r="PX337" s="13"/>
      <c r="PY337" s="13"/>
      <c r="PZ337" s="13"/>
      <c r="QA337" s="13"/>
      <c r="QB337" s="13"/>
      <c r="QC337" s="13"/>
      <c r="QD337" s="13"/>
      <c r="QE337" s="13"/>
      <c r="QF337" s="13"/>
      <c r="QG337" s="13"/>
      <c r="QH337" s="13"/>
      <c r="QI337" s="13"/>
      <c r="QJ337" s="13"/>
      <c r="QK337" s="13"/>
      <c r="QL337" s="13"/>
      <c r="QM337" s="13"/>
      <c r="QN337" s="13"/>
      <c r="QO337" s="13"/>
      <c r="QP337" s="13"/>
      <c r="QQ337" s="13"/>
      <c r="QR337" s="13"/>
      <c r="QS337" s="13"/>
      <c r="QT337" s="13"/>
      <c r="QU337" s="13"/>
      <c r="QV337" s="13"/>
      <c r="QW337" s="13"/>
      <c r="QX337" s="13"/>
      <c r="QY337" s="13"/>
      <c r="QZ337" s="13"/>
      <c r="RA337" s="13"/>
      <c r="RB337" s="13"/>
      <c r="RC337" s="13"/>
      <c r="RD337" s="13"/>
      <c r="RE337" s="13"/>
      <c r="RF337" s="13"/>
      <c r="RG337" s="13"/>
      <c r="RH337" s="13"/>
      <c r="RI337" s="13"/>
      <c r="RJ337" s="13"/>
      <c r="RK337" s="13"/>
      <c r="RL337" s="13"/>
      <c r="RM337" s="13"/>
      <c r="RN337" s="13"/>
      <c r="RO337" s="13"/>
      <c r="RP337" s="13"/>
      <c r="RQ337" s="13"/>
      <c r="RR337" s="13"/>
      <c r="RS337" s="13"/>
      <c r="RT337" s="13"/>
      <c r="RU337" s="13"/>
      <c r="RV337" s="13"/>
      <c r="RW337" s="13"/>
      <c r="RX337" s="13"/>
      <c r="RY337" s="13"/>
      <c r="RZ337" s="13"/>
      <c r="SA337" s="13"/>
      <c r="SB337" s="13"/>
      <c r="SC337" s="13"/>
      <c r="SD337" s="13"/>
      <c r="SE337" s="13"/>
      <c r="SF337" s="13"/>
      <c r="SG337" s="13"/>
      <c r="SH337" s="13"/>
      <c r="SI337" s="13"/>
      <c r="SJ337" s="13"/>
      <c r="SK337" s="13"/>
      <c r="SL337" s="13"/>
      <c r="SM337" s="13"/>
      <c r="SN337" s="13"/>
      <c r="SO337" s="13"/>
      <c r="SP337" s="13"/>
      <c r="SQ337" s="13"/>
      <c r="SR337" s="13"/>
      <c r="SS337" s="13"/>
      <c r="ST337" s="13"/>
      <c r="SU337" s="13"/>
      <c r="SV337" s="13"/>
      <c r="SW337" s="13"/>
      <c r="SX337" s="13"/>
      <c r="SY337" s="13"/>
      <c r="SZ337" s="13"/>
      <c r="TA337" s="13"/>
      <c r="TB337" s="13"/>
      <c r="TC337" s="13"/>
      <c r="TD337" s="13"/>
      <c r="TE337" s="13"/>
      <c r="TF337" s="13"/>
      <c r="TG337" s="13"/>
      <c r="TH337" s="13"/>
      <c r="TI337" s="13"/>
      <c r="TJ337" s="13"/>
      <c r="TK337" s="13"/>
      <c r="TL337" s="13"/>
      <c r="TM337" s="13"/>
      <c r="TN337" s="13"/>
      <c r="TO337" s="13"/>
      <c r="TP337" s="13"/>
      <c r="TQ337" s="13"/>
      <c r="TR337" s="13"/>
      <c r="TS337" s="13"/>
      <c r="TT337" s="13"/>
      <c r="TU337" s="13"/>
      <c r="TV337" s="13"/>
      <c r="TW337" s="13"/>
      <c r="TX337" s="13"/>
      <c r="TY337" s="13"/>
      <c r="TZ337" s="13"/>
      <c r="UA337" s="13"/>
      <c r="UB337" s="13"/>
      <c r="UC337" s="13"/>
      <c r="UD337" s="13"/>
      <c r="UE337" s="13"/>
      <c r="UF337" s="13"/>
      <c r="UG337" s="13"/>
      <c r="UH337" s="13"/>
      <c r="UI337" s="13"/>
      <c r="UJ337" s="13"/>
      <c r="UK337" s="13"/>
      <c r="UL337" s="13"/>
      <c r="UM337" s="13"/>
      <c r="UN337" s="13"/>
      <c r="UO337" s="13"/>
      <c r="UP337" s="13"/>
      <c r="UQ337" s="13"/>
      <c r="UR337" s="13"/>
      <c r="US337" s="13"/>
      <c r="UT337" s="13"/>
      <c r="UU337" s="13"/>
      <c r="UV337" s="13"/>
      <c r="UW337" s="13"/>
      <c r="UX337" s="13"/>
      <c r="UY337" s="13"/>
      <c r="UZ337" s="13"/>
      <c r="VA337" s="13"/>
      <c r="VB337" s="13"/>
      <c r="VC337" s="13"/>
      <c r="VD337" s="13"/>
      <c r="VE337" s="13"/>
      <c r="VF337" s="13"/>
      <c r="VG337" s="13"/>
      <c r="VH337" s="13"/>
      <c r="VI337" s="13"/>
      <c r="VJ337" s="13"/>
      <c r="VK337" s="13"/>
      <c r="VL337" s="13"/>
      <c r="VM337" s="13"/>
      <c r="VN337" s="13"/>
      <c r="VO337" s="13"/>
      <c r="VP337" s="13"/>
      <c r="VQ337" s="13"/>
      <c r="VR337" s="13"/>
      <c r="VS337" s="13"/>
      <c r="VT337" s="13"/>
      <c r="VU337" s="13"/>
      <c r="VV337" s="13"/>
      <c r="VW337" s="13"/>
      <c r="VX337" s="13"/>
      <c r="VY337" s="13"/>
      <c r="VZ337" s="13"/>
      <c r="WA337" s="13"/>
      <c r="WB337" s="13"/>
      <c r="WC337" s="13"/>
      <c r="WD337" s="13"/>
      <c r="WE337" s="13"/>
      <c r="WF337" s="13"/>
      <c r="WG337" s="13"/>
      <c r="WH337" s="13"/>
      <c r="WI337" s="13"/>
      <c r="WJ337" s="13"/>
      <c r="WK337" s="13"/>
      <c r="WL337" s="13"/>
      <c r="WM337" s="13"/>
      <c r="WN337" s="13"/>
      <c r="WO337" s="13"/>
      <c r="WP337" s="13"/>
      <c r="WQ337" s="13"/>
      <c r="WR337" s="13"/>
      <c r="WS337" s="13"/>
      <c r="WT337" s="13"/>
      <c r="WU337" s="13"/>
      <c r="WV337" s="13"/>
      <c r="WW337" s="13"/>
      <c r="WX337" s="13"/>
      <c r="WY337" s="13"/>
      <c r="WZ337" s="13"/>
      <c r="XA337" s="13"/>
      <c r="XB337" s="13"/>
      <c r="XC337" s="13"/>
      <c r="XD337" s="13"/>
      <c r="XE337" s="13"/>
      <c r="XF337" s="13"/>
      <c r="XG337" s="13"/>
      <c r="XH337" s="13"/>
      <c r="XI337" s="13"/>
      <c r="XJ337" s="13"/>
      <c r="XK337" s="13"/>
      <c r="XL337" s="13"/>
      <c r="XM337" s="13"/>
      <c r="XN337" s="13"/>
      <c r="XO337" s="13"/>
      <c r="XP337" s="13"/>
      <c r="XQ337" s="13"/>
      <c r="XR337" s="13"/>
      <c r="XS337" s="13"/>
      <c r="XT337" s="13"/>
      <c r="XU337" s="13"/>
      <c r="XV337" s="13"/>
      <c r="XW337" s="13"/>
      <c r="XX337" s="13"/>
      <c r="XY337" s="13"/>
      <c r="XZ337" s="13"/>
      <c r="YA337" s="13"/>
      <c r="YB337" s="13"/>
      <c r="YC337" s="13"/>
      <c r="YD337" s="13"/>
      <c r="YE337" s="13"/>
      <c r="YF337" s="13"/>
      <c r="YG337" s="13"/>
      <c r="YH337" s="13"/>
      <c r="YI337" s="13"/>
      <c r="YJ337" s="13"/>
      <c r="YK337" s="13"/>
      <c r="YL337" s="13"/>
      <c r="YM337" s="13"/>
      <c r="YN337" s="13"/>
      <c r="YO337" s="13"/>
      <c r="YP337" s="13"/>
      <c r="YQ337" s="13"/>
      <c r="YR337" s="13"/>
      <c r="YS337" s="13"/>
      <c r="YT337" s="13"/>
      <c r="YU337" s="13"/>
      <c r="YV337" s="13"/>
      <c r="YW337" s="13"/>
      <c r="YX337" s="13"/>
      <c r="YY337" s="13"/>
      <c r="YZ337" s="13"/>
      <c r="ZA337" s="13"/>
      <c r="ZB337" s="13"/>
      <c r="ZC337" s="13"/>
      <c r="ZD337" s="13"/>
      <c r="ZE337" s="13"/>
      <c r="ZF337" s="13"/>
      <c r="ZG337" s="13"/>
      <c r="ZH337" s="13"/>
      <c r="ZI337" s="13"/>
      <c r="ZJ337" s="13"/>
      <c r="ZK337" s="13"/>
      <c r="ZL337" s="13"/>
      <c r="ZM337" s="13"/>
      <c r="ZN337" s="13"/>
      <c r="ZO337" s="13"/>
      <c r="ZP337" s="13"/>
      <c r="ZQ337" s="13"/>
      <c r="ZR337" s="13"/>
      <c r="ZS337" s="13"/>
      <c r="ZT337" s="13"/>
      <c r="ZU337" s="13"/>
      <c r="ZV337" s="13"/>
      <c r="ZW337" s="13"/>
      <c r="ZX337" s="13"/>
      <c r="ZY337" s="13"/>
      <c r="ZZ337" s="13"/>
      <c r="AAA337" s="13"/>
      <c r="AAB337" s="13"/>
      <c r="AAC337" s="13"/>
      <c r="AAD337" s="13"/>
      <c r="AAE337" s="13"/>
      <c r="AAF337" s="13"/>
      <c r="AAG337" s="13"/>
      <c r="AAH337" s="13"/>
      <c r="AAI337" s="13"/>
      <c r="AAJ337" s="13"/>
      <c r="AAK337" s="13"/>
      <c r="AAL337" s="13"/>
      <c r="AAM337" s="13"/>
      <c r="AAN337" s="13"/>
      <c r="AAO337" s="13"/>
      <c r="AAP337" s="13"/>
      <c r="AAQ337" s="13"/>
      <c r="AAR337" s="13"/>
      <c r="AAS337" s="13"/>
      <c r="AAT337" s="13"/>
      <c r="AAU337" s="13"/>
      <c r="AAV337" s="13"/>
      <c r="AAW337" s="13"/>
      <c r="AAX337" s="13"/>
      <c r="AAY337" s="13"/>
      <c r="AAZ337" s="13"/>
      <c r="ABA337" s="13"/>
      <c r="ABB337" s="13"/>
      <c r="ABC337" s="13"/>
      <c r="ABD337" s="13"/>
      <c r="ABE337" s="13"/>
      <c r="ABF337" s="13"/>
      <c r="ABG337" s="13"/>
      <c r="ABH337" s="13"/>
      <c r="ABI337" s="13"/>
      <c r="ABJ337" s="13"/>
      <c r="ABK337" s="13"/>
      <c r="ABL337" s="13"/>
      <c r="ABM337" s="13"/>
      <c r="ABN337" s="13"/>
      <c r="ABO337" s="13"/>
      <c r="ABP337" s="13"/>
      <c r="ABQ337" s="13"/>
      <c r="ABR337" s="13"/>
      <c r="ABS337" s="13"/>
      <c r="ABT337" s="13"/>
      <c r="ABU337" s="13"/>
      <c r="ABV337" s="13"/>
      <c r="ABW337" s="13"/>
      <c r="ABX337" s="13"/>
      <c r="ABY337" s="13"/>
      <c r="ABZ337" s="13"/>
      <c r="ACA337" s="13"/>
      <c r="ACB337" s="13"/>
      <c r="ACC337" s="13"/>
      <c r="ACD337" s="13"/>
      <c r="ACE337" s="13"/>
      <c r="ACF337" s="13"/>
      <c r="ACG337" s="13"/>
      <c r="ACH337" s="13"/>
      <c r="ACI337" s="13"/>
      <c r="ACJ337" s="13"/>
      <c r="ACK337" s="13"/>
      <c r="ACL337" s="13"/>
      <c r="ACM337" s="13"/>
      <c r="ACN337" s="13"/>
      <c r="ACO337" s="13"/>
      <c r="ACP337" s="13"/>
      <c r="ACQ337" s="13"/>
      <c r="ACR337" s="13"/>
      <c r="ACS337" s="13"/>
      <c r="ACT337" s="13"/>
      <c r="ACU337" s="13"/>
      <c r="ACV337" s="13"/>
      <c r="ACW337" s="13"/>
      <c r="ACX337" s="13"/>
      <c r="ACY337" s="13"/>
      <c r="ACZ337" s="13"/>
      <c r="ADA337" s="13"/>
      <c r="ADB337" s="13"/>
      <c r="ADC337" s="13"/>
      <c r="ADD337" s="13"/>
      <c r="ADE337" s="13"/>
      <c r="ADF337" s="13"/>
      <c r="ADG337" s="13"/>
      <c r="ADH337" s="13"/>
      <c r="ADI337" s="13"/>
      <c r="ADJ337" s="13"/>
      <c r="ADK337" s="13"/>
      <c r="ADL337" s="13"/>
      <c r="ADM337" s="13"/>
      <c r="ADN337" s="13"/>
      <c r="ADO337" s="13"/>
      <c r="ADP337" s="13"/>
      <c r="ADQ337" s="13"/>
      <c r="ADR337" s="13"/>
      <c r="ADS337" s="13"/>
      <c r="ADT337" s="13"/>
      <c r="ADU337" s="13"/>
      <c r="ADV337" s="13"/>
      <c r="ADW337" s="13"/>
      <c r="ADX337" s="13"/>
      <c r="ADY337" s="13"/>
      <c r="ADZ337" s="13"/>
      <c r="AEA337" s="13"/>
      <c r="AEB337" s="13"/>
      <c r="AEC337" s="13"/>
      <c r="AED337" s="13"/>
      <c r="AEE337" s="13"/>
      <c r="AEF337" s="13"/>
      <c r="AEG337" s="13"/>
      <c r="AEH337" s="13"/>
      <c r="AEI337" s="13"/>
      <c r="AEJ337" s="13"/>
      <c r="AEK337" s="13"/>
      <c r="AEL337" s="13"/>
      <c r="AEM337" s="13"/>
      <c r="AEN337" s="13"/>
      <c r="AEO337" s="13"/>
      <c r="AEP337" s="13"/>
      <c r="AEQ337" s="13"/>
      <c r="AER337" s="13"/>
      <c r="AES337" s="13"/>
      <c r="AET337" s="13"/>
      <c r="AEU337" s="13"/>
      <c r="AEV337" s="13"/>
      <c r="AEW337" s="13"/>
      <c r="AEX337" s="13"/>
      <c r="AEY337" s="13"/>
      <c r="AEZ337" s="13"/>
      <c r="AFA337" s="13"/>
      <c r="AFB337" s="13"/>
      <c r="AFC337" s="13"/>
      <c r="AFD337" s="13"/>
      <c r="AFE337" s="13"/>
      <c r="AFF337" s="13"/>
      <c r="AFG337" s="13"/>
      <c r="AFH337" s="13"/>
      <c r="AFI337" s="13"/>
      <c r="AFJ337" s="13"/>
      <c r="AFK337" s="13"/>
      <c r="AFL337" s="13"/>
      <c r="AFM337" s="13"/>
      <c r="AFN337" s="13"/>
      <c r="AFO337" s="13"/>
      <c r="AFP337" s="13"/>
      <c r="AFQ337" s="13"/>
      <c r="AFR337" s="13"/>
      <c r="AFS337" s="13"/>
      <c r="AFT337" s="13"/>
      <c r="AFU337" s="13"/>
      <c r="AFV337" s="13"/>
      <c r="AFW337" s="13"/>
      <c r="AFX337" s="13"/>
      <c r="AFY337" s="13"/>
      <c r="AFZ337" s="13"/>
      <c r="AGA337" s="13"/>
      <c r="AGB337" s="13"/>
      <c r="AGC337" s="13"/>
      <c r="AGD337" s="13"/>
      <c r="AGE337" s="13"/>
      <c r="AGF337" s="13"/>
      <c r="AGG337" s="13"/>
      <c r="AGH337" s="13"/>
      <c r="AGI337" s="13"/>
      <c r="AGJ337" s="13"/>
      <c r="AGK337" s="13"/>
      <c r="AGL337" s="13"/>
      <c r="AGM337" s="13"/>
      <c r="AGN337" s="13"/>
      <c r="AGO337" s="13"/>
      <c r="AGP337" s="13"/>
      <c r="AGQ337" s="13"/>
      <c r="AGR337" s="13"/>
      <c r="AGS337" s="13"/>
      <c r="AGT337" s="13"/>
      <c r="AGU337" s="13"/>
      <c r="AGV337" s="13"/>
      <c r="AGW337" s="13"/>
      <c r="AGX337" s="13"/>
      <c r="AGY337" s="13"/>
      <c r="AGZ337" s="13"/>
      <c r="AHA337" s="13"/>
      <c r="AHB337" s="13"/>
      <c r="AHC337" s="13"/>
      <c r="AHD337" s="13"/>
      <c r="AHE337" s="13"/>
      <c r="AHF337" s="13"/>
      <c r="AHG337" s="13"/>
      <c r="AHH337" s="13"/>
      <c r="AHI337" s="13"/>
      <c r="AHJ337" s="13"/>
      <c r="AHK337" s="13"/>
      <c r="AHL337" s="13"/>
      <c r="AHM337" s="13"/>
      <c r="AHN337" s="13"/>
      <c r="AHO337" s="13"/>
      <c r="AHP337" s="13"/>
      <c r="AHQ337" s="13"/>
      <c r="AHR337" s="13"/>
      <c r="AHS337" s="13"/>
      <c r="AHT337" s="13"/>
      <c r="AHU337" s="13"/>
      <c r="AHV337" s="13"/>
      <c r="AHW337" s="13"/>
      <c r="AHX337" s="13"/>
      <c r="AHY337" s="13"/>
      <c r="AHZ337" s="13"/>
      <c r="AIA337" s="13"/>
      <c r="AIB337" s="13"/>
      <c r="AIC337" s="13"/>
      <c r="AID337" s="13"/>
      <c r="AIE337" s="13"/>
      <c r="AIF337" s="13"/>
      <c r="AIG337" s="13"/>
      <c r="AIH337" s="13"/>
      <c r="AII337" s="13"/>
      <c r="AIJ337" s="13"/>
      <c r="AIK337" s="13"/>
      <c r="AIL337" s="13"/>
      <c r="AIM337" s="13"/>
      <c r="AIN337" s="13"/>
      <c r="AIO337" s="13"/>
      <c r="AIP337" s="13"/>
      <c r="AIQ337" s="13"/>
      <c r="AIR337" s="13"/>
      <c r="AIS337" s="13"/>
      <c r="AIT337" s="13"/>
      <c r="AIU337" s="13"/>
      <c r="AIV337" s="13"/>
      <c r="AIW337" s="13"/>
      <c r="AIX337" s="13"/>
      <c r="AIY337" s="13"/>
      <c r="AIZ337" s="13"/>
      <c r="AJA337" s="13"/>
      <c r="AJB337" s="13"/>
      <c r="AJC337" s="13"/>
      <c r="AJD337" s="13"/>
      <c r="AJE337" s="13"/>
      <c r="AJF337" s="13"/>
      <c r="AJG337" s="13"/>
      <c r="AJH337" s="13"/>
      <c r="AJI337" s="13"/>
      <c r="AJJ337" s="13"/>
      <c r="AJK337" s="13"/>
      <c r="AJL337" s="13"/>
      <c r="AJM337" s="13"/>
      <c r="AJN337" s="13"/>
      <c r="AJO337" s="13"/>
      <c r="AJP337" s="13"/>
      <c r="AJQ337" s="13"/>
      <c r="AJR337" s="13"/>
      <c r="AJS337" s="13"/>
      <c r="AJT337" s="13"/>
      <c r="AJU337" s="13"/>
      <c r="AJV337" s="13"/>
      <c r="AJW337" s="13"/>
      <c r="AJX337" s="13"/>
      <c r="AJY337" s="13"/>
      <c r="AJZ337" s="13"/>
      <c r="AKA337" s="13"/>
      <c r="AKB337" s="13"/>
      <c r="AKC337" s="13"/>
      <c r="AKD337" s="13"/>
      <c r="AKE337" s="13"/>
      <c r="AKF337" s="13"/>
      <c r="AKG337" s="13"/>
      <c r="AKH337" s="13"/>
      <c r="AKI337" s="13"/>
      <c r="AKJ337" s="13"/>
      <c r="AKK337" s="13"/>
      <c r="AKL337" s="13"/>
      <c r="AKM337" s="13"/>
      <c r="AKN337" s="13"/>
      <c r="AKO337" s="13"/>
      <c r="AKP337" s="13"/>
      <c r="AKQ337" s="13"/>
      <c r="AKR337" s="13"/>
      <c r="AKS337" s="13"/>
      <c r="AKT337" s="13"/>
      <c r="AKU337" s="13"/>
      <c r="AKV337" s="13"/>
      <c r="AKW337" s="13"/>
      <c r="AKX337" s="13"/>
      <c r="AKY337" s="13"/>
      <c r="AKZ337" s="13"/>
      <c r="ALA337" s="13"/>
      <c r="ALB337" s="13"/>
      <c r="ALC337" s="13"/>
      <c r="ALD337" s="13"/>
      <c r="ALE337" s="13"/>
      <c r="ALF337" s="13"/>
      <c r="ALG337" s="13"/>
      <c r="ALH337" s="13"/>
      <c r="ALI337" s="13"/>
      <c r="ALJ337" s="13"/>
      <c r="ALK337" s="13"/>
      <c r="ALL337" s="13"/>
      <c r="ALM337" s="13"/>
      <c r="ALN337" s="13"/>
    </row>
    <row r="338" spans="1:1002" ht="14.5" hidden="1" customHeight="1" x14ac:dyDescent="0.35">
      <c r="A338" s="6"/>
      <c r="B338" s="21"/>
      <c r="C338" s="30"/>
      <c r="D338" s="21"/>
      <c r="E338" s="21"/>
      <c r="F338" s="11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13"/>
      <c r="DP338" s="13"/>
      <c r="DQ338" s="13"/>
      <c r="DR338" s="13"/>
      <c r="DS338" s="13"/>
      <c r="DT338" s="13"/>
      <c r="DU338" s="13"/>
      <c r="DV338" s="13"/>
      <c r="DW338" s="13"/>
      <c r="DX338" s="13"/>
      <c r="DY338" s="13"/>
      <c r="DZ338" s="13"/>
      <c r="EA338" s="13"/>
      <c r="EB338" s="13"/>
      <c r="EC338" s="13"/>
      <c r="ED338" s="13"/>
      <c r="EE338" s="13"/>
      <c r="EF338" s="13"/>
      <c r="EG338" s="13"/>
      <c r="EH338" s="13"/>
      <c r="EI338" s="13"/>
      <c r="EJ338" s="13"/>
      <c r="EK338" s="13"/>
      <c r="EL338" s="13"/>
      <c r="EM338" s="13"/>
      <c r="EN338" s="13"/>
      <c r="EO338" s="13"/>
      <c r="EP338" s="13"/>
      <c r="EQ338" s="13"/>
      <c r="ER338" s="13"/>
      <c r="ES338" s="13"/>
      <c r="ET338" s="13"/>
      <c r="EU338" s="13"/>
      <c r="EV338" s="13"/>
      <c r="EW338" s="13"/>
      <c r="EX338" s="13"/>
      <c r="EY338" s="13"/>
      <c r="EZ338" s="13"/>
      <c r="FA338" s="13"/>
      <c r="FB338" s="13"/>
      <c r="FC338" s="13"/>
      <c r="FD338" s="13"/>
      <c r="FE338" s="13"/>
      <c r="FF338" s="13"/>
      <c r="FG338" s="13"/>
      <c r="FH338" s="13"/>
      <c r="FI338" s="13"/>
      <c r="FJ338" s="13"/>
      <c r="FK338" s="13"/>
      <c r="FL338" s="13"/>
      <c r="FM338" s="13"/>
      <c r="FN338" s="13"/>
      <c r="FO338" s="13"/>
      <c r="FP338" s="13"/>
      <c r="FQ338" s="13"/>
      <c r="FR338" s="13"/>
      <c r="FS338" s="13"/>
      <c r="FT338" s="13"/>
      <c r="FU338" s="13"/>
      <c r="FV338" s="13"/>
      <c r="FW338" s="13"/>
      <c r="FX338" s="13"/>
      <c r="FY338" s="13"/>
      <c r="FZ338" s="13"/>
      <c r="GA338" s="13"/>
      <c r="GB338" s="13"/>
      <c r="GC338" s="13"/>
      <c r="GD338" s="13"/>
      <c r="GE338" s="13"/>
      <c r="GF338" s="13"/>
      <c r="GG338" s="13"/>
      <c r="GH338" s="13"/>
      <c r="GI338" s="13"/>
      <c r="GJ338" s="13"/>
      <c r="GK338" s="13"/>
      <c r="GL338" s="13"/>
      <c r="GM338" s="13"/>
      <c r="GN338" s="13"/>
      <c r="GO338" s="13"/>
      <c r="GP338" s="13"/>
      <c r="GQ338" s="13"/>
      <c r="GR338" s="13"/>
      <c r="GS338" s="13"/>
      <c r="GT338" s="13"/>
      <c r="GU338" s="13"/>
      <c r="GV338" s="13"/>
      <c r="GW338" s="13"/>
      <c r="GX338" s="13"/>
      <c r="GY338" s="13"/>
      <c r="GZ338" s="13"/>
      <c r="HA338" s="13"/>
      <c r="HB338" s="13"/>
      <c r="HC338" s="13"/>
      <c r="HD338" s="13"/>
      <c r="HE338" s="13"/>
      <c r="HF338" s="13"/>
      <c r="HG338" s="13"/>
      <c r="HH338" s="13"/>
      <c r="HI338" s="13"/>
      <c r="HJ338" s="13"/>
      <c r="HK338" s="13"/>
      <c r="HL338" s="13"/>
      <c r="HM338" s="13"/>
      <c r="HN338" s="13"/>
      <c r="HO338" s="13"/>
      <c r="HP338" s="13"/>
      <c r="HQ338" s="13"/>
      <c r="HR338" s="13"/>
      <c r="HS338" s="13"/>
      <c r="HT338" s="13"/>
      <c r="HU338" s="13"/>
      <c r="HV338" s="13"/>
      <c r="HW338" s="13"/>
      <c r="HX338" s="13"/>
      <c r="HY338" s="13"/>
      <c r="HZ338" s="13"/>
      <c r="IA338" s="13"/>
      <c r="IB338" s="13"/>
      <c r="IC338" s="13"/>
      <c r="ID338" s="13"/>
      <c r="IE338" s="13"/>
      <c r="IF338" s="13"/>
      <c r="IG338" s="13"/>
      <c r="IH338" s="13"/>
      <c r="II338" s="13"/>
      <c r="IJ338" s="13"/>
      <c r="IK338" s="13"/>
      <c r="IL338" s="13"/>
      <c r="IM338" s="13"/>
      <c r="IN338" s="13"/>
      <c r="IO338" s="13"/>
      <c r="IP338" s="13"/>
      <c r="IQ338" s="13"/>
      <c r="IR338" s="13"/>
      <c r="IS338" s="13"/>
      <c r="IT338" s="13"/>
      <c r="IU338" s="13"/>
      <c r="IV338" s="13"/>
      <c r="IW338" s="13"/>
      <c r="IX338" s="13"/>
      <c r="IY338" s="13"/>
      <c r="IZ338" s="13"/>
      <c r="JA338" s="13"/>
      <c r="JB338" s="13"/>
      <c r="JC338" s="13"/>
      <c r="JD338" s="13"/>
      <c r="JE338" s="13"/>
      <c r="JF338" s="13"/>
      <c r="JG338" s="13"/>
      <c r="JH338" s="13"/>
      <c r="JI338" s="13"/>
      <c r="JJ338" s="13"/>
      <c r="JK338" s="13"/>
      <c r="JL338" s="13"/>
      <c r="JM338" s="13"/>
      <c r="JN338" s="13"/>
      <c r="JO338" s="13"/>
      <c r="JP338" s="13"/>
      <c r="JQ338" s="13"/>
      <c r="JR338" s="13"/>
      <c r="JS338" s="13"/>
      <c r="JT338" s="13"/>
      <c r="JU338" s="13"/>
      <c r="JV338" s="13"/>
      <c r="JW338" s="13"/>
      <c r="JX338" s="13"/>
      <c r="JY338" s="13"/>
      <c r="JZ338" s="13"/>
      <c r="KA338" s="13"/>
      <c r="KB338" s="13"/>
      <c r="KC338" s="13"/>
      <c r="KD338" s="13"/>
      <c r="KE338" s="13"/>
      <c r="KF338" s="13"/>
      <c r="KG338" s="13"/>
      <c r="KH338" s="13"/>
      <c r="KI338" s="13"/>
      <c r="KJ338" s="13"/>
      <c r="KK338" s="13"/>
      <c r="KL338" s="13"/>
      <c r="KM338" s="13"/>
      <c r="KN338" s="13"/>
      <c r="KO338" s="13"/>
      <c r="KP338" s="13"/>
      <c r="KQ338" s="13"/>
      <c r="KR338" s="13"/>
      <c r="KS338" s="13"/>
      <c r="KT338" s="13"/>
      <c r="KU338" s="13"/>
      <c r="KV338" s="13"/>
      <c r="KW338" s="13"/>
      <c r="KX338" s="13"/>
      <c r="KY338" s="13"/>
      <c r="KZ338" s="13"/>
      <c r="LA338" s="13"/>
      <c r="LB338" s="13"/>
      <c r="LC338" s="13"/>
      <c r="LD338" s="13"/>
      <c r="LE338" s="13"/>
      <c r="LF338" s="13"/>
      <c r="LG338" s="13"/>
      <c r="LH338" s="13"/>
      <c r="LI338" s="13"/>
      <c r="LJ338" s="13"/>
      <c r="LK338" s="13"/>
      <c r="LL338" s="13"/>
      <c r="LM338" s="13"/>
      <c r="LN338" s="13"/>
      <c r="LO338" s="13"/>
      <c r="LP338" s="13"/>
      <c r="LQ338" s="13"/>
      <c r="LR338" s="13"/>
      <c r="LS338" s="13"/>
      <c r="LT338" s="13"/>
      <c r="LU338" s="13"/>
      <c r="LV338" s="13"/>
      <c r="LW338" s="13"/>
      <c r="LX338" s="13"/>
      <c r="LY338" s="13"/>
      <c r="LZ338" s="13"/>
      <c r="MA338" s="13"/>
      <c r="MB338" s="13"/>
      <c r="MC338" s="13"/>
      <c r="MD338" s="13"/>
      <c r="ME338" s="13"/>
      <c r="MF338" s="13"/>
      <c r="MG338" s="13"/>
      <c r="MH338" s="13"/>
      <c r="MI338" s="13"/>
      <c r="MJ338" s="13"/>
      <c r="MK338" s="13"/>
      <c r="ML338" s="13"/>
      <c r="MM338" s="13"/>
      <c r="MN338" s="13"/>
      <c r="MO338" s="13"/>
      <c r="MP338" s="13"/>
      <c r="MQ338" s="13"/>
      <c r="MR338" s="13"/>
      <c r="MS338" s="13"/>
      <c r="MT338" s="13"/>
      <c r="MU338" s="13"/>
      <c r="MV338" s="13"/>
      <c r="MW338" s="13"/>
      <c r="MX338" s="13"/>
      <c r="MY338" s="13"/>
      <c r="MZ338" s="13"/>
      <c r="NA338" s="13"/>
      <c r="NB338" s="13"/>
      <c r="NC338" s="13"/>
      <c r="ND338" s="13"/>
      <c r="NE338" s="13"/>
      <c r="NF338" s="13"/>
      <c r="NG338" s="13"/>
      <c r="NH338" s="13"/>
      <c r="NI338" s="13"/>
      <c r="NJ338" s="13"/>
      <c r="NK338" s="13"/>
      <c r="NL338" s="13"/>
      <c r="NM338" s="13"/>
      <c r="NN338" s="13"/>
      <c r="NO338" s="13"/>
      <c r="NP338" s="13"/>
      <c r="NQ338" s="13"/>
      <c r="NR338" s="13"/>
      <c r="NS338" s="13"/>
      <c r="NT338" s="13"/>
      <c r="NU338" s="13"/>
      <c r="NV338" s="13"/>
      <c r="NW338" s="13"/>
      <c r="NX338" s="13"/>
      <c r="NY338" s="13"/>
      <c r="NZ338" s="13"/>
      <c r="OA338" s="13"/>
      <c r="OB338" s="13"/>
      <c r="OC338" s="13"/>
      <c r="OD338" s="13"/>
      <c r="OE338" s="13"/>
      <c r="OF338" s="13"/>
      <c r="OG338" s="13"/>
      <c r="OH338" s="13"/>
      <c r="OI338" s="13"/>
      <c r="OJ338" s="13"/>
      <c r="OK338" s="13"/>
      <c r="OL338" s="13"/>
      <c r="OM338" s="13"/>
      <c r="ON338" s="13"/>
      <c r="OO338" s="13"/>
      <c r="OP338" s="13"/>
      <c r="OQ338" s="13"/>
      <c r="OR338" s="13"/>
      <c r="OS338" s="13"/>
      <c r="OT338" s="13"/>
      <c r="OU338" s="13"/>
      <c r="OV338" s="13"/>
      <c r="OW338" s="13"/>
      <c r="OX338" s="13"/>
      <c r="OY338" s="13"/>
      <c r="OZ338" s="13"/>
      <c r="PA338" s="13"/>
      <c r="PB338" s="13"/>
      <c r="PC338" s="13"/>
      <c r="PD338" s="13"/>
      <c r="PE338" s="13"/>
      <c r="PF338" s="13"/>
      <c r="PG338" s="13"/>
      <c r="PH338" s="13"/>
      <c r="PI338" s="13"/>
      <c r="PJ338" s="13"/>
      <c r="PK338" s="13"/>
      <c r="PL338" s="13"/>
      <c r="PM338" s="13"/>
      <c r="PN338" s="13"/>
      <c r="PO338" s="13"/>
      <c r="PP338" s="13"/>
      <c r="PQ338" s="13"/>
      <c r="PR338" s="13"/>
      <c r="PS338" s="13"/>
      <c r="PT338" s="13"/>
      <c r="PU338" s="13"/>
      <c r="PV338" s="13"/>
      <c r="PW338" s="13"/>
      <c r="PX338" s="13"/>
      <c r="PY338" s="13"/>
      <c r="PZ338" s="13"/>
      <c r="QA338" s="13"/>
      <c r="QB338" s="13"/>
      <c r="QC338" s="13"/>
      <c r="QD338" s="13"/>
      <c r="QE338" s="13"/>
      <c r="QF338" s="13"/>
      <c r="QG338" s="13"/>
      <c r="QH338" s="13"/>
      <c r="QI338" s="13"/>
      <c r="QJ338" s="13"/>
      <c r="QK338" s="13"/>
      <c r="QL338" s="13"/>
      <c r="QM338" s="13"/>
      <c r="QN338" s="13"/>
      <c r="QO338" s="13"/>
      <c r="QP338" s="13"/>
      <c r="QQ338" s="13"/>
      <c r="QR338" s="13"/>
      <c r="QS338" s="13"/>
      <c r="QT338" s="13"/>
      <c r="QU338" s="13"/>
      <c r="QV338" s="13"/>
      <c r="QW338" s="13"/>
      <c r="QX338" s="13"/>
      <c r="QY338" s="13"/>
      <c r="QZ338" s="13"/>
      <c r="RA338" s="13"/>
      <c r="RB338" s="13"/>
      <c r="RC338" s="13"/>
      <c r="RD338" s="13"/>
      <c r="RE338" s="13"/>
      <c r="RF338" s="13"/>
      <c r="RG338" s="13"/>
      <c r="RH338" s="13"/>
      <c r="RI338" s="13"/>
      <c r="RJ338" s="13"/>
      <c r="RK338" s="13"/>
      <c r="RL338" s="13"/>
      <c r="RM338" s="13"/>
      <c r="RN338" s="13"/>
      <c r="RO338" s="13"/>
      <c r="RP338" s="13"/>
      <c r="RQ338" s="13"/>
      <c r="RR338" s="13"/>
      <c r="RS338" s="13"/>
      <c r="RT338" s="13"/>
      <c r="RU338" s="13"/>
      <c r="RV338" s="13"/>
      <c r="RW338" s="13"/>
      <c r="RX338" s="13"/>
      <c r="RY338" s="13"/>
      <c r="RZ338" s="13"/>
      <c r="SA338" s="13"/>
      <c r="SB338" s="13"/>
      <c r="SC338" s="13"/>
      <c r="SD338" s="13"/>
      <c r="SE338" s="13"/>
      <c r="SF338" s="13"/>
      <c r="SG338" s="13"/>
      <c r="SH338" s="13"/>
      <c r="SI338" s="13"/>
      <c r="SJ338" s="13"/>
      <c r="SK338" s="13"/>
      <c r="SL338" s="13"/>
      <c r="SM338" s="13"/>
      <c r="SN338" s="13"/>
      <c r="SO338" s="13"/>
      <c r="SP338" s="13"/>
      <c r="SQ338" s="13"/>
      <c r="SR338" s="13"/>
      <c r="SS338" s="13"/>
      <c r="ST338" s="13"/>
      <c r="SU338" s="13"/>
      <c r="SV338" s="13"/>
      <c r="SW338" s="13"/>
      <c r="SX338" s="13"/>
      <c r="SY338" s="13"/>
      <c r="SZ338" s="13"/>
      <c r="TA338" s="13"/>
      <c r="TB338" s="13"/>
      <c r="TC338" s="13"/>
      <c r="TD338" s="13"/>
      <c r="TE338" s="13"/>
      <c r="TF338" s="13"/>
      <c r="TG338" s="13"/>
      <c r="TH338" s="13"/>
      <c r="TI338" s="13"/>
      <c r="TJ338" s="13"/>
      <c r="TK338" s="13"/>
      <c r="TL338" s="13"/>
      <c r="TM338" s="13"/>
      <c r="TN338" s="13"/>
      <c r="TO338" s="13"/>
      <c r="TP338" s="13"/>
      <c r="TQ338" s="13"/>
      <c r="TR338" s="13"/>
      <c r="TS338" s="13"/>
      <c r="TT338" s="13"/>
      <c r="TU338" s="13"/>
      <c r="TV338" s="13"/>
      <c r="TW338" s="13"/>
      <c r="TX338" s="13"/>
      <c r="TY338" s="13"/>
      <c r="TZ338" s="13"/>
      <c r="UA338" s="13"/>
      <c r="UB338" s="13"/>
      <c r="UC338" s="13"/>
      <c r="UD338" s="13"/>
      <c r="UE338" s="13"/>
      <c r="UF338" s="13"/>
      <c r="UG338" s="13"/>
      <c r="UH338" s="13"/>
      <c r="UI338" s="13"/>
      <c r="UJ338" s="13"/>
      <c r="UK338" s="13"/>
      <c r="UL338" s="13"/>
      <c r="UM338" s="13"/>
      <c r="UN338" s="13"/>
      <c r="UO338" s="13"/>
      <c r="UP338" s="13"/>
      <c r="UQ338" s="13"/>
      <c r="UR338" s="13"/>
      <c r="US338" s="13"/>
      <c r="UT338" s="13"/>
      <c r="UU338" s="13"/>
      <c r="UV338" s="13"/>
      <c r="UW338" s="13"/>
      <c r="UX338" s="13"/>
      <c r="UY338" s="13"/>
      <c r="UZ338" s="13"/>
      <c r="VA338" s="13"/>
      <c r="VB338" s="13"/>
      <c r="VC338" s="13"/>
      <c r="VD338" s="13"/>
      <c r="VE338" s="13"/>
      <c r="VF338" s="13"/>
      <c r="VG338" s="13"/>
      <c r="VH338" s="13"/>
      <c r="VI338" s="13"/>
      <c r="VJ338" s="13"/>
      <c r="VK338" s="13"/>
      <c r="VL338" s="13"/>
      <c r="VM338" s="13"/>
      <c r="VN338" s="13"/>
      <c r="VO338" s="13"/>
      <c r="VP338" s="13"/>
      <c r="VQ338" s="13"/>
      <c r="VR338" s="13"/>
      <c r="VS338" s="13"/>
      <c r="VT338" s="13"/>
      <c r="VU338" s="13"/>
      <c r="VV338" s="13"/>
      <c r="VW338" s="13"/>
      <c r="VX338" s="13"/>
      <c r="VY338" s="13"/>
      <c r="VZ338" s="13"/>
      <c r="WA338" s="13"/>
      <c r="WB338" s="13"/>
      <c r="WC338" s="13"/>
      <c r="WD338" s="13"/>
      <c r="WE338" s="13"/>
      <c r="WF338" s="13"/>
      <c r="WG338" s="13"/>
      <c r="WH338" s="13"/>
      <c r="WI338" s="13"/>
      <c r="WJ338" s="13"/>
      <c r="WK338" s="13"/>
      <c r="WL338" s="13"/>
      <c r="WM338" s="13"/>
      <c r="WN338" s="13"/>
      <c r="WO338" s="13"/>
      <c r="WP338" s="13"/>
      <c r="WQ338" s="13"/>
      <c r="WR338" s="13"/>
      <c r="WS338" s="13"/>
      <c r="WT338" s="13"/>
      <c r="WU338" s="13"/>
      <c r="WV338" s="13"/>
      <c r="WW338" s="13"/>
      <c r="WX338" s="13"/>
      <c r="WY338" s="13"/>
      <c r="WZ338" s="13"/>
      <c r="XA338" s="13"/>
      <c r="XB338" s="13"/>
      <c r="XC338" s="13"/>
      <c r="XD338" s="13"/>
      <c r="XE338" s="13"/>
      <c r="XF338" s="13"/>
      <c r="XG338" s="13"/>
      <c r="XH338" s="13"/>
      <c r="XI338" s="13"/>
      <c r="XJ338" s="13"/>
      <c r="XK338" s="13"/>
      <c r="XL338" s="13"/>
      <c r="XM338" s="13"/>
      <c r="XN338" s="13"/>
      <c r="XO338" s="13"/>
      <c r="XP338" s="13"/>
      <c r="XQ338" s="13"/>
      <c r="XR338" s="13"/>
      <c r="XS338" s="13"/>
      <c r="XT338" s="13"/>
      <c r="XU338" s="13"/>
      <c r="XV338" s="13"/>
      <c r="XW338" s="13"/>
      <c r="XX338" s="13"/>
      <c r="XY338" s="13"/>
      <c r="XZ338" s="13"/>
      <c r="YA338" s="13"/>
      <c r="YB338" s="13"/>
      <c r="YC338" s="13"/>
      <c r="YD338" s="13"/>
      <c r="YE338" s="13"/>
      <c r="YF338" s="13"/>
      <c r="YG338" s="13"/>
      <c r="YH338" s="13"/>
      <c r="YI338" s="13"/>
      <c r="YJ338" s="13"/>
      <c r="YK338" s="13"/>
      <c r="YL338" s="13"/>
      <c r="YM338" s="13"/>
      <c r="YN338" s="13"/>
      <c r="YO338" s="13"/>
      <c r="YP338" s="13"/>
      <c r="YQ338" s="13"/>
      <c r="YR338" s="13"/>
      <c r="YS338" s="13"/>
      <c r="YT338" s="13"/>
      <c r="YU338" s="13"/>
      <c r="YV338" s="13"/>
      <c r="YW338" s="13"/>
      <c r="YX338" s="13"/>
      <c r="YY338" s="13"/>
      <c r="YZ338" s="13"/>
      <c r="ZA338" s="13"/>
      <c r="ZB338" s="13"/>
      <c r="ZC338" s="13"/>
      <c r="ZD338" s="13"/>
      <c r="ZE338" s="13"/>
      <c r="ZF338" s="13"/>
      <c r="ZG338" s="13"/>
      <c r="ZH338" s="13"/>
      <c r="ZI338" s="13"/>
      <c r="ZJ338" s="13"/>
      <c r="ZK338" s="13"/>
      <c r="ZL338" s="13"/>
      <c r="ZM338" s="13"/>
      <c r="ZN338" s="13"/>
      <c r="ZO338" s="13"/>
      <c r="ZP338" s="13"/>
      <c r="ZQ338" s="13"/>
      <c r="ZR338" s="13"/>
      <c r="ZS338" s="13"/>
      <c r="ZT338" s="13"/>
      <c r="ZU338" s="13"/>
      <c r="ZV338" s="13"/>
      <c r="ZW338" s="13"/>
      <c r="ZX338" s="13"/>
      <c r="ZY338" s="13"/>
      <c r="ZZ338" s="13"/>
      <c r="AAA338" s="13"/>
      <c r="AAB338" s="13"/>
      <c r="AAC338" s="13"/>
      <c r="AAD338" s="13"/>
      <c r="AAE338" s="13"/>
      <c r="AAF338" s="13"/>
      <c r="AAG338" s="13"/>
      <c r="AAH338" s="13"/>
      <c r="AAI338" s="13"/>
      <c r="AAJ338" s="13"/>
      <c r="AAK338" s="13"/>
      <c r="AAL338" s="13"/>
      <c r="AAM338" s="13"/>
      <c r="AAN338" s="13"/>
      <c r="AAO338" s="13"/>
      <c r="AAP338" s="13"/>
      <c r="AAQ338" s="13"/>
      <c r="AAR338" s="13"/>
      <c r="AAS338" s="13"/>
      <c r="AAT338" s="13"/>
      <c r="AAU338" s="13"/>
      <c r="AAV338" s="13"/>
      <c r="AAW338" s="13"/>
      <c r="AAX338" s="13"/>
      <c r="AAY338" s="13"/>
      <c r="AAZ338" s="13"/>
      <c r="ABA338" s="13"/>
      <c r="ABB338" s="13"/>
      <c r="ABC338" s="13"/>
      <c r="ABD338" s="13"/>
      <c r="ABE338" s="13"/>
      <c r="ABF338" s="13"/>
      <c r="ABG338" s="13"/>
      <c r="ABH338" s="13"/>
      <c r="ABI338" s="13"/>
      <c r="ABJ338" s="13"/>
      <c r="ABK338" s="13"/>
      <c r="ABL338" s="13"/>
      <c r="ABM338" s="13"/>
      <c r="ABN338" s="13"/>
      <c r="ABO338" s="13"/>
      <c r="ABP338" s="13"/>
      <c r="ABQ338" s="13"/>
      <c r="ABR338" s="13"/>
      <c r="ABS338" s="13"/>
      <c r="ABT338" s="13"/>
      <c r="ABU338" s="13"/>
      <c r="ABV338" s="13"/>
      <c r="ABW338" s="13"/>
      <c r="ABX338" s="13"/>
      <c r="ABY338" s="13"/>
      <c r="ABZ338" s="13"/>
      <c r="ACA338" s="13"/>
      <c r="ACB338" s="13"/>
      <c r="ACC338" s="13"/>
      <c r="ACD338" s="13"/>
      <c r="ACE338" s="13"/>
      <c r="ACF338" s="13"/>
      <c r="ACG338" s="13"/>
      <c r="ACH338" s="13"/>
      <c r="ACI338" s="13"/>
      <c r="ACJ338" s="13"/>
      <c r="ACK338" s="13"/>
      <c r="ACL338" s="13"/>
      <c r="ACM338" s="13"/>
      <c r="ACN338" s="13"/>
      <c r="ACO338" s="13"/>
      <c r="ACP338" s="13"/>
      <c r="ACQ338" s="13"/>
      <c r="ACR338" s="13"/>
      <c r="ACS338" s="13"/>
      <c r="ACT338" s="13"/>
      <c r="ACU338" s="13"/>
      <c r="ACV338" s="13"/>
      <c r="ACW338" s="13"/>
      <c r="ACX338" s="13"/>
      <c r="ACY338" s="13"/>
      <c r="ACZ338" s="13"/>
      <c r="ADA338" s="13"/>
      <c r="ADB338" s="13"/>
      <c r="ADC338" s="13"/>
      <c r="ADD338" s="13"/>
      <c r="ADE338" s="13"/>
      <c r="ADF338" s="13"/>
      <c r="ADG338" s="13"/>
      <c r="ADH338" s="13"/>
      <c r="ADI338" s="13"/>
      <c r="ADJ338" s="13"/>
      <c r="ADK338" s="13"/>
      <c r="ADL338" s="13"/>
      <c r="ADM338" s="13"/>
      <c r="ADN338" s="13"/>
      <c r="ADO338" s="13"/>
      <c r="ADP338" s="13"/>
      <c r="ADQ338" s="13"/>
      <c r="ADR338" s="13"/>
      <c r="ADS338" s="13"/>
      <c r="ADT338" s="13"/>
      <c r="ADU338" s="13"/>
      <c r="ADV338" s="13"/>
      <c r="ADW338" s="13"/>
      <c r="ADX338" s="13"/>
      <c r="ADY338" s="13"/>
      <c r="ADZ338" s="13"/>
      <c r="AEA338" s="13"/>
      <c r="AEB338" s="13"/>
      <c r="AEC338" s="13"/>
      <c r="AED338" s="13"/>
      <c r="AEE338" s="13"/>
      <c r="AEF338" s="13"/>
      <c r="AEG338" s="13"/>
      <c r="AEH338" s="13"/>
      <c r="AEI338" s="13"/>
      <c r="AEJ338" s="13"/>
      <c r="AEK338" s="13"/>
      <c r="AEL338" s="13"/>
      <c r="AEM338" s="13"/>
      <c r="AEN338" s="13"/>
      <c r="AEO338" s="13"/>
      <c r="AEP338" s="13"/>
      <c r="AEQ338" s="13"/>
      <c r="AER338" s="13"/>
      <c r="AES338" s="13"/>
      <c r="AET338" s="13"/>
      <c r="AEU338" s="13"/>
      <c r="AEV338" s="13"/>
      <c r="AEW338" s="13"/>
      <c r="AEX338" s="13"/>
      <c r="AEY338" s="13"/>
      <c r="AEZ338" s="13"/>
      <c r="AFA338" s="13"/>
      <c r="AFB338" s="13"/>
      <c r="AFC338" s="13"/>
      <c r="AFD338" s="13"/>
      <c r="AFE338" s="13"/>
      <c r="AFF338" s="13"/>
      <c r="AFG338" s="13"/>
      <c r="AFH338" s="13"/>
      <c r="AFI338" s="13"/>
      <c r="AFJ338" s="13"/>
      <c r="AFK338" s="13"/>
      <c r="AFL338" s="13"/>
      <c r="AFM338" s="13"/>
      <c r="AFN338" s="13"/>
      <c r="AFO338" s="13"/>
      <c r="AFP338" s="13"/>
      <c r="AFQ338" s="13"/>
      <c r="AFR338" s="13"/>
      <c r="AFS338" s="13"/>
      <c r="AFT338" s="13"/>
      <c r="AFU338" s="13"/>
      <c r="AFV338" s="13"/>
      <c r="AFW338" s="13"/>
      <c r="AFX338" s="13"/>
      <c r="AFY338" s="13"/>
      <c r="AFZ338" s="13"/>
      <c r="AGA338" s="13"/>
      <c r="AGB338" s="13"/>
      <c r="AGC338" s="13"/>
      <c r="AGD338" s="13"/>
      <c r="AGE338" s="13"/>
      <c r="AGF338" s="13"/>
      <c r="AGG338" s="13"/>
      <c r="AGH338" s="13"/>
      <c r="AGI338" s="13"/>
      <c r="AGJ338" s="13"/>
      <c r="AGK338" s="13"/>
      <c r="AGL338" s="13"/>
      <c r="AGM338" s="13"/>
      <c r="AGN338" s="13"/>
      <c r="AGO338" s="13"/>
      <c r="AGP338" s="13"/>
      <c r="AGQ338" s="13"/>
      <c r="AGR338" s="13"/>
      <c r="AGS338" s="13"/>
      <c r="AGT338" s="13"/>
      <c r="AGU338" s="13"/>
      <c r="AGV338" s="13"/>
      <c r="AGW338" s="13"/>
      <c r="AGX338" s="13"/>
      <c r="AGY338" s="13"/>
      <c r="AGZ338" s="13"/>
      <c r="AHA338" s="13"/>
      <c r="AHB338" s="13"/>
      <c r="AHC338" s="13"/>
      <c r="AHD338" s="13"/>
      <c r="AHE338" s="13"/>
      <c r="AHF338" s="13"/>
      <c r="AHG338" s="13"/>
      <c r="AHH338" s="13"/>
      <c r="AHI338" s="13"/>
      <c r="AHJ338" s="13"/>
      <c r="AHK338" s="13"/>
      <c r="AHL338" s="13"/>
      <c r="AHM338" s="13"/>
      <c r="AHN338" s="13"/>
      <c r="AHO338" s="13"/>
      <c r="AHP338" s="13"/>
      <c r="AHQ338" s="13"/>
      <c r="AHR338" s="13"/>
      <c r="AHS338" s="13"/>
      <c r="AHT338" s="13"/>
      <c r="AHU338" s="13"/>
      <c r="AHV338" s="13"/>
      <c r="AHW338" s="13"/>
      <c r="AHX338" s="13"/>
      <c r="AHY338" s="13"/>
      <c r="AHZ338" s="13"/>
      <c r="AIA338" s="13"/>
      <c r="AIB338" s="13"/>
      <c r="AIC338" s="13"/>
      <c r="AID338" s="13"/>
      <c r="AIE338" s="13"/>
      <c r="AIF338" s="13"/>
      <c r="AIG338" s="13"/>
      <c r="AIH338" s="13"/>
      <c r="AII338" s="13"/>
      <c r="AIJ338" s="13"/>
      <c r="AIK338" s="13"/>
      <c r="AIL338" s="13"/>
      <c r="AIM338" s="13"/>
      <c r="AIN338" s="13"/>
      <c r="AIO338" s="13"/>
      <c r="AIP338" s="13"/>
      <c r="AIQ338" s="13"/>
      <c r="AIR338" s="13"/>
      <c r="AIS338" s="13"/>
      <c r="AIT338" s="13"/>
      <c r="AIU338" s="13"/>
      <c r="AIV338" s="13"/>
      <c r="AIW338" s="13"/>
      <c r="AIX338" s="13"/>
      <c r="AIY338" s="13"/>
      <c r="AIZ338" s="13"/>
      <c r="AJA338" s="13"/>
      <c r="AJB338" s="13"/>
      <c r="AJC338" s="13"/>
      <c r="AJD338" s="13"/>
      <c r="AJE338" s="13"/>
      <c r="AJF338" s="13"/>
      <c r="AJG338" s="13"/>
      <c r="AJH338" s="13"/>
      <c r="AJI338" s="13"/>
      <c r="AJJ338" s="13"/>
      <c r="AJK338" s="13"/>
      <c r="AJL338" s="13"/>
      <c r="AJM338" s="13"/>
      <c r="AJN338" s="13"/>
      <c r="AJO338" s="13"/>
      <c r="AJP338" s="13"/>
      <c r="AJQ338" s="13"/>
      <c r="AJR338" s="13"/>
      <c r="AJS338" s="13"/>
      <c r="AJT338" s="13"/>
      <c r="AJU338" s="13"/>
      <c r="AJV338" s="13"/>
      <c r="AJW338" s="13"/>
      <c r="AJX338" s="13"/>
      <c r="AJY338" s="13"/>
      <c r="AJZ338" s="13"/>
      <c r="AKA338" s="13"/>
      <c r="AKB338" s="13"/>
      <c r="AKC338" s="13"/>
      <c r="AKD338" s="13"/>
      <c r="AKE338" s="13"/>
      <c r="AKF338" s="13"/>
      <c r="AKG338" s="13"/>
      <c r="AKH338" s="13"/>
      <c r="AKI338" s="13"/>
      <c r="AKJ338" s="13"/>
      <c r="AKK338" s="13"/>
      <c r="AKL338" s="13"/>
      <c r="AKM338" s="13"/>
      <c r="AKN338" s="13"/>
      <c r="AKO338" s="13"/>
      <c r="AKP338" s="13"/>
      <c r="AKQ338" s="13"/>
      <c r="AKR338" s="13"/>
      <c r="AKS338" s="13"/>
      <c r="AKT338" s="13"/>
      <c r="AKU338" s="13"/>
      <c r="AKV338" s="13"/>
      <c r="AKW338" s="13"/>
      <c r="AKX338" s="13"/>
      <c r="AKY338" s="13"/>
      <c r="AKZ338" s="13"/>
      <c r="ALA338" s="13"/>
      <c r="ALB338" s="13"/>
      <c r="ALC338" s="13"/>
      <c r="ALD338" s="13"/>
      <c r="ALE338" s="13"/>
      <c r="ALF338" s="13"/>
      <c r="ALG338" s="13"/>
      <c r="ALH338" s="13"/>
      <c r="ALI338" s="13"/>
      <c r="ALJ338" s="13"/>
      <c r="ALK338" s="13"/>
      <c r="ALL338" s="13"/>
      <c r="ALM338" s="13"/>
      <c r="ALN338" s="13"/>
    </row>
    <row r="339" spans="1:1002" ht="14.5" hidden="1" customHeight="1" x14ac:dyDescent="0.35">
      <c r="A339" s="6"/>
      <c r="B339" s="21"/>
      <c r="C339" s="30"/>
      <c r="D339" s="21"/>
      <c r="E339" s="21"/>
      <c r="F339" s="11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13"/>
      <c r="DP339" s="13"/>
      <c r="DQ339" s="13"/>
      <c r="DR339" s="13"/>
      <c r="DS339" s="13"/>
      <c r="DT339" s="13"/>
      <c r="DU339" s="13"/>
      <c r="DV339" s="13"/>
      <c r="DW339" s="13"/>
      <c r="DX339" s="13"/>
      <c r="DY339" s="13"/>
      <c r="DZ339" s="13"/>
      <c r="EA339" s="13"/>
      <c r="EB339" s="13"/>
      <c r="EC339" s="13"/>
      <c r="ED339" s="13"/>
      <c r="EE339" s="13"/>
      <c r="EF339" s="13"/>
      <c r="EG339" s="13"/>
      <c r="EH339" s="13"/>
      <c r="EI339" s="13"/>
      <c r="EJ339" s="13"/>
      <c r="EK339" s="13"/>
      <c r="EL339" s="13"/>
      <c r="EM339" s="13"/>
      <c r="EN339" s="13"/>
      <c r="EO339" s="13"/>
      <c r="EP339" s="13"/>
      <c r="EQ339" s="13"/>
      <c r="ER339" s="13"/>
      <c r="ES339" s="13"/>
      <c r="ET339" s="13"/>
      <c r="EU339" s="13"/>
      <c r="EV339" s="13"/>
      <c r="EW339" s="13"/>
      <c r="EX339" s="13"/>
      <c r="EY339" s="13"/>
      <c r="EZ339" s="13"/>
      <c r="FA339" s="13"/>
      <c r="FB339" s="13"/>
      <c r="FC339" s="13"/>
      <c r="FD339" s="13"/>
      <c r="FE339" s="13"/>
      <c r="FF339" s="13"/>
      <c r="FG339" s="13"/>
      <c r="FH339" s="13"/>
      <c r="FI339" s="13"/>
      <c r="FJ339" s="13"/>
      <c r="FK339" s="13"/>
      <c r="FL339" s="13"/>
      <c r="FM339" s="13"/>
      <c r="FN339" s="13"/>
      <c r="FO339" s="13"/>
      <c r="FP339" s="13"/>
      <c r="FQ339" s="13"/>
      <c r="FR339" s="13"/>
      <c r="FS339" s="13"/>
      <c r="FT339" s="13"/>
      <c r="FU339" s="13"/>
      <c r="FV339" s="13"/>
      <c r="FW339" s="13"/>
      <c r="FX339" s="13"/>
      <c r="FY339" s="13"/>
      <c r="FZ339" s="13"/>
      <c r="GA339" s="13"/>
      <c r="GB339" s="13"/>
      <c r="GC339" s="13"/>
      <c r="GD339" s="13"/>
      <c r="GE339" s="13"/>
      <c r="GF339" s="13"/>
      <c r="GG339" s="13"/>
      <c r="GH339" s="13"/>
      <c r="GI339" s="13"/>
      <c r="GJ339" s="13"/>
      <c r="GK339" s="13"/>
      <c r="GL339" s="13"/>
      <c r="GM339" s="13"/>
      <c r="GN339" s="13"/>
      <c r="GO339" s="13"/>
      <c r="GP339" s="13"/>
      <c r="GQ339" s="13"/>
      <c r="GR339" s="13"/>
      <c r="GS339" s="13"/>
      <c r="GT339" s="13"/>
      <c r="GU339" s="13"/>
      <c r="GV339" s="13"/>
      <c r="GW339" s="13"/>
      <c r="GX339" s="13"/>
      <c r="GY339" s="13"/>
      <c r="GZ339" s="13"/>
      <c r="HA339" s="13"/>
      <c r="HB339" s="13"/>
      <c r="HC339" s="13"/>
      <c r="HD339" s="13"/>
      <c r="HE339" s="13"/>
      <c r="HF339" s="13"/>
      <c r="HG339" s="13"/>
      <c r="HH339" s="13"/>
      <c r="HI339" s="13"/>
      <c r="HJ339" s="13"/>
      <c r="HK339" s="13"/>
      <c r="HL339" s="13"/>
      <c r="HM339" s="13"/>
      <c r="HN339" s="13"/>
      <c r="HO339" s="13"/>
      <c r="HP339" s="13"/>
      <c r="HQ339" s="13"/>
      <c r="HR339" s="13"/>
      <c r="HS339" s="13"/>
      <c r="HT339" s="13"/>
      <c r="HU339" s="13"/>
      <c r="HV339" s="13"/>
      <c r="HW339" s="13"/>
      <c r="HX339" s="13"/>
      <c r="HY339" s="13"/>
      <c r="HZ339" s="13"/>
      <c r="IA339" s="13"/>
      <c r="IB339" s="13"/>
      <c r="IC339" s="13"/>
      <c r="ID339" s="13"/>
      <c r="IE339" s="13"/>
      <c r="IF339" s="13"/>
      <c r="IG339" s="13"/>
      <c r="IH339" s="13"/>
      <c r="II339" s="13"/>
      <c r="IJ339" s="13"/>
      <c r="IK339" s="13"/>
      <c r="IL339" s="13"/>
      <c r="IM339" s="13"/>
      <c r="IN339" s="13"/>
      <c r="IO339" s="13"/>
      <c r="IP339" s="13"/>
      <c r="IQ339" s="13"/>
      <c r="IR339" s="13"/>
      <c r="IS339" s="13"/>
      <c r="IT339" s="13"/>
      <c r="IU339" s="13"/>
      <c r="IV339" s="13"/>
      <c r="IW339" s="13"/>
      <c r="IX339" s="13"/>
      <c r="IY339" s="13"/>
      <c r="IZ339" s="13"/>
      <c r="JA339" s="13"/>
      <c r="JB339" s="13"/>
      <c r="JC339" s="13"/>
      <c r="JD339" s="13"/>
      <c r="JE339" s="13"/>
      <c r="JF339" s="13"/>
      <c r="JG339" s="13"/>
      <c r="JH339" s="13"/>
      <c r="JI339" s="13"/>
      <c r="JJ339" s="13"/>
      <c r="JK339" s="13"/>
      <c r="JL339" s="13"/>
      <c r="JM339" s="13"/>
      <c r="JN339" s="13"/>
      <c r="JO339" s="13"/>
      <c r="JP339" s="13"/>
      <c r="JQ339" s="13"/>
      <c r="JR339" s="13"/>
      <c r="JS339" s="13"/>
      <c r="JT339" s="13"/>
      <c r="JU339" s="13"/>
      <c r="JV339" s="13"/>
      <c r="JW339" s="13"/>
      <c r="JX339" s="13"/>
      <c r="JY339" s="13"/>
      <c r="JZ339" s="13"/>
      <c r="KA339" s="13"/>
      <c r="KB339" s="13"/>
      <c r="KC339" s="13"/>
      <c r="KD339" s="13"/>
      <c r="KE339" s="13"/>
      <c r="KF339" s="13"/>
      <c r="KG339" s="13"/>
      <c r="KH339" s="13"/>
      <c r="KI339" s="13"/>
      <c r="KJ339" s="13"/>
      <c r="KK339" s="13"/>
      <c r="KL339" s="13"/>
      <c r="KM339" s="13"/>
      <c r="KN339" s="13"/>
      <c r="KO339" s="13"/>
      <c r="KP339" s="13"/>
      <c r="KQ339" s="13"/>
      <c r="KR339" s="13"/>
      <c r="KS339" s="13"/>
      <c r="KT339" s="13"/>
      <c r="KU339" s="13"/>
      <c r="KV339" s="13"/>
      <c r="KW339" s="13"/>
      <c r="KX339" s="13"/>
      <c r="KY339" s="13"/>
      <c r="KZ339" s="13"/>
      <c r="LA339" s="13"/>
      <c r="LB339" s="13"/>
      <c r="LC339" s="13"/>
      <c r="LD339" s="13"/>
      <c r="LE339" s="13"/>
      <c r="LF339" s="13"/>
      <c r="LG339" s="13"/>
      <c r="LH339" s="13"/>
      <c r="LI339" s="13"/>
      <c r="LJ339" s="13"/>
      <c r="LK339" s="13"/>
      <c r="LL339" s="13"/>
      <c r="LM339" s="13"/>
      <c r="LN339" s="13"/>
      <c r="LO339" s="13"/>
      <c r="LP339" s="13"/>
      <c r="LQ339" s="13"/>
      <c r="LR339" s="13"/>
      <c r="LS339" s="13"/>
      <c r="LT339" s="13"/>
      <c r="LU339" s="13"/>
      <c r="LV339" s="13"/>
      <c r="LW339" s="13"/>
      <c r="LX339" s="13"/>
      <c r="LY339" s="13"/>
      <c r="LZ339" s="13"/>
      <c r="MA339" s="13"/>
      <c r="MB339" s="13"/>
      <c r="MC339" s="13"/>
      <c r="MD339" s="13"/>
      <c r="ME339" s="13"/>
      <c r="MF339" s="13"/>
      <c r="MG339" s="13"/>
      <c r="MH339" s="13"/>
      <c r="MI339" s="13"/>
      <c r="MJ339" s="13"/>
      <c r="MK339" s="13"/>
      <c r="ML339" s="13"/>
      <c r="MM339" s="13"/>
      <c r="MN339" s="13"/>
      <c r="MO339" s="13"/>
      <c r="MP339" s="13"/>
      <c r="MQ339" s="13"/>
      <c r="MR339" s="13"/>
      <c r="MS339" s="13"/>
      <c r="MT339" s="13"/>
      <c r="MU339" s="13"/>
      <c r="MV339" s="13"/>
      <c r="MW339" s="13"/>
      <c r="MX339" s="13"/>
      <c r="MY339" s="13"/>
      <c r="MZ339" s="13"/>
      <c r="NA339" s="13"/>
      <c r="NB339" s="13"/>
      <c r="NC339" s="13"/>
      <c r="ND339" s="13"/>
      <c r="NE339" s="13"/>
      <c r="NF339" s="13"/>
      <c r="NG339" s="13"/>
      <c r="NH339" s="13"/>
      <c r="NI339" s="13"/>
      <c r="NJ339" s="13"/>
      <c r="NK339" s="13"/>
      <c r="NL339" s="13"/>
      <c r="NM339" s="13"/>
      <c r="NN339" s="13"/>
      <c r="NO339" s="13"/>
      <c r="NP339" s="13"/>
      <c r="NQ339" s="13"/>
      <c r="NR339" s="13"/>
      <c r="NS339" s="13"/>
      <c r="NT339" s="13"/>
      <c r="NU339" s="13"/>
      <c r="NV339" s="13"/>
      <c r="NW339" s="13"/>
      <c r="NX339" s="13"/>
      <c r="NY339" s="13"/>
      <c r="NZ339" s="13"/>
      <c r="OA339" s="13"/>
      <c r="OB339" s="13"/>
      <c r="OC339" s="13"/>
      <c r="OD339" s="13"/>
      <c r="OE339" s="13"/>
      <c r="OF339" s="13"/>
      <c r="OG339" s="13"/>
      <c r="OH339" s="13"/>
      <c r="OI339" s="13"/>
      <c r="OJ339" s="13"/>
      <c r="OK339" s="13"/>
      <c r="OL339" s="13"/>
      <c r="OM339" s="13"/>
      <c r="ON339" s="13"/>
      <c r="OO339" s="13"/>
      <c r="OP339" s="13"/>
      <c r="OQ339" s="13"/>
      <c r="OR339" s="13"/>
      <c r="OS339" s="13"/>
      <c r="OT339" s="13"/>
      <c r="OU339" s="13"/>
      <c r="OV339" s="13"/>
      <c r="OW339" s="13"/>
      <c r="OX339" s="13"/>
      <c r="OY339" s="13"/>
      <c r="OZ339" s="13"/>
      <c r="PA339" s="13"/>
      <c r="PB339" s="13"/>
      <c r="PC339" s="13"/>
      <c r="PD339" s="13"/>
      <c r="PE339" s="13"/>
      <c r="PF339" s="13"/>
      <c r="PG339" s="13"/>
      <c r="PH339" s="13"/>
      <c r="PI339" s="13"/>
      <c r="PJ339" s="13"/>
      <c r="PK339" s="13"/>
      <c r="PL339" s="13"/>
      <c r="PM339" s="13"/>
      <c r="PN339" s="13"/>
      <c r="PO339" s="13"/>
      <c r="PP339" s="13"/>
      <c r="PQ339" s="13"/>
      <c r="PR339" s="13"/>
      <c r="PS339" s="13"/>
      <c r="PT339" s="13"/>
      <c r="PU339" s="13"/>
      <c r="PV339" s="13"/>
      <c r="PW339" s="13"/>
      <c r="PX339" s="13"/>
      <c r="PY339" s="13"/>
      <c r="PZ339" s="13"/>
      <c r="QA339" s="13"/>
      <c r="QB339" s="13"/>
      <c r="QC339" s="13"/>
      <c r="QD339" s="13"/>
      <c r="QE339" s="13"/>
      <c r="QF339" s="13"/>
      <c r="QG339" s="13"/>
      <c r="QH339" s="13"/>
      <c r="QI339" s="13"/>
      <c r="QJ339" s="13"/>
      <c r="QK339" s="13"/>
      <c r="QL339" s="13"/>
      <c r="QM339" s="13"/>
      <c r="QN339" s="13"/>
      <c r="QO339" s="13"/>
      <c r="QP339" s="13"/>
      <c r="QQ339" s="13"/>
      <c r="QR339" s="13"/>
      <c r="QS339" s="13"/>
      <c r="QT339" s="13"/>
      <c r="QU339" s="13"/>
      <c r="QV339" s="13"/>
      <c r="QW339" s="13"/>
      <c r="QX339" s="13"/>
      <c r="QY339" s="13"/>
      <c r="QZ339" s="13"/>
      <c r="RA339" s="13"/>
      <c r="RB339" s="13"/>
      <c r="RC339" s="13"/>
      <c r="RD339" s="13"/>
      <c r="RE339" s="13"/>
      <c r="RF339" s="13"/>
      <c r="RG339" s="13"/>
      <c r="RH339" s="13"/>
      <c r="RI339" s="13"/>
      <c r="RJ339" s="13"/>
      <c r="RK339" s="13"/>
      <c r="RL339" s="13"/>
      <c r="RM339" s="13"/>
      <c r="RN339" s="13"/>
      <c r="RO339" s="13"/>
      <c r="RP339" s="13"/>
      <c r="RQ339" s="13"/>
      <c r="RR339" s="13"/>
      <c r="RS339" s="13"/>
      <c r="RT339" s="13"/>
      <c r="RU339" s="13"/>
      <c r="RV339" s="13"/>
      <c r="RW339" s="13"/>
      <c r="RX339" s="13"/>
      <c r="RY339" s="13"/>
      <c r="RZ339" s="13"/>
      <c r="SA339" s="13"/>
      <c r="SB339" s="13"/>
      <c r="SC339" s="13"/>
      <c r="SD339" s="13"/>
      <c r="SE339" s="13"/>
      <c r="SF339" s="13"/>
      <c r="SG339" s="13"/>
      <c r="SH339" s="13"/>
      <c r="SI339" s="13"/>
      <c r="SJ339" s="13"/>
      <c r="SK339" s="13"/>
      <c r="SL339" s="13"/>
      <c r="SM339" s="13"/>
      <c r="SN339" s="13"/>
      <c r="SO339" s="13"/>
      <c r="SP339" s="13"/>
      <c r="SQ339" s="13"/>
      <c r="SR339" s="13"/>
      <c r="SS339" s="13"/>
      <c r="ST339" s="13"/>
      <c r="SU339" s="13"/>
      <c r="SV339" s="13"/>
      <c r="SW339" s="13"/>
      <c r="SX339" s="13"/>
      <c r="SY339" s="13"/>
      <c r="SZ339" s="13"/>
      <c r="TA339" s="13"/>
      <c r="TB339" s="13"/>
      <c r="TC339" s="13"/>
      <c r="TD339" s="13"/>
      <c r="TE339" s="13"/>
      <c r="TF339" s="13"/>
      <c r="TG339" s="13"/>
      <c r="TH339" s="13"/>
      <c r="TI339" s="13"/>
      <c r="TJ339" s="13"/>
      <c r="TK339" s="13"/>
      <c r="TL339" s="13"/>
      <c r="TM339" s="13"/>
      <c r="TN339" s="13"/>
      <c r="TO339" s="13"/>
      <c r="TP339" s="13"/>
      <c r="TQ339" s="13"/>
      <c r="TR339" s="13"/>
      <c r="TS339" s="13"/>
      <c r="TT339" s="13"/>
      <c r="TU339" s="13"/>
      <c r="TV339" s="13"/>
      <c r="TW339" s="13"/>
      <c r="TX339" s="13"/>
      <c r="TY339" s="13"/>
      <c r="TZ339" s="13"/>
      <c r="UA339" s="13"/>
      <c r="UB339" s="13"/>
      <c r="UC339" s="13"/>
      <c r="UD339" s="13"/>
      <c r="UE339" s="13"/>
      <c r="UF339" s="13"/>
      <c r="UG339" s="13"/>
      <c r="UH339" s="13"/>
      <c r="UI339" s="13"/>
      <c r="UJ339" s="13"/>
      <c r="UK339" s="13"/>
      <c r="UL339" s="13"/>
      <c r="UM339" s="13"/>
      <c r="UN339" s="13"/>
      <c r="UO339" s="13"/>
      <c r="UP339" s="13"/>
      <c r="UQ339" s="13"/>
      <c r="UR339" s="13"/>
      <c r="US339" s="13"/>
      <c r="UT339" s="13"/>
      <c r="UU339" s="13"/>
      <c r="UV339" s="13"/>
      <c r="UW339" s="13"/>
      <c r="UX339" s="13"/>
      <c r="UY339" s="13"/>
      <c r="UZ339" s="13"/>
      <c r="VA339" s="13"/>
      <c r="VB339" s="13"/>
      <c r="VC339" s="13"/>
      <c r="VD339" s="13"/>
      <c r="VE339" s="13"/>
      <c r="VF339" s="13"/>
      <c r="VG339" s="13"/>
      <c r="VH339" s="13"/>
      <c r="VI339" s="13"/>
      <c r="VJ339" s="13"/>
      <c r="VK339" s="13"/>
      <c r="VL339" s="13"/>
      <c r="VM339" s="13"/>
      <c r="VN339" s="13"/>
      <c r="VO339" s="13"/>
      <c r="VP339" s="13"/>
      <c r="VQ339" s="13"/>
      <c r="VR339" s="13"/>
      <c r="VS339" s="13"/>
      <c r="VT339" s="13"/>
      <c r="VU339" s="13"/>
      <c r="VV339" s="13"/>
      <c r="VW339" s="13"/>
      <c r="VX339" s="13"/>
      <c r="VY339" s="13"/>
      <c r="VZ339" s="13"/>
      <c r="WA339" s="13"/>
      <c r="WB339" s="13"/>
      <c r="WC339" s="13"/>
      <c r="WD339" s="13"/>
      <c r="WE339" s="13"/>
      <c r="WF339" s="13"/>
      <c r="WG339" s="13"/>
      <c r="WH339" s="13"/>
      <c r="WI339" s="13"/>
      <c r="WJ339" s="13"/>
      <c r="WK339" s="13"/>
      <c r="WL339" s="13"/>
      <c r="WM339" s="13"/>
      <c r="WN339" s="13"/>
      <c r="WO339" s="13"/>
      <c r="WP339" s="13"/>
      <c r="WQ339" s="13"/>
      <c r="WR339" s="13"/>
      <c r="WS339" s="13"/>
      <c r="WT339" s="13"/>
      <c r="WU339" s="13"/>
      <c r="WV339" s="13"/>
      <c r="WW339" s="13"/>
      <c r="WX339" s="13"/>
      <c r="WY339" s="13"/>
      <c r="WZ339" s="13"/>
      <c r="XA339" s="13"/>
      <c r="XB339" s="13"/>
      <c r="XC339" s="13"/>
      <c r="XD339" s="13"/>
      <c r="XE339" s="13"/>
      <c r="XF339" s="13"/>
      <c r="XG339" s="13"/>
      <c r="XH339" s="13"/>
      <c r="XI339" s="13"/>
      <c r="XJ339" s="13"/>
      <c r="XK339" s="13"/>
      <c r="XL339" s="13"/>
      <c r="XM339" s="13"/>
      <c r="XN339" s="13"/>
      <c r="XO339" s="13"/>
      <c r="XP339" s="13"/>
      <c r="XQ339" s="13"/>
      <c r="XR339" s="13"/>
      <c r="XS339" s="13"/>
      <c r="XT339" s="13"/>
      <c r="XU339" s="13"/>
      <c r="XV339" s="13"/>
      <c r="XW339" s="13"/>
      <c r="XX339" s="13"/>
      <c r="XY339" s="13"/>
      <c r="XZ339" s="13"/>
      <c r="YA339" s="13"/>
      <c r="YB339" s="13"/>
      <c r="YC339" s="13"/>
      <c r="YD339" s="13"/>
      <c r="YE339" s="13"/>
      <c r="YF339" s="13"/>
      <c r="YG339" s="13"/>
      <c r="YH339" s="13"/>
      <c r="YI339" s="13"/>
      <c r="YJ339" s="13"/>
      <c r="YK339" s="13"/>
      <c r="YL339" s="13"/>
      <c r="YM339" s="13"/>
      <c r="YN339" s="13"/>
      <c r="YO339" s="13"/>
      <c r="YP339" s="13"/>
      <c r="YQ339" s="13"/>
      <c r="YR339" s="13"/>
      <c r="YS339" s="13"/>
      <c r="YT339" s="13"/>
      <c r="YU339" s="13"/>
      <c r="YV339" s="13"/>
      <c r="YW339" s="13"/>
      <c r="YX339" s="13"/>
      <c r="YY339" s="13"/>
      <c r="YZ339" s="13"/>
      <c r="ZA339" s="13"/>
      <c r="ZB339" s="13"/>
      <c r="ZC339" s="13"/>
      <c r="ZD339" s="13"/>
      <c r="ZE339" s="13"/>
      <c r="ZF339" s="13"/>
      <c r="ZG339" s="13"/>
      <c r="ZH339" s="13"/>
      <c r="ZI339" s="13"/>
      <c r="ZJ339" s="13"/>
      <c r="ZK339" s="13"/>
      <c r="ZL339" s="13"/>
      <c r="ZM339" s="13"/>
      <c r="ZN339" s="13"/>
      <c r="ZO339" s="13"/>
      <c r="ZP339" s="13"/>
      <c r="ZQ339" s="13"/>
      <c r="ZR339" s="13"/>
      <c r="ZS339" s="13"/>
      <c r="ZT339" s="13"/>
      <c r="ZU339" s="13"/>
      <c r="ZV339" s="13"/>
      <c r="ZW339" s="13"/>
      <c r="ZX339" s="13"/>
      <c r="ZY339" s="13"/>
      <c r="ZZ339" s="13"/>
      <c r="AAA339" s="13"/>
      <c r="AAB339" s="13"/>
      <c r="AAC339" s="13"/>
      <c r="AAD339" s="13"/>
      <c r="AAE339" s="13"/>
      <c r="AAF339" s="13"/>
      <c r="AAG339" s="13"/>
      <c r="AAH339" s="13"/>
      <c r="AAI339" s="13"/>
      <c r="AAJ339" s="13"/>
      <c r="AAK339" s="13"/>
      <c r="AAL339" s="13"/>
      <c r="AAM339" s="13"/>
      <c r="AAN339" s="13"/>
      <c r="AAO339" s="13"/>
      <c r="AAP339" s="13"/>
      <c r="AAQ339" s="13"/>
      <c r="AAR339" s="13"/>
      <c r="AAS339" s="13"/>
      <c r="AAT339" s="13"/>
      <c r="AAU339" s="13"/>
      <c r="AAV339" s="13"/>
      <c r="AAW339" s="13"/>
      <c r="AAX339" s="13"/>
      <c r="AAY339" s="13"/>
      <c r="AAZ339" s="13"/>
      <c r="ABA339" s="13"/>
      <c r="ABB339" s="13"/>
      <c r="ABC339" s="13"/>
      <c r="ABD339" s="13"/>
      <c r="ABE339" s="13"/>
      <c r="ABF339" s="13"/>
      <c r="ABG339" s="13"/>
      <c r="ABH339" s="13"/>
      <c r="ABI339" s="13"/>
      <c r="ABJ339" s="13"/>
      <c r="ABK339" s="13"/>
      <c r="ABL339" s="13"/>
      <c r="ABM339" s="13"/>
      <c r="ABN339" s="13"/>
      <c r="ABO339" s="13"/>
      <c r="ABP339" s="13"/>
      <c r="ABQ339" s="13"/>
      <c r="ABR339" s="13"/>
      <c r="ABS339" s="13"/>
      <c r="ABT339" s="13"/>
      <c r="ABU339" s="13"/>
      <c r="ABV339" s="13"/>
      <c r="ABW339" s="13"/>
      <c r="ABX339" s="13"/>
      <c r="ABY339" s="13"/>
      <c r="ABZ339" s="13"/>
      <c r="ACA339" s="13"/>
      <c r="ACB339" s="13"/>
      <c r="ACC339" s="13"/>
      <c r="ACD339" s="13"/>
      <c r="ACE339" s="13"/>
      <c r="ACF339" s="13"/>
      <c r="ACG339" s="13"/>
      <c r="ACH339" s="13"/>
      <c r="ACI339" s="13"/>
      <c r="ACJ339" s="13"/>
      <c r="ACK339" s="13"/>
      <c r="ACL339" s="13"/>
      <c r="ACM339" s="13"/>
      <c r="ACN339" s="13"/>
      <c r="ACO339" s="13"/>
      <c r="ACP339" s="13"/>
      <c r="ACQ339" s="13"/>
      <c r="ACR339" s="13"/>
      <c r="ACS339" s="13"/>
      <c r="ACT339" s="13"/>
      <c r="ACU339" s="13"/>
      <c r="ACV339" s="13"/>
      <c r="ACW339" s="13"/>
      <c r="ACX339" s="13"/>
      <c r="ACY339" s="13"/>
      <c r="ACZ339" s="13"/>
      <c r="ADA339" s="13"/>
      <c r="ADB339" s="13"/>
      <c r="ADC339" s="13"/>
      <c r="ADD339" s="13"/>
      <c r="ADE339" s="13"/>
      <c r="ADF339" s="13"/>
      <c r="ADG339" s="13"/>
      <c r="ADH339" s="13"/>
      <c r="ADI339" s="13"/>
      <c r="ADJ339" s="13"/>
      <c r="ADK339" s="13"/>
      <c r="ADL339" s="13"/>
      <c r="ADM339" s="13"/>
      <c r="ADN339" s="13"/>
      <c r="ADO339" s="13"/>
      <c r="ADP339" s="13"/>
      <c r="ADQ339" s="13"/>
      <c r="ADR339" s="13"/>
      <c r="ADS339" s="13"/>
      <c r="ADT339" s="13"/>
      <c r="ADU339" s="13"/>
      <c r="ADV339" s="13"/>
      <c r="ADW339" s="13"/>
      <c r="ADX339" s="13"/>
      <c r="ADY339" s="13"/>
      <c r="ADZ339" s="13"/>
      <c r="AEA339" s="13"/>
      <c r="AEB339" s="13"/>
      <c r="AEC339" s="13"/>
      <c r="AED339" s="13"/>
      <c r="AEE339" s="13"/>
      <c r="AEF339" s="13"/>
      <c r="AEG339" s="13"/>
      <c r="AEH339" s="13"/>
      <c r="AEI339" s="13"/>
      <c r="AEJ339" s="13"/>
      <c r="AEK339" s="13"/>
      <c r="AEL339" s="13"/>
      <c r="AEM339" s="13"/>
      <c r="AEN339" s="13"/>
      <c r="AEO339" s="13"/>
      <c r="AEP339" s="13"/>
      <c r="AEQ339" s="13"/>
      <c r="AER339" s="13"/>
      <c r="AES339" s="13"/>
      <c r="AET339" s="13"/>
      <c r="AEU339" s="13"/>
      <c r="AEV339" s="13"/>
      <c r="AEW339" s="13"/>
      <c r="AEX339" s="13"/>
      <c r="AEY339" s="13"/>
      <c r="AEZ339" s="13"/>
      <c r="AFA339" s="13"/>
      <c r="AFB339" s="13"/>
      <c r="AFC339" s="13"/>
      <c r="AFD339" s="13"/>
      <c r="AFE339" s="13"/>
      <c r="AFF339" s="13"/>
      <c r="AFG339" s="13"/>
      <c r="AFH339" s="13"/>
      <c r="AFI339" s="13"/>
      <c r="AFJ339" s="13"/>
      <c r="AFK339" s="13"/>
      <c r="AFL339" s="13"/>
      <c r="AFM339" s="13"/>
      <c r="AFN339" s="13"/>
      <c r="AFO339" s="13"/>
      <c r="AFP339" s="13"/>
      <c r="AFQ339" s="13"/>
      <c r="AFR339" s="13"/>
      <c r="AFS339" s="13"/>
      <c r="AFT339" s="13"/>
      <c r="AFU339" s="13"/>
      <c r="AFV339" s="13"/>
      <c r="AFW339" s="13"/>
      <c r="AFX339" s="13"/>
      <c r="AFY339" s="13"/>
      <c r="AFZ339" s="13"/>
      <c r="AGA339" s="13"/>
      <c r="AGB339" s="13"/>
      <c r="AGC339" s="13"/>
      <c r="AGD339" s="13"/>
      <c r="AGE339" s="13"/>
      <c r="AGF339" s="13"/>
      <c r="AGG339" s="13"/>
      <c r="AGH339" s="13"/>
      <c r="AGI339" s="13"/>
      <c r="AGJ339" s="13"/>
      <c r="AGK339" s="13"/>
      <c r="AGL339" s="13"/>
      <c r="AGM339" s="13"/>
      <c r="AGN339" s="13"/>
      <c r="AGO339" s="13"/>
      <c r="AGP339" s="13"/>
      <c r="AGQ339" s="13"/>
      <c r="AGR339" s="13"/>
      <c r="AGS339" s="13"/>
      <c r="AGT339" s="13"/>
      <c r="AGU339" s="13"/>
      <c r="AGV339" s="13"/>
      <c r="AGW339" s="13"/>
      <c r="AGX339" s="13"/>
      <c r="AGY339" s="13"/>
      <c r="AGZ339" s="13"/>
      <c r="AHA339" s="13"/>
      <c r="AHB339" s="13"/>
      <c r="AHC339" s="13"/>
      <c r="AHD339" s="13"/>
      <c r="AHE339" s="13"/>
      <c r="AHF339" s="13"/>
      <c r="AHG339" s="13"/>
      <c r="AHH339" s="13"/>
      <c r="AHI339" s="13"/>
      <c r="AHJ339" s="13"/>
      <c r="AHK339" s="13"/>
      <c r="AHL339" s="13"/>
      <c r="AHM339" s="13"/>
      <c r="AHN339" s="13"/>
      <c r="AHO339" s="13"/>
      <c r="AHP339" s="13"/>
      <c r="AHQ339" s="13"/>
      <c r="AHR339" s="13"/>
      <c r="AHS339" s="13"/>
      <c r="AHT339" s="13"/>
      <c r="AHU339" s="13"/>
      <c r="AHV339" s="13"/>
      <c r="AHW339" s="13"/>
      <c r="AHX339" s="13"/>
      <c r="AHY339" s="13"/>
      <c r="AHZ339" s="13"/>
      <c r="AIA339" s="13"/>
      <c r="AIB339" s="13"/>
      <c r="AIC339" s="13"/>
      <c r="AID339" s="13"/>
      <c r="AIE339" s="13"/>
      <c r="AIF339" s="13"/>
      <c r="AIG339" s="13"/>
      <c r="AIH339" s="13"/>
      <c r="AII339" s="13"/>
      <c r="AIJ339" s="13"/>
      <c r="AIK339" s="13"/>
      <c r="AIL339" s="13"/>
      <c r="AIM339" s="13"/>
      <c r="AIN339" s="13"/>
      <c r="AIO339" s="13"/>
      <c r="AIP339" s="13"/>
      <c r="AIQ339" s="13"/>
      <c r="AIR339" s="13"/>
      <c r="AIS339" s="13"/>
      <c r="AIT339" s="13"/>
      <c r="AIU339" s="13"/>
      <c r="AIV339" s="13"/>
      <c r="AIW339" s="13"/>
      <c r="AIX339" s="13"/>
      <c r="AIY339" s="13"/>
      <c r="AIZ339" s="13"/>
      <c r="AJA339" s="13"/>
      <c r="AJB339" s="13"/>
      <c r="AJC339" s="13"/>
      <c r="AJD339" s="13"/>
      <c r="AJE339" s="13"/>
      <c r="AJF339" s="13"/>
      <c r="AJG339" s="13"/>
      <c r="AJH339" s="13"/>
      <c r="AJI339" s="13"/>
      <c r="AJJ339" s="13"/>
      <c r="AJK339" s="13"/>
      <c r="AJL339" s="13"/>
      <c r="AJM339" s="13"/>
      <c r="AJN339" s="13"/>
      <c r="AJO339" s="13"/>
      <c r="AJP339" s="13"/>
      <c r="AJQ339" s="13"/>
      <c r="AJR339" s="13"/>
      <c r="AJS339" s="13"/>
      <c r="AJT339" s="13"/>
      <c r="AJU339" s="13"/>
      <c r="AJV339" s="13"/>
      <c r="AJW339" s="13"/>
      <c r="AJX339" s="13"/>
      <c r="AJY339" s="13"/>
      <c r="AJZ339" s="13"/>
      <c r="AKA339" s="13"/>
      <c r="AKB339" s="13"/>
      <c r="AKC339" s="13"/>
      <c r="AKD339" s="13"/>
      <c r="AKE339" s="13"/>
      <c r="AKF339" s="13"/>
      <c r="AKG339" s="13"/>
      <c r="AKH339" s="13"/>
      <c r="AKI339" s="13"/>
      <c r="AKJ339" s="13"/>
      <c r="AKK339" s="13"/>
      <c r="AKL339" s="13"/>
      <c r="AKM339" s="13"/>
      <c r="AKN339" s="13"/>
      <c r="AKO339" s="13"/>
      <c r="AKP339" s="13"/>
      <c r="AKQ339" s="13"/>
      <c r="AKR339" s="13"/>
      <c r="AKS339" s="13"/>
      <c r="AKT339" s="13"/>
      <c r="AKU339" s="13"/>
      <c r="AKV339" s="13"/>
      <c r="AKW339" s="13"/>
      <c r="AKX339" s="13"/>
      <c r="AKY339" s="13"/>
      <c r="AKZ339" s="13"/>
      <c r="ALA339" s="13"/>
      <c r="ALB339" s="13"/>
      <c r="ALC339" s="13"/>
      <c r="ALD339" s="13"/>
      <c r="ALE339" s="13"/>
      <c r="ALF339" s="13"/>
      <c r="ALG339" s="13"/>
      <c r="ALH339" s="13"/>
      <c r="ALI339" s="13"/>
      <c r="ALJ339" s="13"/>
      <c r="ALK339" s="13"/>
      <c r="ALL339" s="13"/>
      <c r="ALM339" s="13"/>
      <c r="ALN339" s="13"/>
    </row>
    <row r="340" spans="1:1002" ht="14.5" hidden="1" customHeight="1" x14ac:dyDescent="0.35">
      <c r="A340" s="6"/>
      <c r="B340" s="21"/>
      <c r="C340" s="30"/>
      <c r="D340" s="21"/>
      <c r="E340" s="21"/>
      <c r="F340" s="11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c r="DU340" s="13"/>
      <c r="DV340" s="13"/>
      <c r="DW340" s="13"/>
      <c r="DX340" s="13"/>
      <c r="DY340" s="13"/>
      <c r="DZ340" s="13"/>
      <c r="EA340" s="13"/>
      <c r="EB340" s="13"/>
      <c r="EC340" s="13"/>
      <c r="ED340" s="13"/>
      <c r="EE340" s="13"/>
      <c r="EF340" s="13"/>
      <c r="EG340" s="13"/>
      <c r="EH340" s="13"/>
      <c r="EI340" s="13"/>
      <c r="EJ340" s="13"/>
      <c r="EK340" s="13"/>
      <c r="EL340" s="13"/>
      <c r="EM340" s="13"/>
      <c r="EN340" s="13"/>
      <c r="EO340" s="13"/>
      <c r="EP340" s="13"/>
      <c r="EQ340" s="13"/>
      <c r="ER340" s="13"/>
      <c r="ES340" s="13"/>
      <c r="ET340" s="13"/>
      <c r="EU340" s="13"/>
      <c r="EV340" s="13"/>
      <c r="EW340" s="13"/>
      <c r="EX340" s="13"/>
      <c r="EY340" s="13"/>
      <c r="EZ340" s="13"/>
      <c r="FA340" s="13"/>
      <c r="FB340" s="13"/>
      <c r="FC340" s="13"/>
      <c r="FD340" s="13"/>
      <c r="FE340" s="13"/>
      <c r="FF340" s="13"/>
      <c r="FG340" s="13"/>
      <c r="FH340" s="13"/>
      <c r="FI340" s="13"/>
      <c r="FJ340" s="13"/>
      <c r="FK340" s="13"/>
      <c r="FL340" s="13"/>
      <c r="FM340" s="13"/>
      <c r="FN340" s="13"/>
      <c r="FO340" s="13"/>
      <c r="FP340" s="13"/>
      <c r="FQ340" s="13"/>
      <c r="FR340" s="13"/>
      <c r="FS340" s="13"/>
      <c r="FT340" s="13"/>
      <c r="FU340" s="13"/>
      <c r="FV340" s="13"/>
      <c r="FW340" s="13"/>
      <c r="FX340" s="13"/>
      <c r="FY340" s="13"/>
      <c r="FZ340" s="13"/>
      <c r="GA340" s="13"/>
      <c r="GB340" s="13"/>
      <c r="GC340" s="13"/>
      <c r="GD340" s="13"/>
      <c r="GE340" s="13"/>
      <c r="GF340" s="13"/>
      <c r="GG340" s="13"/>
      <c r="GH340" s="13"/>
      <c r="GI340" s="13"/>
      <c r="GJ340" s="13"/>
      <c r="GK340" s="13"/>
      <c r="GL340" s="13"/>
      <c r="GM340" s="13"/>
      <c r="GN340" s="13"/>
      <c r="GO340" s="13"/>
      <c r="GP340" s="13"/>
      <c r="GQ340" s="13"/>
      <c r="GR340" s="13"/>
      <c r="GS340" s="13"/>
      <c r="GT340" s="13"/>
      <c r="GU340" s="13"/>
      <c r="GV340" s="13"/>
      <c r="GW340" s="13"/>
      <c r="GX340" s="13"/>
      <c r="GY340" s="13"/>
      <c r="GZ340" s="13"/>
      <c r="HA340" s="13"/>
      <c r="HB340" s="13"/>
      <c r="HC340" s="13"/>
      <c r="HD340" s="13"/>
      <c r="HE340" s="13"/>
      <c r="HF340" s="13"/>
      <c r="HG340" s="13"/>
      <c r="HH340" s="13"/>
      <c r="HI340" s="13"/>
      <c r="HJ340" s="13"/>
      <c r="HK340" s="13"/>
      <c r="HL340" s="13"/>
      <c r="HM340" s="13"/>
      <c r="HN340" s="13"/>
      <c r="HO340" s="13"/>
      <c r="HP340" s="13"/>
      <c r="HQ340" s="13"/>
      <c r="HR340" s="13"/>
      <c r="HS340" s="13"/>
      <c r="HT340" s="13"/>
      <c r="HU340" s="13"/>
      <c r="HV340" s="13"/>
      <c r="HW340" s="13"/>
      <c r="HX340" s="13"/>
      <c r="HY340" s="13"/>
      <c r="HZ340" s="13"/>
      <c r="IA340" s="13"/>
      <c r="IB340" s="13"/>
      <c r="IC340" s="13"/>
      <c r="ID340" s="13"/>
      <c r="IE340" s="13"/>
      <c r="IF340" s="13"/>
      <c r="IG340" s="13"/>
      <c r="IH340" s="13"/>
      <c r="II340" s="13"/>
      <c r="IJ340" s="13"/>
      <c r="IK340" s="13"/>
      <c r="IL340" s="13"/>
      <c r="IM340" s="13"/>
      <c r="IN340" s="13"/>
      <c r="IO340" s="13"/>
      <c r="IP340" s="13"/>
      <c r="IQ340" s="13"/>
      <c r="IR340" s="13"/>
      <c r="IS340" s="13"/>
      <c r="IT340" s="13"/>
      <c r="IU340" s="13"/>
      <c r="IV340" s="13"/>
      <c r="IW340" s="13"/>
      <c r="IX340" s="13"/>
      <c r="IY340" s="13"/>
      <c r="IZ340" s="13"/>
      <c r="JA340" s="13"/>
      <c r="JB340" s="13"/>
      <c r="JC340" s="13"/>
      <c r="JD340" s="13"/>
      <c r="JE340" s="13"/>
      <c r="JF340" s="13"/>
      <c r="JG340" s="13"/>
      <c r="JH340" s="13"/>
      <c r="JI340" s="13"/>
      <c r="JJ340" s="13"/>
      <c r="JK340" s="13"/>
      <c r="JL340" s="13"/>
      <c r="JM340" s="13"/>
      <c r="JN340" s="13"/>
      <c r="JO340" s="13"/>
      <c r="JP340" s="13"/>
      <c r="JQ340" s="13"/>
      <c r="JR340" s="13"/>
      <c r="JS340" s="13"/>
      <c r="JT340" s="13"/>
      <c r="JU340" s="13"/>
      <c r="JV340" s="13"/>
      <c r="JW340" s="13"/>
      <c r="JX340" s="13"/>
      <c r="JY340" s="13"/>
      <c r="JZ340" s="13"/>
      <c r="KA340" s="13"/>
      <c r="KB340" s="13"/>
      <c r="KC340" s="13"/>
      <c r="KD340" s="13"/>
      <c r="KE340" s="13"/>
      <c r="KF340" s="13"/>
      <c r="KG340" s="13"/>
      <c r="KH340" s="13"/>
      <c r="KI340" s="13"/>
      <c r="KJ340" s="13"/>
      <c r="KK340" s="13"/>
      <c r="KL340" s="13"/>
      <c r="KM340" s="13"/>
      <c r="KN340" s="13"/>
      <c r="KO340" s="13"/>
      <c r="KP340" s="13"/>
      <c r="KQ340" s="13"/>
      <c r="KR340" s="13"/>
      <c r="KS340" s="13"/>
      <c r="KT340" s="13"/>
      <c r="KU340" s="13"/>
      <c r="KV340" s="13"/>
      <c r="KW340" s="13"/>
      <c r="KX340" s="13"/>
      <c r="KY340" s="13"/>
      <c r="KZ340" s="13"/>
      <c r="LA340" s="13"/>
      <c r="LB340" s="13"/>
      <c r="LC340" s="13"/>
      <c r="LD340" s="13"/>
      <c r="LE340" s="13"/>
      <c r="LF340" s="13"/>
      <c r="LG340" s="13"/>
      <c r="LH340" s="13"/>
      <c r="LI340" s="13"/>
      <c r="LJ340" s="13"/>
      <c r="LK340" s="13"/>
      <c r="LL340" s="13"/>
      <c r="LM340" s="13"/>
      <c r="LN340" s="13"/>
      <c r="LO340" s="13"/>
      <c r="LP340" s="13"/>
      <c r="LQ340" s="13"/>
      <c r="LR340" s="13"/>
      <c r="LS340" s="13"/>
      <c r="LT340" s="13"/>
      <c r="LU340" s="13"/>
      <c r="LV340" s="13"/>
      <c r="LW340" s="13"/>
      <c r="LX340" s="13"/>
      <c r="LY340" s="13"/>
      <c r="LZ340" s="13"/>
      <c r="MA340" s="13"/>
      <c r="MB340" s="13"/>
      <c r="MC340" s="13"/>
      <c r="MD340" s="13"/>
      <c r="ME340" s="13"/>
      <c r="MF340" s="13"/>
      <c r="MG340" s="13"/>
      <c r="MH340" s="13"/>
      <c r="MI340" s="13"/>
      <c r="MJ340" s="13"/>
      <c r="MK340" s="13"/>
      <c r="ML340" s="13"/>
      <c r="MM340" s="13"/>
      <c r="MN340" s="13"/>
      <c r="MO340" s="13"/>
      <c r="MP340" s="13"/>
      <c r="MQ340" s="13"/>
      <c r="MR340" s="13"/>
      <c r="MS340" s="13"/>
      <c r="MT340" s="13"/>
      <c r="MU340" s="13"/>
      <c r="MV340" s="13"/>
      <c r="MW340" s="13"/>
      <c r="MX340" s="13"/>
      <c r="MY340" s="13"/>
      <c r="MZ340" s="13"/>
      <c r="NA340" s="13"/>
      <c r="NB340" s="13"/>
      <c r="NC340" s="13"/>
      <c r="ND340" s="13"/>
      <c r="NE340" s="13"/>
      <c r="NF340" s="13"/>
      <c r="NG340" s="13"/>
      <c r="NH340" s="13"/>
      <c r="NI340" s="13"/>
      <c r="NJ340" s="13"/>
      <c r="NK340" s="13"/>
      <c r="NL340" s="13"/>
      <c r="NM340" s="13"/>
      <c r="NN340" s="13"/>
      <c r="NO340" s="13"/>
      <c r="NP340" s="13"/>
      <c r="NQ340" s="13"/>
      <c r="NR340" s="13"/>
      <c r="NS340" s="13"/>
      <c r="NT340" s="13"/>
      <c r="NU340" s="13"/>
      <c r="NV340" s="13"/>
      <c r="NW340" s="13"/>
      <c r="NX340" s="13"/>
      <c r="NY340" s="13"/>
      <c r="NZ340" s="13"/>
      <c r="OA340" s="13"/>
      <c r="OB340" s="13"/>
      <c r="OC340" s="13"/>
      <c r="OD340" s="13"/>
      <c r="OE340" s="13"/>
      <c r="OF340" s="13"/>
      <c r="OG340" s="13"/>
      <c r="OH340" s="13"/>
      <c r="OI340" s="13"/>
      <c r="OJ340" s="13"/>
      <c r="OK340" s="13"/>
      <c r="OL340" s="13"/>
      <c r="OM340" s="13"/>
      <c r="ON340" s="13"/>
      <c r="OO340" s="13"/>
      <c r="OP340" s="13"/>
      <c r="OQ340" s="13"/>
      <c r="OR340" s="13"/>
      <c r="OS340" s="13"/>
      <c r="OT340" s="13"/>
      <c r="OU340" s="13"/>
      <c r="OV340" s="13"/>
      <c r="OW340" s="13"/>
      <c r="OX340" s="13"/>
      <c r="OY340" s="13"/>
      <c r="OZ340" s="13"/>
      <c r="PA340" s="13"/>
      <c r="PB340" s="13"/>
      <c r="PC340" s="13"/>
      <c r="PD340" s="13"/>
      <c r="PE340" s="13"/>
      <c r="PF340" s="13"/>
      <c r="PG340" s="13"/>
      <c r="PH340" s="13"/>
      <c r="PI340" s="13"/>
      <c r="PJ340" s="13"/>
      <c r="PK340" s="13"/>
      <c r="PL340" s="13"/>
      <c r="PM340" s="13"/>
      <c r="PN340" s="13"/>
      <c r="PO340" s="13"/>
      <c r="PP340" s="13"/>
      <c r="PQ340" s="13"/>
      <c r="PR340" s="13"/>
      <c r="PS340" s="13"/>
      <c r="PT340" s="13"/>
      <c r="PU340" s="13"/>
      <c r="PV340" s="13"/>
      <c r="PW340" s="13"/>
      <c r="PX340" s="13"/>
      <c r="PY340" s="13"/>
      <c r="PZ340" s="13"/>
      <c r="QA340" s="13"/>
      <c r="QB340" s="13"/>
      <c r="QC340" s="13"/>
      <c r="QD340" s="13"/>
      <c r="QE340" s="13"/>
      <c r="QF340" s="13"/>
      <c r="QG340" s="13"/>
      <c r="QH340" s="13"/>
      <c r="QI340" s="13"/>
      <c r="QJ340" s="13"/>
      <c r="QK340" s="13"/>
      <c r="QL340" s="13"/>
      <c r="QM340" s="13"/>
      <c r="QN340" s="13"/>
      <c r="QO340" s="13"/>
      <c r="QP340" s="13"/>
      <c r="QQ340" s="13"/>
      <c r="QR340" s="13"/>
      <c r="QS340" s="13"/>
      <c r="QT340" s="13"/>
      <c r="QU340" s="13"/>
      <c r="QV340" s="13"/>
      <c r="QW340" s="13"/>
      <c r="QX340" s="13"/>
      <c r="QY340" s="13"/>
      <c r="QZ340" s="13"/>
      <c r="RA340" s="13"/>
      <c r="RB340" s="13"/>
      <c r="RC340" s="13"/>
      <c r="RD340" s="13"/>
      <c r="RE340" s="13"/>
      <c r="RF340" s="13"/>
      <c r="RG340" s="13"/>
      <c r="RH340" s="13"/>
      <c r="RI340" s="13"/>
      <c r="RJ340" s="13"/>
      <c r="RK340" s="13"/>
      <c r="RL340" s="13"/>
      <c r="RM340" s="13"/>
      <c r="RN340" s="13"/>
      <c r="RO340" s="13"/>
      <c r="RP340" s="13"/>
      <c r="RQ340" s="13"/>
      <c r="RR340" s="13"/>
      <c r="RS340" s="13"/>
      <c r="RT340" s="13"/>
      <c r="RU340" s="13"/>
      <c r="RV340" s="13"/>
      <c r="RW340" s="13"/>
      <c r="RX340" s="13"/>
      <c r="RY340" s="13"/>
      <c r="RZ340" s="13"/>
      <c r="SA340" s="13"/>
      <c r="SB340" s="13"/>
      <c r="SC340" s="13"/>
      <c r="SD340" s="13"/>
      <c r="SE340" s="13"/>
      <c r="SF340" s="13"/>
      <c r="SG340" s="13"/>
      <c r="SH340" s="13"/>
      <c r="SI340" s="13"/>
      <c r="SJ340" s="13"/>
      <c r="SK340" s="13"/>
      <c r="SL340" s="13"/>
      <c r="SM340" s="13"/>
      <c r="SN340" s="13"/>
      <c r="SO340" s="13"/>
      <c r="SP340" s="13"/>
      <c r="SQ340" s="13"/>
      <c r="SR340" s="13"/>
      <c r="SS340" s="13"/>
      <c r="ST340" s="13"/>
      <c r="SU340" s="13"/>
      <c r="SV340" s="13"/>
      <c r="SW340" s="13"/>
      <c r="SX340" s="13"/>
      <c r="SY340" s="13"/>
      <c r="SZ340" s="13"/>
      <c r="TA340" s="13"/>
      <c r="TB340" s="13"/>
      <c r="TC340" s="13"/>
      <c r="TD340" s="13"/>
      <c r="TE340" s="13"/>
      <c r="TF340" s="13"/>
      <c r="TG340" s="13"/>
      <c r="TH340" s="13"/>
      <c r="TI340" s="13"/>
      <c r="TJ340" s="13"/>
      <c r="TK340" s="13"/>
      <c r="TL340" s="13"/>
      <c r="TM340" s="13"/>
      <c r="TN340" s="13"/>
      <c r="TO340" s="13"/>
      <c r="TP340" s="13"/>
      <c r="TQ340" s="13"/>
      <c r="TR340" s="13"/>
      <c r="TS340" s="13"/>
      <c r="TT340" s="13"/>
      <c r="TU340" s="13"/>
      <c r="TV340" s="13"/>
      <c r="TW340" s="13"/>
      <c r="TX340" s="13"/>
      <c r="TY340" s="13"/>
      <c r="TZ340" s="13"/>
      <c r="UA340" s="13"/>
      <c r="UB340" s="13"/>
      <c r="UC340" s="13"/>
      <c r="UD340" s="13"/>
      <c r="UE340" s="13"/>
      <c r="UF340" s="13"/>
      <c r="UG340" s="13"/>
      <c r="UH340" s="13"/>
      <c r="UI340" s="13"/>
      <c r="UJ340" s="13"/>
      <c r="UK340" s="13"/>
      <c r="UL340" s="13"/>
      <c r="UM340" s="13"/>
      <c r="UN340" s="13"/>
      <c r="UO340" s="13"/>
      <c r="UP340" s="13"/>
      <c r="UQ340" s="13"/>
      <c r="UR340" s="13"/>
      <c r="US340" s="13"/>
      <c r="UT340" s="13"/>
      <c r="UU340" s="13"/>
      <c r="UV340" s="13"/>
      <c r="UW340" s="13"/>
      <c r="UX340" s="13"/>
      <c r="UY340" s="13"/>
      <c r="UZ340" s="13"/>
      <c r="VA340" s="13"/>
      <c r="VB340" s="13"/>
      <c r="VC340" s="13"/>
      <c r="VD340" s="13"/>
      <c r="VE340" s="13"/>
      <c r="VF340" s="13"/>
      <c r="VG340" s="13"/>
      <c r="VH340" s="13"/>
      <c r="VI340" s="13"/>
      <c r="VJ340" s="13"/>
      <c r="VK340" s="13"/>
      <c r="VL340" s="13"/>
      <c r="VM340" s="13"/>
      <c r="VN340" s="13"/>
      <c r="VO340" s="13"/>
      <c r="VP340" s="13"/>
      <c r="VQ340" s="13"/>
      <c r="VR340" s="13"/>
      <c r="VS340" s="13"/>
      <c r="VT340" s="13"/>
      <c r="VU340" s="13"/>
      <c r="VV340" s="13"/>
      <c r="VW340" s="13"/>
      <c r="VX340" s="13"/>
      <c r="VY340" s="13"/>
      <c r="VZ340" s="13"/>
      <c r="WA340" s="13"/>
      <c r="WB340" s="13"/>
      <c r="WC340" s="13"/>
      <c r="WD340" s="13"/>
      <c r="WE340" s="13"/>
      <c r="WF340" s="13"/>
      <c r="WG340" s="13"/>
      <c r="WH340" s="13"/>
      <c r="WI340" s="13"/>
      <c r="WJ340" s="13"/>
      <c r="WK340" s="13"/>
      <c r="WL340" s="13"/>
      <c r="WM340" s="13"/>
      <c r="WN340" s="13"/>
      <c r="WO340" s="13"/>
      <c r="WP340" s="13"/>
      <c r="WQ340" s="13"/>
      <c r="WR340" s="13"/>
      <c r="WS340" s="13"/>
      <c r="WT340" s="13"/>
      <c r="WU340" s="13"/>
      <c r="WV340" s="13"/>
      <c r="WW340" s="13"/>
      <c r="WX340" s="13"/>
      <c r="WY340" s="13"/>
      <c r="WZ340" s="13"/>
      <c r="XA340" s="13"/>
      <c r="XB340" s="13"/>
      <c r="XC340" s="13"/>
      <c r="XD340" s="13"/>
      <c r="XE340" s="13"/>
      <c r="XF340" s="13"/>
      <c r="XG340" s="13"/>
      <c r="XH340" s="13"/>
      <c r="XI340" s="13"/>
      <c r="XJ340" s="13"/>
      <c r="XK340" s="13"/>
      <c r="XL340" s="13"/>
      <c r="XM340" s="13"/>
      <c r="XN340" s="13"/>
      <c r="XO340" s="13"/>
      <c r="XP340" s="13"/>
      <c r="XQ340" s="13"/>
      <c r="XR340" s="13"/>
      <c r="XS340" s="13"/>
      <c r="XT340" s="13"/>
      <c r="XU340" s="13"/>
      <c r="XV340" s="13"/>
      <c r="XW340" s="13"/>
      <c r="XX340" s="13"/>
      <c r="XY340" s="13"/>
      <c r="XZ340" s="13"/>
      <c r="YA340" s="13"/>
      <c r="YB340" s="13"/>
      <c r="YC340" s="13"/>
      <c r="YD340" s="13"/>
      <c r="YE340" s="13"/>
      <c r="YF340" s="13"/>
      <c r="YG340" s="13"/>
      <c r="YH340" s="13"/>
      <c r="YI340" s="13"/>
      <c r="YJ340" s="13"/>
      <c r="YK340" s="13"/>
      <c r="YL340" s="13"/>
      <c r="YM340" s="13"/>
      <c r="YN340" s="13"/>
      <c r="YO340" s="13"/>
      <c r="YP340" s="13"/>
      <c r="YQ340" s="13"/>
      <c r="YR340" s="13"/>
      <c r="YS340" s="13"/>
      <c r="YT340" s="13"/>
      <c r="YU340" s="13"/>
      <c r="YV340" s="13"/>
      <c r="YW340" s="13"/>
      <c r="YX340" s="13"/>
      <c r="YY340" s="13"/>
      <c r="YZ340" s="13"/>
      <c r="ZA340" s="13"/>
      <c r="ZB340" s="13"/>
      <c r="ZC340" s="13"/>
      <c r="ZD340" s="13"/>
      <c r="ZE340" s="13"/>
      <c r="ZF340" s="13"/>
      <c r="ZG340" s="13"/>
      <c r="ZH340" s="13"/>
      <c r="ZI340" s="13"/>
      <c r="ZJ340" s="13"/>
      <c r="ZK340" s="13"/>
      <c r="ZL340" s="13"/>
      <c r="ZM340" s="13"/>
      <c r="ZN340" s="13"/>
      <c r="ZO340" s="13"/>
      <c r="ZP340" s="13"/>
      <c r="ZQ340" s="13"/>
      <c r="ZR340" s="13"/>
      <c r="ZS340" s="13"/>
      <c r="ZT340" s="13"/>
      <c r="ZU340" s="13"/>
      <c r="ZV340" s="13"/>
      <c r="ZW340" s="13"/>
      <c r="ZX340" s="13"/>
      <c r="ZY340" s="13"/>
      <c r="ZZ340" s="13"/>
      <c r="AAA340" s="13"/>
      <c r="AAB340" s="13"/>
      <c r="AAC340" s="13"/>
      <c r="AAD340" s="13"/>
      <c r="AAE340" s="13"/>
      <c r="AAF340" s="13"/>
      <c r="AAG340" s="13"/>
      <c r="AAH340" s="13"/>
      <c r="AAI340" s="13"/>
      <c r="AAJ340" s="13"/>
      <c r="AAK340" s="13"/>
      <c r="AAL340" s="13"/>
      <c r="AAM340" s="13"/>
      <c r="AAN340" s="13"/>
      <c r="AAO340" s="13"/>
      <c r="AAP340" s="13"/>
      <c r="AAQ340" s="13"/>
      <c r="AAR340" s="13"/>
      <c r="AAS340" s="13"/>
      <c r="AAT340" s="13"/>
      <c r="AAU340" s="13"/>
      <c r="AAV340" s="13"/>
      <c r="AAW340" s="13"/>
      <c r="AAX340" s="13"/>
      <c r="AAY340" s="13"/>
      <c r="AAZ340" s="13"/>
      <c r="ABA340" s="13"/>
      <c r="ABB340" s="13"/>
      <c r="ABC340" s="13"/>
      <c r="ABD340" s="13"/>
      <c r="ABE340" s="13"/>
      <c r="ABF340" s="13"/>
      <c r="ABG340" s="13"/>
      <c r="ABH340" s="13"/>
      <c r="ABI340" s="13"/>
      <c r="ABJ340" s="13"/>
      <c r="ABK340" s="13"/>
      <c r="ABL340" s="13"/>
      <c r="ABM340" s="13"/>
      <c r="ABN340" s="13"/>
      <c r="ABO340" s="13"/>
      <c r="ABP340" s="13"/>
      <c r="ABQ340" s="13"/>
      <c r="ABR340" s="13"/>
      <c r="ABS340" s="13"/>
      <c r="ABT340" s="13"/>
      <c r="ABU340" s="13"/>
      <c r="ABV340" s="13"/>
      <c r="ABW340" s="13"/>
      <c r="ABX340" s="13"/>
      <c r="ABY340" s="13"/>
      <c r="ABZ340" s="13"/>
      <c r="ACA340" s="13"/>
      <c r="ACB340" s="13"/>
      <c r="ACC340" s="13"/>
      <c r="ACD340" s="13"/>
      <c r="ACE340" s="13"/>
      <c r="ACF340" s="13"/>
      <c r="ACG340" s="13"/>
      <c r="ACH340" s="13"/>
      <c r="ACI340" s="13"/>
      <c r="ACJ340" s="13"/>
      <c r="ACK340" s="13"/>
      <c r="ACL340" s="13"/>
      <c r="ACM340" s="13"/>
      <c r="ACN340" s="13"/>
      <c r="ACO340" s="13"/>
      <c r="ACP340" s="13"/>
      <c r="ACQ340" s="13"/>
      <c r="ACR340" s="13"/>
      <c r="ACS340" s="13"/>
      <c r="ACT340" s="13"/>
      <c r="ACU340" s="13"/>
      <c r="ACV340" s="13"/>
      <c r="ACW340" s="13"/>
      <c r="ACX340" s="13"/>
      <c r="ACY340" s="13"/>
      <c r="ACZ340" s="13"/>
      <c r="ADA340" s="13"/>
      <c r="ADB340" s="13"/>
      <c r="ADC340" s="13"/>
      <c r="ADD340" s="13"/>
      <c r="ADE340" s="13"/>
      <c r="ADF340" s="13"/>
      <c r="ADG340" s="13"/>
      <c r="ADH340" s="13"/>
      <c r="ADI340" s="13"/>
      <c r="ADJ340" s="13"/>
      <c r="ADK340" s="13"/>
      <c r="ADL340" s="13"/>
      <c r="ADM340" s="13"/>
      <c r="ADN340" s="13"/>
      <c r="ADO340" s="13"/>
      <c r="ADP340" s="13"/>
      <c r="ADQ340" s="13"/>
      <c r="ADR340" s="13"/>
      <c r="ADS340" s="13"/>
      <c r="ADT340" s="13"/>
      <c r="ADU340" s="13"/>
      <c r="ADV340" s="13"/>
      <c r="ADW340" s="13"/>
      <c r="ADX340" s="13"/>
      <c r="ADY340" s="13"/>
      <c r="ADZ340" s="13"/>
      <c r="AEA340" s="13"/>
      <c r="AEB340" s="13"/>
      <c r="AEC340" s="13"/>
      <c r="AED340" s="13"/>
      <c r="AEE340" s="13"/>
      <c r="AEF340" s="13"/>
      <c r="AEG340" s="13"/>
      <c r="AEH340" s="13"/>
      <c r="AEI340" s="13"/>
      <c r="AEJ340" s="13"/>
      <c r="AEK340" s="13"/>
      <c r="AEL340" s="13"/>
      <c r="AEM340" s="13"/>
      <c r="AEN340" s="13"/>
      <c r="AEO340" s="13"/>
      <c r="AEP340" s="13"/>
      <c r="AEQ340" s="13"/>
      <c r="AER340" s="13"/>
      <c r="AES340" s="13"/>
      <c r="AET340" s="13"/>
      <c r="AEU340" s="13"/>
      <c r="AEV340" s="13"/>
      <c r="AEW340" s="13"/>
      <c r="AEX340" s="13"/>
      <c r="AEY340" s="13"/>
      <c r="AEZ340" s="13"/>
      <c r="AFA340" s="13"/>
      <c r="AFB340" s="13"/>
      <c r="AFC340" s="13"/>
      <c r="AFD340" s="13"/>
      <c r="AFE340" s="13"/>
      <c r="AFF340" s="13"/>
      <c r="AFG340" s="13"/>
      <c r="AFH340" s="13"/>
      <c r="AFI340" s="13"/>
      <c r="AFJ340" s="13"/>
      <c r="AFK340" s="13"/>
      <c r="AFL340" s="13"/>
      <c r="AFM340" s="13"/>
      <c r="AFN340" s="13"/>
      <c r="AFO340" s="13"/>
      <c r="AFP340" s="13"/>
      <c r="AFQ340" s="13"/>
      <c r="AFR340" s="13"/>
      <c r="AFS340" s="13"/>
      <c r="AFT340" s="13"/>
      <c r="AFU340" s="13"/>
      <c r="AFV340" s="13"/>
      <c r="AFW340" s="13"/>
      <c r="AFX340" s="13"/>
      <c r="AFY340" s="13"/>
      <c r="AFZ340" s="13"/>
      <c r="AGA340" s="13"/>
      <c r="AGB340" s="13"/>
      <c r="AGC340" s="13"/>
      <c r="AGD340" s="13"/>
      <c r="AGE340" s="13"/>
      <c r="AGF340" s="13"/>
      <c r="AGG340" s="13"/>
      <c r="AGH340" s="13"/>
      <c r="AGI340" s="13"/>
      <c r="AGJ340" s="13"/>
      <c r="AGK340" s="13"/>
      <c r="AGL340" s="13"/>
      <c r="AGM340" s="13"/>
      <c r="AGN340" s="13"/>
      <c r="AGO340" s="13"/>
      <c r="AGP340" s="13"/>
      <c r="AGQ340" s="13"/>
      <c r="AGR340" s="13"/>
      <c r="AGS340" s="13"/>
      <c r="AGT340" s="13"/>
      <c r="AGU340" s="13"/>
      <c r="AGV340" s="13"/>
      <c r="AGW340" s="13"/>
      <c r="AGX340" s="13"/>
      <c r="AGY340" s="13"/>
      <c r="AGZ340" s="13"/>
      <c r="AHA340" s="13"/>
      <c r="AHB340" s="13"/>
      <c r="AHC340" s="13"/>
      <c r="AHD340" s="13"/>
      <c r="AHE340" s="13"/>
      <c r="AHF340" s="13"/>
      <c r="AHG340" s="13"/>
      <c r="AHH340" s="13"/>
      <c r="AHI340" s="13"/>
      <c r="AHJ340" s="13"/>
      <c r="AHK340" s="13"/>
      <c r="AHL340" s="13"/>
      <c r="AHM340" s="13"/>
      <c r="AHN340" s="13"/>
      <c r="AHO340" s="13"/>
      <c r="AHP340" s="13"/>
      <c r="AHQ340" s="13"/>
      <c r="AHR340" s="13"/>
      <c r="AHS340" s="13"/>
      <c r="AHT340" s="13"/>
      <c r="AHU340" s="13"/>
      <c r="AHV340" s="13"/>
      <c r="AHW340" s="13"/>
      <c r="AHX340" s="13"/>
      <c r="AHY340" s="13"/>
      <c r="AHZ340" s="13"/>
      <c r="AIA340" s="13"/>
      <c r="AIB340" s="13"/>
      <c r="AIC340" s="13"/>
      <c r="AID340" s="13"/>
      <c r="AIE340" s="13"/>
      <c r="AIF340" s="13"/>
      <c r="AIG340" s="13"/>
      <c r="AIH340" s="13"/>
      <c r="AII340" s="13"/>
      <c r="AIJ340" s="13"/>
      <c r="AIK340" s="13"/>
      <c r="AIL340" s="13"/>
      <c r="AIM340" s="13"/>
      <c r="AIN340" s="13"/>
      <c r="AIO340" s="13"/>
      <c r="AIP340" s="13"/>
      <c r="AIQ340" s="13"/>
      <c r="AIR340" s="13"/>
      <c r="AIS340" s="13"/>
      <c r="AIT340" s="13"/>
      <c r="AIU340" s="13"/>
      <c r="AIV340" s="13"/>
      <c r="AIW340" s="13"/>
      <c r="AIX340" s="13"/>
      <c r="AIY340" s="13"/>
      <c r="AIZ340" s="13"/>
      <c r="AJA340" s="13"/>
      <c r="AJB340" s="13"/>
      <c r="AJC340" s="13"/>
      <c r="AJD340" s="13"/>
      <c r="AJE340" s="13"/>
      <c r="AJF340" s="13"/>
      <c r="AJG340" s="13"/>
      <c r="AJH340" s="13"/>
      <c r="AJI340" s="13"/>
      <c r="AJJ340" s="13"/>
      <c r="AJK340" s="13"/>
      <c r="AJL340" s="13"/>
      <c r="AJM340" s="13"/>
      <c r="AJN340" s="13"/>
      <c r="AJO340" s="13"/>
      <c r="AJP340" s="13"/>
      <c r="AJQ340" s="13"/>
      <c r="AJR340" s="13"/>
      <c r="AJS340" s="13"/>
      <c r="AJT340" s="13"/>
      <c r="AJU340" s="13"/>
      <c r="AJV340" s="13"/>
      <c r="AJW340" s="13"/>
      <c r="AJX340" s="13"/>
      <c r="AJY340" s="13"/>
      <c r="AJZ340" s="13"/>
      <c r="AKA340" s="13"/>
      <c r="AKB340" s="13"/>
      <c r="AKC340" s="13"/>
      <c r="AKD340" s="13"/>
      <c r="AKE340" s="13"/>
      <c r="AKF340" s="13"/>
      <c r="AKG340" s="13"/>
      <c r="AKH340" s="13"/>
      <c r="AKI340" s="13"/>
      <c r="AKJ340" s="13"/>
      <c r="AKK340" s="13"/>
      <c r="AKL340" s="13"/>
      <c r="AKM340" s="13"/>
      <c r="AKN340" s="13"/>
      <c r="AKO340" s="13"/>
      <c r="AKP340" s="13"/>
      <c r="AKQ340" s="13"/>
      <c r="AKR340" s="13"/>
      <c r="AKS340" s="13"/>
      <c r="AKT340" s="13"/>
      <c r="AKU340" s="13"/>
      <c r="AKV340" s="13"/>
      <c r="AKW340" s="13"/>
      <c r="AKX340" s="13"/>
      <c r="AKY340" s="13"/>
      <c r="AKZ340" s="13"/>
      <c r="ALA340" s="13"/>
      <c r="ALB340" s="13"/>
      <c r="ALC340" s="13"/>
      <c r="ALD340" s="13"/>
      <c r="ALE340" s="13"/>
      <c r="ALF340" s="13"/>
      <c r="ALG340" s="13"/>
      <c r="ALH340" s="13"/>
      <c r="ALI340" s="13"/>
      <c r="ALJ340" s="13"/>
      <c r="ALK340" s="13"/>
      <c r="ALL340" s="13"/>
      <c r="ALM340" s="13"/>
      <c r="ALN340" s="13"/>
    </row>
    <row r="341" spans="1:1002" ht="14.5" hidden="1" customHeight="1" x14ac:dyDescent="0.35">
      <c r="A341" s="6"/>
      <c r="B341" s="21"/>
      <c r="C341" s="30"/>
      <c r="D341" s="21"/>
      <c r="E341" s="21"/>
      <c r="F341" s="11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c r="DO341" s="13"/>
      <c r="DP341" s="13"/>
      <c r="DQ341" s="13"/>
      <c r="DR341" s="13"/>
      <c r="DS341" s="13"/>
      <c r="DT341" s="13"/>
      <c r="DU341" s="13"/>
      <c r="DV341" s="13"/>
      <c r="DW341" s="13"/>
      <c r="DX341" s="13"/>
      <c r="DY341" s="13"/>
      <c r="DZ341" s="13"/>
      <c r="EA341" s="13"/>
      <c r="EB341" s="13"/>
      <c r="EC341" s="13"/>
      <c r="ED341" s="13"/>
      <c r="EE341" s="13"/>
      <c r="EF341" s="13"/>
      <c r="EG341" s="13"/>
      <c r="EH341" s="13"/>
      <c r="EI341" s="13"/>
      <c r="EJ341" s="13"/>
      <c r="EK341" s="13"/>
      <c r="EL341" s="13"/>
      <c r="EM341" s="13"/>
      <c r="EN341" s="13"/>
      <c r="EO341" s="13"/>
      <c r="EP341" s="13"/>
      <c r="EQ341" s="13"/>
      <c r="ER341" s="13"/>
      <c r="ES341" s="13"/>
      <c r="ET341" s="13"/>
      <c r="EU341" s="13"/>
      <c r="EV341" s="13"/>
      <c r="EW341" s="13"/>
      <c r="EX341" s="13"/>
      <c r="EY341" s="13"/>
      <c r="EZ341" s="13"/>
      <c r="FA341" s="13"/>
      <c r="FB341" s="13"/>
      <c r="FC341" s="13"/>
      <c r="FD341" s="13"/>
      <c r="FE341" s="13"/>
      <c r="FF341" s="13"/>
      <c r="FG341" s="13"/>
      <c r="FH341" s="13"/>
      <c r="FI341" s="13"/>
      <c r="FJ341" s="13"/>
      <c r="FK341" s="13"/>
      <c r="FL341" s="13"/>
      <c r="FM341" s="13"/>
      <c r="FN341" s="13"/>
      <c r="FO341" s="13"/>
      <c r="FP341" s="13"/>
      <c r="FQ341" s="13"/>
      <c r="FR341" s="13"/>
      <c r="FS341" s="13"/>
      <c r="FT341" s="13"/>
      <c r="FU341" s="13"/>
      <c r="FV341" s="13"/>
      <c r="FW341" s="13"/>
      <c r="FX341" s="13"/>
      <c r="FY341" s="13"/>
      <c r="FZ341" s="13"/>
      <c r="GA341" s="13"/>
      <c r="GB341" s="13"/>
      <c r="GC341" s="13"/>
      <c r="GD341" s="13"/>
      <c r="GE341" s="13"/>
      <c r="GF341" s="13"/>
      <c r="GG341" s="13"/>
      <c r="GH341" s="13"/>
      <c r="GI341" s="13"/>
      <c r="GJ341" s="13"/>
      <c r="GK341" s="13"/>
      <c r="GL341" s="13"/>
      <c r="GM341" s="13"/>
      <c r="GN341" s="13"/>
      <c r="GO341" s="13"/>
      <c r="GP341" s="13"/>
      <c r="GQ341" s="13"/>
      <c r="GR341" s="13"/>
      <c r="GS341" s="13"/>
      <c r="GT341" s="13"/>
      <c r="GU341" s="13"/>
      <c r="GV341" s="13"/>
      <c r="GW341" s="13"/>
      <c r="GX341" s="13"/>
      <c r="GY341" s="13"/>
      <c r="GZ341" s="13"/>
      <c r="HA341" s="13"/>
      <c r="HB341" s="13"/>
      <c r="HC341" s="13"/>
      <c r="HD341" s="13"/>
      <c r="HE341" s="13"/>
      <c r="HF341" s="13"/>
      <c r="HG341" s="13"/>
      <c r="HH341" s="13"/>
      <c r="HI341" s="13"/>
      <c r="HJ341" s="13"/>
      <c r="HK341" s="13"/>
      <c r="HL341" s="13"/>
      <c r="HM341" s="13"/>
      <c r="HN341" s="13"/>
      <c r="HO341" s="13"/>
      <c r="HP341" s="13"/>
      <c r="HQ341" s="13"/>
      <c r="HR341" s="13"/>
      <c r="HS341" s="13"/>
      <c r="HT341" s="13"/>
      <c r="HU341" s="13"/>
      <c r="HV341" s="13"/>
      <c r="HW341" s="13"/>
      <c r="HX341" s="13"/>
      <c r="HY341" s="13"/>
      <c r="HZ341" s="13"/>
      <c r="IA341" s="13"/>
      <c r="IB341" s="13"/>
      <c r="IC341" s="13"/>
      <c r="ID341" s="13"/>
      <c r="IE341" s="13"/>
      <c r="IF341" s="13"/>
      <c r="IG341" s="13"/>
      <c r="IH341" s="13"/>
      <c r="II341" s="13"/>
      <c r="IJ341" s="13"/>
      <c r="IK341" s="13"/>
      <c r="IL341" s="13"/>
      <c r="IM341" s="13"/>
      <c r="IN341" s="13"/>
      <c r="IO341" s="13"/>
      <c r="IP341" s="13"/>
      <c r="IQ341" s="13"/>
      <c r="IR341" s="13"/>
      <c r="IS341" s="13"/>
      <c r="IT341" s="13"/>
      <c r="IU341" s="13"/>
      <c r="IV341" s="13"/>
      <c r="IW341" s="13"/>
      <c r="IX341" s="13"/>
      <c r="IY341" s="13"/>
      <c r="IZ341" s="13"/>
      <c r="JA341" s="13"/>
      <c r="JB341" s="13"/>
      <c r="JC341" s="13"/>
      <c r="JD341" s="13"/>
      <c r="JE341" s="13"/>
      <c r="JF341" s="13"/>
      <c r="JG341" s="13"/>
      <c r="JH341" s="13"/>
      <c r="JI341" s="13"/>
      <c r="JJ341" s="13"/>
      <c r="JK341" s="13"/>
      <c r="JL341" s="13"/>
      <c r="JM341" s="13"/>
      <c r="JN341" s="13"/>
      <c r="JO341" s="13"/>
      <c r="JP341" s="13"/>
      <c r="JQ341" s="13"/>
      <c r="JR341" s="13"/>
      <c r="JS341" s="13"/>
      <c r="JT341" s="13"/>
      <c r="JU341" s="13"/>
      <c r="JV341" s="13"/>
      <c r="JW341" s="13"/>
      <c r="JX341" s="13"/>
      <c r="JY341" s="13"/>
      <c r="JZ341" s="13"/>
      <c r="KA341" s="13"/>
      <c r="KB341" s="13"/>
      <c r="KC341" s="13"/>
      <c r="KD341" s="13"/>
      <c r="KE341" s="13"/>
      <c r="KF341" s="13"/>
      <c r="KG341" s="13"/>
      <c r="KH341" s="13"/>
      <c r="KI341" s="13"/>
      <c r="KJ341" s="13"/>
      <c r="KK341" s="13"/>
      <c r="KL341" s="13"/>
      <c r="KM341" s="13"/>
      <c r="KN341" s="13"/>
      <c r="KO341" s="13"/>
      <c r="KP341" s="13"/>
      <c r="KQ341" s="13"/>
      <c r="KR341" s="13"/>
      <c r="KS341" s="13"/>
      <c r="KT341" s="13"/>
      <c r="KU341" s="13"/>
      <c r="KV341" s="13"/>
      <c r="KW341" s="13"/>
      <c r="KX341" s="13"/>
      <c r="KY341" s="13"/>
      <c r="KZ341" s="13"/>
      <c r="LA341" s="13"/>
      <c r="LB341" s="13"/>
      <c r="LC341" s="13"/>
      <c r="LD341" s="13"/>
      <c r="LE341" s="13"/>
      <c r="LF341" s="13"/>
      <c r="LG341" s="13"/>
      <c r="LH341" s="13"/>
      <c r="LI341" s="13"/>
      <c r="LJ341" s="13"/>
      <c r="LK341" s="13"/>
      <c r="LL341" s="13"/>
      <c r="LM341" s="13"/>
      <c r="LN341" s="13"/>
      <c r="LO341" s="13"/>
      <c r="LP341" s="13"/>
      <c r="LQ341" s="13"/>
      <c r="LR341" s="13"/>
      <c r="LS341" s="13"/>
      <c r="LT341" s="13"/>
      <c r="LU341" s="13"/>
      <c r="LV341" s="13"/>
      <c r="LW341" s="13"/>
      <c r="LX341" s="13"/>
      <c r="LY341" s="13"/>
      <c r="LZ341" s="13"/>
      <c r="MA341" s="13"/>
      <c r="MB341" s="13"/>
      <c r="MC341" s="13"/>
      <c r="MD341" s="13"/>
      <c r="ME341" s="13"/>
      <c r="MF341" s="13"/>
      <c r="MG341" s="13"/>
      <c r="MH341" s="13"/>
      <c r="MI341" s="13"/>
      <c r="MJ341" s="13"/>
      <c r="MK341" s="13"/>
      <c r="ML341" s="13"/>
      <c r="MM341" s="13"/>
      <c r="MN341" s="13"/>
      <c r="MO341" s="13"/>
      <c r="MP341" s="13"/>
      <c r="MQ341" s="13"/>
      <c r="MR341" s="13"/>
      <c r="MS341" s="13"/>
      <c r="MT341" s="13"/>
      <c r="MU341" s="13"/>
      <c r="MV341" s="13"/>
      <c r="MW341" s="13"/>
      <c r="MX341" s="13"/>
      <c r="MY341" s="13"/>
      <c r="MZ341" s="13"/>
      <c r="NA341" s="13"/>
      <c r="NB341" s="13"/>
      <c r="NC341" s="13"/>
      <c r="ND341" s="13"/>
      <c r="NE341" s="13"/>
      <c r="NF341" s="13"/>
      <c r="NG341" s="13"/>
      <c r="NH341" s="13"/>
      <c r="NI341" s="13"/>
      <c r="NJ341" s="13"/>
      <c r="NK341" s="13"/>
      <c r="NL341" s="13"/>
      <c r="NM341" s="13"/>
      <c r="NN341" s="13"/>
      <c r="NO341" s="13"/>
      <c r="NP341" s="13"/>
      <c r="NQ341" s="13"/>
      <c r="NR341" s="13"/>
      <c r="NS341" s="13"/>
      <c r="NT341" s="13"/>
      <c r="NU341" s="13"/>
      <c r="NV341" s="13"/>
      <c r="NW341" s="13"/>
      <c r="NX341" s="13"/>
      <c r="NY341" s="13"/>
      <c r="NZ341" s="13"/>
      <c r="OA341" s="13"/>
      <c r="OB341" s="13"/>
      <c r="OC341" s="13"/>
      <c r="OD341" s="13"/>
      <c r="OE341" s="13"/>
      <c r="OF341" s="13"/>
      <c r="OG341" s="13"/>
      <c r="OH341" s="13"/>
      <c r="OI341" s="13"/>
      <c r="OJ341" s="13"/>
      <c r="OK341" s="13"/>
      <c r="OL341" s="13"/>
      <c r="OM341" s="13"/>
      <c r="ON341" s="13"/>
      <c r="OO341" s="13"/>
      <c r="OP341" s="13"/>
      <c r="OQ341" s="13"/>
      <c r="OR341" s="13"/>
      <c r="OS341" s="13"/>
      <c r="OT341" s="13"/>
      <c r="OU341" s="13"/>
      <c r="OV341" s="13"/>
      <c r="OW341" s="13"/>
      <c r="OX341" s="13"/>
      <c r="OY341" s="13"/>
      <c r="OZ341" s="13"/>
      <c r="PA341" s="13"/>
      <c r="PB341" s="13"/>
      <c r="PC341" s="13"/>
      <c r="PD341" s="13"/>
      <c r="PE341" s="13"/>
      <c r="PF341" s="13"/>
      <c r="PG341" s="13"/>
      <c r="PH341" s="13"/>
      <c r="PI341" s="13"/>
      <c r="PJ341" s="13"/>
      <c r="PK341" s="13"/>
      <c r="PL341" s="13"/>
      <c r="PM341" s="13"/>
      <c r="PN341" s="13"/>
      <c r="PO341" s="13"/>
      <c r="PP341" s="13"/>
      <c r="PQ341" s="13"/>
      <c r="PR341" s="13"/>
      <c r="PS341" s="13"/>
      <c r="PT341" s="13"/>
      <c r="PU341" s="13"/>
      <c r="PV341" s="13"/>
      <c r="PW341" s="13"/>
      <c r="PX341" s="13"/>
      <c r="PY341" s="13"/>
      <c r="PZ341" s="13"/>
      <c r="QA341" s="13"/>
      <c r="QB341" s="13"/>
      <c r="QC341" s="13"/>
      <c r="QD341" s="13"/>
      <c r="QE341" s="13"/>
      <c r="QF341" s="13"/>
      <c r="QG341" s="13"/>
      <c r="QH341" s="13"/>
      <c r="QI341" s="13"/>
      <c r="QJ341" s="13"/>
      <c r="QK341" s="13"/>
      <c r="QL341" s="13"/>
      <c r="QM341" s="13"/>
      <c r="QN341" s="13"/>
      <c r="QO341" s="13"/>
      <c r="QP341" s="13"/>
      <c r="QQ341" s="13"/>
      <c r="QR341" s="13"/>
      <c r="QS341" s="13"/>
      <c r="QT341" s="13"/>
      <c r="QU341" s="13"/>
      <c r="QV341" s="13"/>
      <c r="QW341" s="13"/>
      <c r="QX341" s="13"/>
      <c r="QY341" s="13"/>
      <c r="QZ341" s="13"/>
      <c r="RA341" s="13"/>
      <c r="RB341" s="13"/>
      <c r="RC341" s="13"/>
      <c r="RD341" s="13"/>
      <c r="RE341" s="13"/>
      <c r="RF341" s="13"/>
      <c r="RG341" s="13"/>
      <c r="RH341" s="13"/>
      <c r="RI341" s="13"/>
      <c r="RJ341" s="13"/>
      <c r="RK341" s="13"/>
      <c r="RL341" s="13"/>
      <c r="RM341" s="13"/>
      <c r="RN341" s="13"/>
      <c r="RO341" s="13"/>
      <c r="RP341" s="13"/>
      <c r="RQ341" s="13"/>
      <c r="RR341" s="13"/>
      <c r="RS341" s="13"/>
      <c r="RT341" s="13"/>
      <c r="RU341" s="13"/>
      <c r="RV341" s="13"/>
      <c r="RW341" s="13"/>
      <c r="RX341" s="13"/>
      <c r="RY341" s="13"/>
      <c r="RZ341" s="13"/>
      <c r="SA341" s="13"/>
      <c r="SB341" s="13"/>
      <c r="SC341" s="13"/>
      <c r="SD341" s="13"/>
      <c r="SE341" s="13"/>
      <c r="SF341" s="13"/>
      <c r="SG341" s="13"/>
      <c r="SH341" s="13"/>
      <c r="SI341" s="13"/>
      <c r="SJ341" s="13"/>
      <c r="SK341" s="13"/>
      <c r="SL341" s="13"/>
      <c r="SM341" s="13"/>
      <c r="SN341" s="13"/>
      <c r="SO341" s="13"/>
      <c r="SP341" s="13"/>
      <c r="SQ341" s="13"/>
      <c r="SR341" s="13"/>
      <c r="SS341" s="13"/>
      <c r="ST341" s="13"/>
      <c r="SU341" s="13"/>
      <c r="SV341" s="13"/>
      <c r="SW341" s="13"/>
      <c r="SX341" s="13"/>
      <c r="SY341" s="13"/>
      <c r="SZ341" s="13"/>
      <c r="TA341" s="13"/>
      <c r="TB341" s="13"/>
      <c r="TC341" s="13"/>
      <c r="TD341" s="13"/>
      <c r="TE341" s="13"/>
      <c r="TF341" s="13"/>
      <c r="TG341" s="13"/>
      <c r="TH341" s="13"/>
      <c r="TI341" s="13"/>
      <c r="TJ341" s="13"/>
      <c r="TK341" s="13"/>
      <c r="TL341" s="13"/>
      <c r="TM341" s="13"/>
      <c r="TN341" s="13"/>
      <c r="TO341" s="13"/>
      <c r="TP341" s="13"/>
      <c r="TQ341" s="13"/>
      <c r="TR341" s="13"/>
      <c r="TS341" s="13"/>
      <c r="TT341" s="13"/>
      <c r="TU341" s="13"/>
      <c r="TV341" s="13"/>
      <c r="TW341" s="13"/>
      <c r="TX341" s="13"/>
      <c r="TY341" s="13"/>
      <c r="TZ341" s="13"/>
      <c r="UA341" s="13"/>
      <c r="UB341" s="13"/>
      <c r="UC341" s="13"/>
      <c r="UD341" s="13"/>
      <c r="UE341" s="13"/>
      <c r="UF341" s="13"/>
      <c r="UG341" s="13"/>
      <c r="UH341" s="13"/>
      <c r="UI341" s="13"/>
      <c r="UJ341" s="13"/>
      <c r="UK341" s="13"/>
      <c r="UL341" s="13"/>
      <c r="UM341" s="13"/>
      <c r="UN341" s="13"/>
      <c r="UO341" s="13"/>
      <c r="UP341" s="13"/>
      <c r="UQ341" s="13"/>
      <c r="UR341" s="13"/>
      <c r="US341" s="13"/>
      <c r="UT341" s="13"/>
      <c r="UU341" s="13"/>
      <c r="UV341" s="13"/>
      <c r="UW341" s="13"/>
      <c r="UX341" s="13"/>
      <c r="UY341" s="13"/>
      <c r="UZ341" s="13"/>
      <c r="VA341" s="13"/>
      <c r="VB341" s="13"/>
      <c r="VC341" s="13"/>
      <c r="VD341" s="13"/>
      <c r="VE341" s="13"/>
      <c r="VF341" s="13"/>
      <c r="VG341" s="13"/>
      <c r="VH341" s="13"/>
      <c r="VI341" s="13"/>
      <c r="VJ341" s="13"/>
      <c r="VK341" s="13"/>
      <c r="VL341" s="13"/>
      <c r="VM341" s="13"/>
      <c r="VN341" s="13"/>
      <c r="VO341" s="13"/>
      <c r="VP341" s="13"/>
      <c r="VQ341" s="13"/>
      <c r="VR341" s="13"/>
      <c r="VS341" s="13"/>
      <c r="VT341" s="13"/>
      <c r="VU341" s="13"/>
      <c r="VV341" s="13"/>
      <c r="VW341" s="13"/>
      <c r="VX341" s="13"/>
      <c r="VY341" s="13"/>
      <c r="VZ341" s="13"/>
      <c r="WA341" s="13"/>
      <c r="WB341" s="13"/>
      <c r="WC341" s="13"/>
      <c r="WD341" s="13"/>
      <c r="WE341" s="13"/>
      <c r="WF341" s="13"/>
      <c r="WG341" s="13"/>
      <c r="WH341" s="13"/>
      <c r="WI341" s="13"/>
      <c r="WJ341" s="13"/>
      <c r="WK341" s="13"/>
      <c r="WL341" s="13"/>
      <c r="WM341" s="13"/>
      <c r="WN341" s="13"/>
      <c r="WO341" s="13"/>
      <c r="WP341" s="13"/>
      <c r="WQ341" s="13"/>
      <c r="WR341" s="13"/>
      <c r="WS341" s="13"/>
      <c r="WT341" s="13"/>
      <c r="WU341" s="13"/>
      <c r="WV341" s="13"/>
      <c r="WW341" s="13"/>
      <c r="WX341" s="13"/>
      <c r="WY341" s="13"/>
      <c r="WZ341" s="13"/>
      <c r="XA341" s="13"/>
      <c r="XB341" s="13"/>
      <c r="XC341" s="13"/>
      <c r="XD341" s="13"/>
      <c r="XE341" s="13"/>
      <c r="XF341" s="13"/>
      <c r="XG341" s="13"/>
      <c r="XH341" s="13"/>
      <c r="XI341" s="13"/>
      <c r="XJ341" s="13"/>
      <c r="XK341" s="13"/>
      <c r="XL341" s="13"/>
      <c r="XM341" s="13"/>
      <c r="XN341" s="13"/>
      <c r="XO341" s="13"/>
      <c r="XP341" s="13"/>
      <c r="XQ341" s="13"/>
      <c r="XR341" s="13"/>
      <c r="XS341" s="13"/>
      <c r="XT341" s="13"/>
      <c r="XU341" s="13"/>
      <c r="XV341" s="13"/>
      <c r="XW341" s="13"/>
      <c r="XX341" s="13"/>
      <c r="XY341" s="13"/>
      <c r="XZ341" s="13"/>
      <c r="YA341" s="13"/>
      <c r="YB341" s="13"/>
      <c r="YC341" s="13"/>
      <c r="YD341" s="13"/>
      <c r="YE341" s="13"/>
      <c r="YF341" s="13"/>
      <c r="YG341" s="13"/>
      <c r="YH341" s="13"/>
      <c r="YI341" s="13"/>
      <c r="YJ341" s="13"/>
      <c r="YK341" s="13"/>
      <c r="YL341" s="13"/>
      <c r="YM341" s="13"/>
      <c r="YN341" s="13"/>
      <c r="YO341" s="13"/>
      <c r="YP341" s="13"/>
      <c r="YQ341" s="13"/>
      <c r="YR341" s="13"/>
      <c r="YS341" s="13"/>
      <c r="YT341" s="13"/>
      <c r="YU341" s="13"/>
      <c r="YV341" s="13"/>
      <c r="YW341" s="13"/>
      <c r="YX341" s="13"/>
      <c r="YY341" s="13"/>
      <c r="YZ341" s="13"/>
      <c r="ZA341" s="13"/>
      <c r="ZB341" s="13"/>
      <c r="ZC341" s="13"/>
      <c r="ZD341" s="13"/>
      <c r="ZE341" s="13"/>
      <c r="ZF341" s="13"/>
      <c r="ZG341" s="13"/>
      <c r="ZH341" s="13"/>
      <c r="ZI341" s="13"/>
      <c r="ZJ341" s="13"/>
      <c r="ZK341" s="13"/>
      <c r="ZL341" s="13"/>
      <c r="ZM341" s="13"/>
      <c r="ZN341" s="13"/>
      <c r="ZO341" s="13"/>
      <c r="ZP341" s="13"/>
      <c r="ZQ341" s="13"/>
      <c r="ZR341" s="13"/>
      <c r="ZS341" s="13"/>
      <c r="ZT341" s="13"/>
      <c r="ZU341" s="13"/>
      <c r="ZV341" s="13"/>
      <c r="ZW341" s="13"/>
      <c r="ZX341" s="13"/>
      <c r="ZY341" s="13"/>
      <c r="ZZ341" s="13"/>
      <c r="AAA341" s="13"/>
      <c r="AAB341" s="13"/>
      <c r="AAC341" s="13"/>
      <c r="AAD341" s="13"/>
      <c r="AAE341" s="13"/>
      <c r="AAF341" s="13"/>
      <c r="AAG341" s="13"/>
      <c r="AAH341" s="13"/>
      <c r="AAI341" s="13"/>
      <c r="AAJ341" s="13"/>
      <c r="AAK341" s="13"/>
      <c r="AAL341" s="13"/>
      <c r="AAM341" s="13"/>
      <c r="AAN341" s="13"/>
      <c r="AAO341" s="13"/>
      <c r="AAP341" s="13"/>
      <c r="AAQ341" s="13"/>
      <c r="AAR341" s="13"/>
      <c r="AAS341" s="13"/>
      <c r="AAT341" s="13"/>
      <c r="AAU341" s="13"/>
      <c r="AAV341" s="13"/>
      <c r="AAW341" s="13"/>
      <c r="AAX341" s="13"/>
      <c r="AAY341" s="13"/>
      <c r="AAZ341" s="13"/>
      <c r="ABA341" s="13"/>
      <c r="ABB341" s="13"/>
      <c r="ABC341" s="13"/>
      <c r="ABD341" s="13"/>
      <c r="ABE341" s="13"/>
      <c r="ABF341" s="13"/>
      <c r="ABG341" s="13"/>
      <c r="ABH341" s="13"/>
      <c r="ABI341" s="13"/>
      <c r="ABJ341" s="13"/>
      <c r="ABK341" s="13"/>
      <c r="ABL341" s="13"/>
      <c r="ABM341" s="13"/>
      <c r="ABN341" s="13"/>
      <c r="ABO341" s="13"/>
      <c r="ABP341" s="13"/>
      <c r="ABQ341" s="13"/>
      <c r="ABR341" s="13"/>
      <c r="ABS341" s="13"/>
      <c r="ABT341" s="13"/>
      <c r="ABU341" s="13"/>
      <c r="ABV341" s="13"/>
      <c r="ABW341" s="13"/>
      <c r="ABX341" s="13"/>
      <c r="ABY341" s="13"/>
      <c r="ABZ341" s="13"/>
      <c r="ACA341" s="13"/>
      <c r="ACB341" s="13"/>
      <c r="ACC341" s="13"/>
      <c r="ACD341" s="13"/>
      <c r="ACE341" s="13"/>
      <c r="ACF341" s="13"/>
      <c r="ACG341" s="13"/>
      <c r="ACH341" s="13"/>
      <c r="ACI341" s="13"/>
      <c r="ACJ341" s="13"/>
      <c r="ACK341" s="13"/>
      <c r="ACL341" s="13"/>
      <c r="ACM341" s="13"/>
      <c r="ACN341" s="13"/>
      <c r="ACO341" s="13"/>
      <c r="ACP341" s="13"/>
      <c r="ACQ341" s="13"/>
      <c r="ACR341" s="13"/>
      <c r="ACS341" s="13"/>
      <c r="ACT341" s="13"/>
      <c r="ACU341" s="13"/>
      <c r="ACV341" s="13"/>
      <c r="ACW341" s="13"/>
      <c r="ACX341" s="13"/>
      <c r="ACY341" s="13"/>
      <c r="ACZ341" s="13"/>
      <c r="ADA341" s="13"/>
      <c r="ADB341" s="13"/>
      <c r="ADC341" s="13"/>
      <c r="ADD341" s="13"/>
      <c r="ADE341" s="13"/>
      <c r="ADF341" s="13"/>
      <c r="ADG341" s="13"/>
      <c r="ADH341" s="13"/>
      <c r="ADI341" s="13"/>
      <c r="ADJ341" s="13"/>
      <c r="ADK341" s="13"/>
      <c r="ADL341" s="13"/>
      <c r="ADM341" s="13"/>
      <c r="ADN341" s="13"/>
      <c r="ADO341" s="13"/>
      <c r="ADP341" s="13"/>
      <c r="ADQ341" s="13"/>
      <c r="ADR341" s="13"/>
      <c r="ADS341" s="13"/>
      <c r="ADT341" s="13"/>
      <c r="ADU341" s="13"/>
      <c r="ADV341" s="13"/>
      <c r="ADW341" s="13"/>
      <c r="ADX341" s="13"/>
      <c r="ADY341" s="13"/>
      <c r="ADZ341" s="13"/>
      <c r="AEA341" s="13"/>
      <c r="AEB341" s="13"/>
      <c r="AEC341" s="13"/>
      <c r="AED341" s="13"/>
      <c r="AEE341" s="13"/>
      <c r="AEF341" s="13"/>
      <c r="AEG341" s="13"/>
      <c r="AEH341" s="13"/>
      <c r="AEI341" s="13"/>
      <c r="AEJ341" s="13"/>
      <c r="AEK341" s="13"/>
      <c r="AEL341" s="13"/>
      <c r="AEM341" s="13"/>
      <c r="AEN341" s="13"/>
      <c r="AEO341" s="13"/>
      <c r="AEP341" s="13"/>
      <c r="AEQ341" s="13"/>
      <c r="AER341" s="13"/>
      <c r="AES341" s="13"/>
      <c r="AET341" s="13"/>
      <c r="AEU341" s="13"/>
      <c r="AEV341" s="13"/>
      <c r="AEW341" s="13"/>
      <c r="AEX341" s="13"/>
      <c r="AEY341" s="13"/>
      <c r="AEZ341" s="13"/>
      <c r="AFA341" s="13"/>
      <c r="AFB341" s="13"/>
      <c r="AFC341" s="13"/>
      <c r="AFD341" s="13"/>
      <c r="AFE341" s="13"/>
      <c r="AFF341" s="13"/>
      <c r="AFG341" s="13"/>
      <c r="AFH341" s="13"/>
      <c r="AFI341" s="13"/>
      <c r="AFJ341" s="13"/>
      <c r="AFK341" s="13"/>
      <c r="AFL341" s="13"/>
      <c r="AFM341" s="13"/>
      <c r="AFN341" s="13"/>
      <c r="AFO341" s="13"/>
      <c r="AFP341" s="13"/>
      <c r="AFQ341" s="13"/>
      <c r="AFR341" s="13"/>
      <c r="AFS341" s="13"/>
      <c r="AFT341" s="13"/>
      <c r="AFU341" s="13"/>
      <c r="AFV341" s="13"/>
      <c r="AFW341" s="13"/>
      <c r="AFX341" s="13"/>
      <c r="AFY341" s="13"/>
      <c r="AFZ341" s="13"/>
      <c r="AGA341" s="13"/>
      <c r="AGB341" s="13"/>
      <c r="AGC341" s="13"/>
      <c r="AGD341" s="13"/>
      <c r="AGE341" s="13"/>
      <c r="AGF341" s="13"/>
      <c r="AGG341" s="13"/>
      <c r="AGH341" s="13"/>
      <c r="AGI341" s="13"/>
      <c r="AGJ341" s="13"/>
      <c r="AGK341" s="13"/>
      <c r="AGL341" s="13"/>
      <c r="AGM341" s="13"/>
      <c r="AGN341" s="13"/>
      <c r="AGO341" s="13"/>
      <c r="AGP341" s="13"/>
      <c r="AGQ341" s="13"/>
      <c r="AGR341" s="13"/>
      <c r="AGS341" s="13"/>
      <c r="AGT341" s="13"/>
      <c r="AGU341" s="13"/>
      <c r="AGV341" s="13"/>
      <c r="AGW341" s="13"/>
      <c r="AGX341" s="13"/>
      <c r="AGY341" s="13"/>
      <c r="AGZ341" s="13"/>
      <c r="AHA341" s="13"/>
      <c r="AHB341" s="13"/>
      <c r="AHC341" s="13"/>
      <c r="AHD341" s="13"/>
      <c r="AHE341" s="13"/>
      <c r="AHF341" s="13"/>
      <c r="AHG341" s="13"/>
      <c r="AHH341" s="13"/>
      <c r="AHI341" s="13"/>
      <c r="AHJ341" s="13"/>
      <c r="AHK341" s="13"/>
      <c r="AHL341" s="13"/>
      <c r="AHM341" s="13"/>
      <c r="AHN341" s="13"/>
      <c r="AHO341" s="13"/>
      <c r="AHP341" s="13"/>
      <c r="AHQ341" s="13"/>
      <c r="AHR341" s="13"/>
      <c r="AHS341" s="13"/>
      <c r="AHT341" s="13"/>
      <c r="AHU341" s="13"/>
      <c r="AHV341" s="13"/>
      <c r="AHW341" s="13"/>
      <c r="AHX341" s="13"/>
      <c r="AHY341" s="13"/>
      <c r="AHZ341" s="13"/>
      <c r="AIA341" s="13"/>
      <c r="AIB341" s="13"/>
      <c r="AIC341" s="13"/>
      <c r="AID341" s="13"/>
      <c r="AIE341" s="13"/>
      <c r="AIF341" s="13"/>
      <c r="AIG341" s="13"/>
      <c r="AIH341" s="13"/>
      <c r="AII341" s="13"/>
      <c r="AIJ341" s="13"/>
      <c r="AIK341" s="13"/>
      <c r="AIL341" s="13"/>
      <c r="AIM341" s="13"/>
      <c r="AIN341" s="13"/>
      <c r="AIO341" s="13"/>
      <c r="AIP341" s="13"/>
      <c r="AIQ341" s="13"/>
      <c r="AIR341" s="13"/>
      <c r="AIS341" s="13"/>
      <c r="AIT341" s="13"/>
      <c r="AIU341" s="13"/>
      <c r="AIV341" s="13"/>
      <c r="AIW341" s="13"/>
      <c r="AIX341" s="13"/>
      <c r="AIY341" s="13"/>
      <c r="AIZ341" s="13"/>
      <c r="AJA341" s="13"/>
      <c r="AJB341" s="13"/>
      <c r="AJC341" s="13"/>
      <c r="AJD341" s="13"/>
      <c r="AJE341" s="13"/>
      <c r="AJF341" s="13"/>
      <c r="AJG341" s="13"/>
      <c r="AJH341" s="13"/>
      <c r="AJI341" s="13"/>
      <c r="AJJ341" s="13"/>
      <c r="AJK341" s="13"/>
      <c r="AJL341" s="13"/>
      <c r="AJM341" s="13"/>
      <c r="AJN341" s="13"/>
      <c r="AJO341" s="13"/>
      <c r="AJP341" s="13"/>
      <c r="AJQ341" s="13"/>
      <c r="AJR341" s="13"/>
      <c r="AJS341" s="13"/>
      <c r="AJT341" s="13"/>
      <c r="AJU341" s="13"/>
      <c r="AJV341" s="13"/>
      <c r="AJW341" s="13"/>
      <c r="AJX341" s="13"/>
      <c r="AJY341" s="13"/>
      <c r="AJZ341" s="13"/>
      <c r="AKA341" s="13"/>
      <c r="AKB341" s="13"/>
      <c r="AKC341" s="13"/>
      <c r="AKD341" s="13"/>
      <c r="AKE341" s="13"/>
      <c r="AKF341" s="13"/>
      <c r="AKG341" s="13"/>
      <c r="AKH341" s="13"/>
      <c r="AKI341" s="13"/>
      <c r="AKJ341" s="13"/>
      <c r="AKK341" s="13"/>
      <c r="AKL341" s="13"/>
      <c r="AKM341" s="13"/>
      <c r="AKN341" s="13"/>
      <c r="AKO341" s="13"/>
      <c r="AKP341" s="13"/>
      <c r="AKQ341" s="13"/>
      <c r="AKR341" s="13"/>
      <c r="AKS341" s="13"/>
      <c r="AKT341" s="13"/>
      <c r="AKU341" s="13"/>
      <c r="AKV341" s="13"/>
      <c r="AKW341" s="13"/>
      <c r="AKX341" s="13"/>
      <c r="AKY341" s="13"/>
      <c r="AKZ341" s="13"/>
      <c r="ALA341" s="13"/>
      <c r="ALB341" s="13"/>
      <c r="ALC341" s="13"/>
      <c r="ALD341" s="13"/>
      <c r="ALE341" s="13"/>
      <c r="ALF341" s="13"/>
      <c r="ALG341" s="13"/>
      <c r="ALH341" s="13"/>
      <c r="ALI341" s="13"/>
      <c r="ALJ341" s="13"/>
      <c r="ALK341" s="13"/>
      <c r="ALL341" s="13"/>
      <c r="ALM341" s="13"/>
      <c r="ALN341" s="13"/>
    </row>
    <row r="342" spans="1:1002" ht="14.5" hidden="1" customHeight="1" x14ac:dyDescent="0.35">
      <c r="A342" s="6"/>
      <c r="B342" s="21"/>
      <c r="C342" s="30"/>
      <c r="D342" s="21"/>
      <c r="E342" s="21"/>
      <c r="F342" s="11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row>
    <row r="343" spans="1:1002" ht="14.5" hidden="1" customHeight="1" x14ac:dyDescent="0.35">
      <c r="A343" s="6"/>
      <c r="B343" s="21"/>
      <c r="C343" s="30"/>
      <c r="D343" s="21"/>
      <c r="E343" s="21"/>
      <c r="F343" s="11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row>
    <row r="344" spans="1:1002" ht="14.5" hidden="1" customHeight="1" x14ac:dyDescent="0.35">
      <c r="A344" s="6"/>
      <c r="B344" s="21"/>
      <c r="C344" s="30"/>
      <c r="D344" s="21"/>
      <c r="E344" s="21"/>
      <c r="F344" s="11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row>
    <row r="345" spans="1:1002" ht="14.5" hidden="1" customHeight="1" x14ac:dyDescent="0.35">
      <c r="A345" s="6"/>
      <c r="B345" s="21"/>
      <c r="C345" s="30"/>
      <c r="D345" s="21"/>
      <c r="E345" s="21"/>
      <c r="F345" s="11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row>
    <row r="346" spans="1:1002" ht="14.5" hidden="1" customHeight="1" x14ac:dyDescent="0.35">
      <c r="A346" s="6"/>
      <c r="B346" s="21"/>
      <c r="C346" s="30"/>
      <c r="D346" s="21"/>
      <c r="E346" s="21"/>
      <c r="F346" s="11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row>
    <row r="347" spans="1:1002" ht="14.5" hidden="1" customHeight="1" x14ac:dyDescent="0.35">
      <c r="A347" s="6"/>
      <c r="B347" s="21"/>
      <c r="C347" s="30"/>
      <c r="D347" s="21"/>
      <c r="E347" s="21"/>
      <c r="F347" s="11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row>
    <row r="348" spans="1:1002" ht="14.5" hidden="1" customHeight="1" x14ac:dyDescent="0.35">
      <c r="F348" s="11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row>
    <row r="349" spans="1:1002" ht="14.5" hidden="1" customHeight="1" x14ac:dyDescent="0.35">
      <c r="F349" s="11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row>
    <row r="350" spans="1:1002" ht="14.5" hidden="1" customHeight="1" x14ac:dyDescent="0.35">
      <c r="F350" s="11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row>
    <row r="351" spans="1:1002" ht="14.5" hidden="1" customHeight="1" x14ac:dyDescent="0.35">
      <c r="F351" s="11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row>
    <row r="352" spans="1:1002" ht="14.5" hidden="1" customHeight="1" x14ac:dyDescent="0.35">
      <c r="F352" s="11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row>
    <row r="353" spans="6:68" ht="14.5" hidden="1" customHeight="1" x14ac:dyDescent="0.35">
      <c r="F353" s="11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row>
    <row r="354" spans="6:68" ht="14.5" hidden="1" customHeight="1" x14ac:dyDescent="0.35">
      <c r="F354" s="11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row>
    <row r="355" spans="6:68" ht="14.5" hidden="1" customHeight="1" x14ac:dyDescent="0.35">
      <c r="F355" s="11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row>
    <row r="356" spans="6:68" ht="14.5" hidden="1" customHeight="1" x14ac:dyDescent="0.35">
      <c r="F356" s="11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row>
    <row r="357" spans="6:68" ht="14.5" hidden="1" customHeight="1" x14ac:dyDescent="0.35">
      <c r="F357" s="11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row>
    <row r="358" spans="6:68" ht="14.5" hidden="1" customHeight="1" x14ac:dyDescent="0.35">
      <c r="F358" s="11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row>
    <row r="359" spans="6:68" ht="14.5" hidden="1" customHeight="1" x14ac:dyDescent="0.35">
      <c r="F359" s="110"/>
    </row>
    <row r="360" spans="6:68" ht="14.5" hidden="1" customHeight="1" x14ac:dyDescent="0.35">
      <c r="F360" s="110"/>
    </row>
    <row r="361" spans="6:68" ht="14.5" hidden="1" customHeight="1" x14ac:dyDescent="0.35">
      <c r="F361" s="110"/>
    </row>
    <row r="362" spans="6:68" ht="14.5" hidden="1" customHeight="1" x14ac:dyDescent="0.35">
      <c r="F362" s="110"/>
    </row>
    <row r="363" spans="6:68" ht="14.5" hidden="1" customHeight="1" x14ac:dyDescent="0.35">
      <c r="F363" s="110"/>
    </row>
    <row r="364" spans="6:68" ht="14.5" hidden="1" customHeight="1" x14ac:dyDescent="0.35">
      <c r="F364" s="110"/>
    </row>
    <row r="365" spans="6:68" ht="14.5" hidden="1" customHeight="1" x14ac:dyDescent="0.35">
      <c r="F365" s="110"/>
    </row>
    <row r="366" spans="6:68" ht="14.5" hidden="1" customHeight="1" x14ac:dyDescent="0.35">
      <c r="F366" s="110"/>
    </row>
    <row r="367" spans="6:68" ht="14.5" hidden="1" customHeight="1" x14ac:dyDescent="0.35">
      <c r="F367" s="110"/>
    </row>
    <row r="368" spans="6:68" ht="14.5" hidden="1" customHeight="1" x14ac:dyDescent="0.35">
      <c r="F368" s="110"/>
    </row>
    <row r="369" spans="6:6" ht="14.5" hidden="1" customHeight="1" x14ac:dyDescent="0.35">
      <c r="F369" s="110"/>
    </row>
    <row r="370" spans="6:6" ht="14.5" hidden="1" customHeight="1" x14ac:dyDescent="0.35">
      <c r="F370" s="110"/>
    </row>
    <row r="371" spans="6:6" ht="14.5" hidden="1" customHeight="1" x14ac:dyDescent="0.35">
      <c r="F371" s="110"/>
    </row>
    <row r="372" spans="6:6" ht="14.5" hidden="1" customHeight="1" x14ac:dyDescent="0.35">
      <c r="F372" s="110"/>
    </row>
    <row r="373" spans="6:6" ht="14.5" hidden="1" customHeight="1" x14ac:dyDescent="0.35">
      <c r="F373" s="110"/>
    </row>
    <row r="374" spans="6:6" ht="14.5" hidden="1" customHeight="1" x14ac:dyDescent="0.35">
      <c r="F374" s="110"/>
    </row>
    <row r="375" spans="6:6" ht="14.5" hidden="1" customHeight="1" x14ac:dyDescent="0.35">
      <c r="F375" s="110"/>
    </row>
    <row r="376" spans="6:6" ht="14.5" hidden="1" customHeight="1" x14ac:dyDescent="0.35">
      <c r="F376" s="110"/>
    </row>
  </sheetData>
  <sheetProtection algorithmName="SHA-512" hashValue="VeL6kRxQA3Z/HeYUZNK+HdmNKC1it4baGEMNjKKQA6QEay487/Sqh3Cn66eej5VIBWJ2BH1bGL+99OFuGfzN5A==" saltValue="DJr1stNFSg4BwvP3y4T01A==" spinCount="100000" sheet="1" objects="1" scenarios="1"/>
  <mergeCells count="49">
    <mergeCell ref="A28:E28"/>
    <mergeCell ref="A86:E86"/>
    <mergeCell ref="A97:E97"/>
    <mergeCell ref="A128:E147"/>
    <mergeCell ref="A127:E127"/>
    <mergeCell ref="A107:E107"/>
    <mergeCell ref="A148:E148"/>
    <mergeCell ref="A216:E216"/>
    <mergeCell ref="A222:E222"/>
    <mergeCell ref="A1:D1"/>
    <mergeCell ref="A5:D5"/>
    <mergeCell ref="A13:D17"/>
    <mergeCell ref="A3:D3"/>
    <mergeCell ref="A2:D2"/>
    <mergeCell ref="A22:D22"/>
    <mergeCell ref="A85:E85"/>
    <mergeCell ref="A96:E96"/>
    <mergeCell ref="A215:E215"/>
    <mergeCell ref="A6:D12"/>
    <mergeCell ref="A18:D21"/>
    <mergeCell ref="A25:E25"/>
    <mergeCell ref="A45:E45"/>
    <mergeCell ref="A80:E80"/>
    <mergeCell ref="A211:E211"/>
    <mergeCell ref="A192:E192"/>
    <mergeCell ref="E193:E197"/>
    <mergeCell ref="A159:E159"/>
    <mergeCell ref="A167:E167"/>
    <mergeCell ref="A204:E204"/>
    <mergeCell ref="A210:E210"/>
    <mergeCell ref="A199:E199"/>
    <mergeCell ref="A201:E201"/>
    <mergeCell ref="A205:E205"/>
    <mergeCell ref="A221:E221"/>
    <mergeCell ref="F1:F1048576"/>
    <mergeCell ref="A35:E35"/>
    <mergeCell ref="A43:E43"/>
    <mergeCell ref="A112:E112"/>
    <mergeCell ref="A126:E126"/>
    <mergeCell ref="E87:E95"/>
    <mergeCell ref="A111:E111"/>
    <mergeCell ref="A106:E106"/>
    <mergeCell ref="A125:E125"/>
    <mergeCell ref="E98:E105"/>
    <mergeCell ref="A42:E42"/>
    <mergeCell ref="A225:E225"/>
    <mergeCell ref="A158:E158"/>
    <mergeCell ref="A191:E191"/>
    <mergeCell ref="A198:E198"/>
  </mergeCells>
  <conditionalFormatting sqref="C165">
    <cfRule type="cellIs" dxfId="9" priority="17" operator="greaterThan">
      <formula>$C$155</formula>
    </cfRule>
  </conditionalFormatting>
  <conditionalFormatting sqref="C64:C65">
    <cfRule type="cellIs" dxfId="8" priority="14" operator="notBetween">
      <formula>#REF!</formula>
      <formula>$C$62</formula>
    </cfRule>
    <cfRule type="cellIs" dxfId="7" priority="15" operator="between">
      <formula>#REF!</formula>
      <formula>$C$62</formula>
    </cfRule>
  </conditionalFormatting>
  <conditionalFormatting sqref="C66 C69">
    <cfRule type="cellIs" dxfId="6" priority="46" operator="between">
      <formula>$C$52/(#REF!-$C$29)</formula>
      <formula>(520-$C$52)/($C$29+#REF!)</formula>
    </cfRule>
  </conditionalFormatting>
  <conditionalFormatting sqref="C195">
    <cfRule type="cellIs" dxfId="5" priority="6" operator="greaterThan">
      <formula>$C$178</formula>
    </cfRule>
    <cfRule type="cellIs" dxfId="4" priority="7" operator="lessThanOrEqual">
      <formula>$C$178</formula>
    </cfRule>
  </conditionalFormatting>
  <conditionalFormatting sqref="C197">
    <cfRule type="cellIs" dxfId="3" priority="4" operator="lessThan">
      <formula>$C$175</formula>
    </cfRule>
    <cfRule type="cellIs" dxfId="2" priority="5" operator="greaterThanOrEqual">
      <formula>$C$175</formula>
    </cfRule>
  </conditionalFormatting>
  <conditionalFormatting sqref="C194">
    <cfRule type="cellIs" dxfId="1" priority="1" operator="greaterThan">
      <formula>$C$176</formula>
    </cfRule>
    <cfRule type="cellIs" dxfId="0" priority="2" operator="lessThanOrEqual">
      <formula>$C$176</formula>
    </cfRule>
  </conditionalFormatting>
  <hyperlinks>
    <hyperlink ref="C23" r:id="rId1" xr:uid="{B4FC70CD-CEC5-40DB-9C0B-E5D7425DE28F}"/>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C51DBA3A-CAC7-4C68-A887-BDCC993CC87E}">
          <x14:formula1>
            <xm:f>Data!$G$2:$G$5</xm:f>
          </x14:formula1>
          <xm:sqref>C46</xm:sqref>
        </x14:dataValidation>
        <x14:dataValidation type="list" allowBlank="1" showInputMessage="1" showErrorMessage="1" xr:uid="{254087C5-03B0-4D54-A5AF-250E830E015C}">
          <x14:formula1>
            <xm:f>Data!$N$2:$N$17</xm:f>
          </x14:formula1>
          <xm:sqref>C63</xm:sqref>
        </x14:dataValidation>
        <x14:dataValidation type="list" allowBlank="1" showInputMessage="1" showErrorMessage="1" xr:uid="{6919BF71-A9D1-4AF3-AC60-5AF3BCC06529}">
          <x14:formula1>
            <xm:f>Data!$Q$3:$Q$5</xm:f>
          </x14:formula1>
          <xm:sqref>C68</xm:sqref>
        </x14:dataValidation>
        <x14:dataValidation type="list" allowBlank="1" showInputMessage="1" showErrorMessage="1" xr:uid="{62219A50-3F4F-42F8-91B2-35841B8C546C}">
          <x14:formula1>
            <xm:f>Data!$R$8:$R$9</xm:f>
          </x14:formula1>
          <xm:sqref>C207</xm:sqref>
        </x14:dataValidation>
        <x14:dataValidation type="list" allowBlank="1" showInputMessage="1" showErrorMessage="1" xr:uid="{E4762196-EE2C-4359-B950-4CD1741898FF}">
          <x14:formula1>
            <xm:f>Data!$S$8:$S$9</xm:f>
          </x14:formula1>
          <xm:sqref>C208</xm:sqref>
        </x14:dataValidation>
        <x14:dataValidation type="list" allowBlank="1" showInputMessage="1" showErrorMessage="1" xr:uid="{83228433-6FFC-433E-8C70-7B13124801DF}">
          <x14:formula1>
            <xm:f>Data!$N$32:$N$33</xm:f>
          </x14:formula1>
          <xm:sqref>C217</xm:sqref>
        </x14:dataValidation>
        <x14:dataValidation type="list" allowBlank="1" showInputMessage="1" showErrorMessage="1" xr:uid="{754C057D-BF4A-476F-99A3-975AC38EE3CB}">
          <x14:formula1>
            <xm:f>Data!$O$27:$O$29</xm:f>
          </x14:formula1>
          <xm:sqref>C218</xm:sqref>
        </x14:dataValidation>
        <x14:dataValidation type="list" allowBlank="1" showInputMessage="1" showErrorMessage="1" xr:uid="{7A67C6B1-F9C8-483C-BFFB-2D5206ED3AE4}">
          <x14:formula1>
            <xm:f>Data!$P$32:$P$33</xm:f>
          </x14:formula1>
          <xm:sqref>C219</xm:sqref>
        </x14:dataValidation>
        <x14:dataValidation type="list" allowBlank="1" showInputMessage="1" showErrorMessage="1" xr:uid="{BBB91E9A-A0A1-4722-9654-D111CDA011C1}">
          <x14:formula1>
            <xm:f>Data!$R$27:$R$28</xm:f>
          </x14:formula1>
          <xm:sqref>C153</xm:sqref>
        </x14:dataValidation>
        <x14:dataValidation type="list" allowBlank="1" showInputMessage="1" showErrorMessage="1" xr:uid="{117B5CF6-2F00-42CE-BECD-492A7E029D01}">
          <x14:formula1>
            <xm:f>Data!$W$18:$W$20</xm:f>
          </x14:formula1>
          <xm:sqref>C213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1D0DC-7CFA-4364-B500-7C0786F40850}">
  <sheetPr codeName="Sheet4"/>
  <dimension ref="A1:W157"/>
  <sheetViews>
    <sheetView topLeftCell="K1" zoomScale="85" zoomScaleNormal="85" workbookViewId="0">
      <selection activeCell="S42" sqref="S42"/>
    </sheetView>
  </sheetViews>
  <sheetFormatPr defaultRowHeight="14.5" x14ac:dyDescent="0.35"/>
  <cols>
    <col min="1" max="1" width="13.08984375" style="52" customWidth="1"/>
    <col min="2" max="2" width="9.7265625" style="52" customWidth="1"/>
    <col min="3" max="3" width="11.08984375" style="52" customWidth="1"/>
    <col min="4" max="4" width="21.453125" style="52" customWidth="1"/>
    <col min="5" max="5" width="15.81640625" style="52" customWidth="1"/>
    <col min="6" max="6" width="13.26953125" style="52" customWidth="1"/>
    <col min="7" max="8" width="11.36328125" style="52" bestFit="1" customWidth="1"/>
    <col min="9" max="9" width="15" style="52" customWidth="1"/>
    <col min="10" max="10" width="13.26953125" style="52" customWidth="1"/>
    <col min="11" max="11" width="16" style="52" customWidth="1"/>
    <col min="12" max="12" width="11.36328125" style="52" bestFit="1" customWidth="1"/>
    <col min="13" max="13" width="18.7265625" style="52" customWidth="1"/>
    <col min="14" max="14" width="17.7265625" style="52" customWidth="1"/>
    <col min="15" max="15" width="21.453125" style="52" customWidth="1"/>
    <col min="16" max="16" width="20.36328125" style="52" customWidth="1"/>
    <col min="17" max="17" width="25.81640625" style="52" customWidth="1"/>
    <col min="18" max="18" width="25.54296875" style="52" customWidth="1"/>
    <col min="19" max="19" width="21.26953125" style="52" customWidth="1"/>
    <col min="20" max="20" width="8.7265625" style="52"/>
    <col min="21" max="21" width="20.54296875" style="52" customWidth="1"/>
    <col min="22" max="22" width="18.7265625" style="52" customWidth="1"/>
    <col min="23" max="23" width="54.7265625" style="52" customWidth="1"/>
    <col min="24" max="16384" width="8.7265625" style="52"/>
  </cols>
  <sheetData>
    <row r="1" spans="1:23" x14ac:dyDescent="0.35">
      <c r="A1" s="52" t="s">
        <v>47</v>
      </c>
      <c r="D1" s="52" t="s">
        <v>4</v>
      </c>
      <c r="E1" s="52" t="s">
        <v>48</v>
      </c>
      <c r="G1" s="52" t="s">
        <v>104</v>
      </c>
      <c r="I1" s="52" t="s">
        <v>49</v>
      </c>
      <c r="J1" s="52" t="s">
        <v>50</v>
      </c>
      <c r="K1" s="52" t="s">
        <v>51</v>
      </c>
      <c r="M1" s="52" t="s">
        <v>52</v>
      </c>
      <c r="N1" s="52" t="s">
        <v>53</v>
      </c>
      <c r="P1" s="204" t="s">
        <v>159</v>
      </c>
      <c r="Q1" s="204"/>
      <c r="R1" s="204"/>
      <c r="S1" s="204"/>
      <c r="U1" s="204" t="s">
        <v>168</v>
      </c>
      <c r="V1" s="203"/>
      <c r="W1" s="203"/>
    </row>
    <row r="2" spans="1:23" x14ac:dyDescent="0.35">
      <c r="A2" s="52" t="s">
        <v>54</v>
      </c>
      <c r="D2" s="52">
        <v>5</v>
      </c>
      <c r="E2" s="52">
        <v>3</v>
      </c>
      <c r="G2" s="53">
        <v>100</v>
      </c>
      <c r="I2" s="52">
        <v>5.23</v>
      </c>
      <c r="J2" s="52">
        <v>0</v>
      </c>
      <c r="K2" s="52">
        <v>0</v>
      </c>
      <c r="M2" s="52">
        <v>5.23</v>
      </c>
      <c r="N2" s="52">
        <v>6</v>
      </c>
      <c r="P2" s="52" t="s">
        <v>160</v>
      </c>
      <c r="Q2" s="52" t="s">
        <v>161</v>
      </c>
      <c r="R2" s="52" t="s">
        <v>163</v>
      </c>
      <c r="S2" s="52" t="s">
        <v>164</v>
      </c>
      <c r="U2" s="54" t="s">
        <v>169</v>
      </c>
      <c r="V2" s="54" t="s">
        <v>170</v>
      </c>
      <c r="W2" s="54" t="s">
        <v>171</v>
      </c>
    </row>
    <row r="3" spans="1:23" x14ac:dyDescent="0.35">
      <c r="A3" s="52" t="s">
        <v>55</v>
      </c>
      <c r="D3" s="52">
        <v>9</v>
      </c>
      <c r="E3" s="52">
        <v>3.25</v>
      </c>
      <c r="G3" s="53">
        <v>140</v>
      </c>
      <c r="I3" s="55">
        <v>6.34</v>
      </c>
      <c r="J3" s="52">
        <v>1</v>
      </c>
      <c r="K3" s="52">
        <v>1</v>
      </c>
      <c r="M3" s="52">
        <v>6.34</v>
      </c>
      <c r="N3" s="52">
        <v>6.125</v>
      </c>
      <c r="P3" s="52">
        <v>5.23</v>
      </c>
      <c r="Q3" s="52">
        <v>2.8</v>
      </c>
      <c r="R3" s="52">
        <v>4</v>
      </c>
      <c r="S3" s="52">
        <v>12.5</v>
      </c>
      <c r="U3" s="65">
        <v>5.23</v>
      </c>
      <c r="V3" s="65">
        <v>140</v>
      </c>
      <c r="W3" s="65" t="s">
        <v>419</v>
      </c>
    </row>
    <row r="4" spans="1:23" x14ac:dyDescent="0.35">
      <c r="D4" s="52">
        <v>15</v>
      </c>
      <c r="G4" s="53">
        <v>250</v>
      </c>
      <c r="I4" s="52">
        <v>7.68</v>
      </c>
      <c r="M4" s="52">
        <v>7.68</v>
      </c>
      <c r="N4" s="52">
        <v>6.25</v>
      </c>
      <c r="P4" s="52">
        <v>6.34</v>
      </c>
      <c r="Q4" s="52">
        <v>3.1</v>
      </c>
      <c r="R4" s="52">
        <v>4</v>
      </c>
      <c r="S4" s="52">
        <v>12.5</v>
      </c>
      <c r="U4" s="65">
        <v>6.34</v>
      </c>
      <c r="V4" s="65">
        <v>100</v>
      </c>
      <c r="W4" s="65" t="s">
        <v>419</v>
      </c>
    </row>
    <row r="5" spans="1:23" x14ac:dyDescent="0.35">
      <c r="A5" s="1" t="s">
        <v>56</v>
      </c>
      <c r="B5" s="2">
        <f>10^-3</f>
        <v>1E-3</v>
      </c>
      <c r="D5" s="52">
        <v>20</v>
      </c>
      <c r="G5" s="52">
        <v>500</v>
      </c>
      <c r="I5" s="52">
        <v>9.31</v>
      </c>
      <c r="M5" s="52">
        <v>9.31</v>
      </c>
      <c r="N5" s="52">
        <v>6.375</v>
      </c>
      <c r="P5" s="52">
        <v>7.68</v>
      </c>
      <c r="Q5" s="52">
        <v>3.5</v>
      </c>
      <c r="R5" s="52">
        <v>4</v>
      </c>
      <c r="S5" s="52">
        <v>12.5</v>
      </c>
      <c r="U5" s="65">
        <v>7.68</v>
      </c>
      <c r="V5" s="65">
        <v>250</v>
      </c>
      <c r="W5" s="65" t="s">
        <v>419</v>
      </c>
    </row>
    <row r="6" spans="1:23" x14ac:dyDescent="0.35">
      <c r="A6" s="1" t="s">
        <v>57</v>
      </c>
      <c r="B6" s="2">
        <f>(10^-6)</f>
        <v>9.9999999999999995E-7</v>
      </c>
      <c r="I6" s="52">
        <v>11.5</v>
      </c>
      <c r="M6" s="52">
        <v>11.3</v>
      </c>
      <c r="N6" s="52">
        <v>6.5</v>
      </c>
      <c r="P6" s="52">
        <v>9.31</v>
      </c>
      <c r="Q6" s="52">
        <v>2.8</v>
      </c>
      <c r="R6" s="52">
        <v>3</v>
      </c>
      <c r="S6" s="52">
        <v>12.5</v>
      </c>
      <c r="U6" s="65">
        <v>9.31</v>
      </c>
      <c r="V6" s="65">
        <v>500</v>
      </c>
      <c r="W6" s="65" t="s">
        <v>419</v>
      </c>
    </row>
    <row r="7" spans="1:23" x14ac:dyDescent="0.35">
      <c r="A7" s="1" t="s">
        <v>58</v>
      </c>
      <c r="B7" s="2">
        <f>10^3</f>
        <v>1000</v>
      </c>
      <c r="I7" s="52">
        <v>14.3</v>
      </c>
      <c r="M7" s="52">
        <v>13.7</v>
      </c>
      <c r="N7" s="52">
        <v>6.625</v>
      </c>
      <c r="P7" s="52">
        <v>11.5</v>
      </c>
      <c r="Q7" s="52">
        <v>3.1</v>
      </c>
      <c r="R7" s="52">
        <v>3</v>
      </c>
      <c r="S7" s="52">
        <v>12.5</v>
      </c>
      <c r="U7" s="65">
        <v>11.5</v>
      </c>
      <c r="V7" s="65">
        <v>140</v>
      </c>
      <c r="W7" s="65" t="s">
        <v>421</v>
      </c>
    </row>
    <row r="8" spans="1:23" x14ac:dyDescent="0.35">
      <c r="A8" s="1" t="s">
        <v>59</v>
      </c>
      <c r="B8" s="2">
        <f>10^-3</f>
        <v>1E-3</v>
      </c>
      <c r="I8" s="52">
        <v>17.8</v>
      </c>
      <c r="M8" s="52">
        <v>16.899999999999999</v>
      </c>
      <c r="N8" s="52">
        <v>6.75</v>
      </c>
      <c r="P8" s="52">
        <v>14.3</v>
      </c>
      <c r="Q8" s="52">
        <v>3.5</v>
      </c>
      <c r="R8" s="52">
        <v>3</v>
      </c>
      <c r="S8" s="52">
        <v>12.5</v>
      </c>
      <c r="U8" s="65">
        <v>14.3</v>
      </c>
      <c r="V8" s="65">
        <v>100</v>
      </c>
      <c r="W8" s="65" t="s">
        <v>421</v>
      </c>
    </row>
    <row r="9" spans="1:23" x14ac:dyDescent="0.35">
      <c r="A9" s="1" t="s">
        <v>60</v>
      </c>
      <c r="B9" s="2">
        <f>10^-3</f>
        <v>1E-3</v>
      </c>
      <c r="I9" s="52">
        <v>22.6</v>
      </c>
      <c r="M9" s="52">
        <v>20.5</v>
      </c>
      <c r="N9" s="52">
        <v>6.875</v>
      </c>
      <c r="P9" s="52">
        <v>17.8</v>
      </c>
      <c r="Q9" s="52">
        <v>2.8</v>
      </c>
      <c r="R9" s="52">
        <v>4</v>
      </c>
      <c r="S9" s="52">
        <v>6.25</v>
      </c>
      <c r="U9" s="65">
        <v>17.8</v>
      </c>
      <c r="V9" s="65">
        <v>250</v>
      </c>
      <c r="W9" s="65" t="s">
        <v>421</v>
      </c>
    </row>
    <row r="10" spans="1:23" x14ac:dyDescent="0.35">
      <c r="A10" s="1" t="s">
        <v>61</v>
      </c>
      <c r="B10" s="2">
        <f>10^-3</f>
        <v>1E-3</v>
      </c>
      <c r="I10" s="52">
        <v>28.7</v>
      </c>
      <c r="M10" s="52">
        <v>25.5</v>
      </c>
      <c r="N10" s="52">
        <v>7</v>
      </c>
      <c r="P10" s="52">
        <v>22.6</v>
      </c>
      <c r="Q10" s="52">
        <v>3.1</v>
      </c>
      <c r="R10" s="52">
        <v>4</v>
      </c>
      <c r="S10" s="52">
        <v>6.25</v>
      </c>
      <c r="U10" s="65">
        <v>22.6</v>
      </c>
      <c r="V10" s="65">
        <v>500</v>
      </c>
      <c r="W10" s="65" t="s">
        <v>421</v>
      </c>
    </row>
    <row r="11" spans="1:23" x14ac:dyDescent="0.35">
      <c r="A11" s="1" t="s">
        <v>62</v>
      </c>
      <c r="B11" s="2">
        <f>10^-6</f>
        <v>9.9999999999999995E-7</v>
      </c>
      <c r="I11" s="52">
        <v>36.5</v>
      </c>
      <c r="M11" s="52">
        <v>31.6</v>
      </c>
      <c r="N11" s="52">
        <v>7.125</v>
      </c>
      <c r="P11" s="52">
        <v>28.7</v>
      </c>
      <c r="Q11" s="52">
        <v>3.5</v>
      </c>
      <c r="R11" s="52">
        <v>4</v>
      </c>
      <c r="S11" s="52">
        <v>6.25</v>
      </c>
      <c r="U11" s="65">
        <v>28.7</v>
      </c>
      <c r="V11" s="65">
        <v>140</v>
      </c>
      <c r="W11" s="65" t="s">
        <v>420</v>
      </c>
    </row>
    <row r="12" spans="1:23" x14ac:dyDescent="0.35">
      <c r="A12" s="1" t="s">
        <v>63</v>
      </c>
      <c r="B12" s="2">
        <f>10^-6</f>
        <v>9.9999999999999995E-7</v>
      </c>
      <c r="I12" s="52">
        <v>51.1</v>
      </c>
      <c r="M12" s="52">
        <v>39.200000000000003</v>
      </c>
      <c r="N12" s="52">
        <v>7.25</v>
      </c>
      <c r="P12" s="52">
        <v>36.5</v>
      </c>
      <c r="Q12" s="52">
        <v>2.8</v>
      </c>
      <c r="R12" s="52">
        <v>3</v>
      </c>
      <c r="S12" s="52">
        <v>6.25</v>
      </c>
      <c r="U12" s="65">
        <v>36.5</v>
      </c>
      <c r="V12" s="65">
        <v>100</v>
      </c>
      <c r="W12" s="65" t="s">
        <v>420</v>
      </c>
    </row>
    <row r="13" spans="1:23" x14ac:dyDescent="0.35">
      <c r="A13" s="1" t="s">
        <v>64</v>
      </c>
      <c r="B13" s="2">
        <f>10^-9</f>
        <v>1.0000000000000001E-9</v>
      </c>
      <c r="I13" s="52">
        <v>75</v>
      </c>
      <c r="M13" s="52">
        <v>51.1</v>
      </c>
      <c r="N13" s="52">
        <v>7.375</v>
      </c>
      <c r="P13" s="52">
        <v>51.1</v>
      </c>
      <c r="Q13" s="52">
        <v>3.1</v>
      </c>
      <c r="R13" s="52">
        <v>3</v>
      </c>
      <c r="S13" s="52">
        <v>6.25</v>
      </c>
      <c r="U13" s="65">
        <v>51.1</v>
      </c>
      <c r="V13" s="65">
        <v>250</v>
      </c>
      <c r="W13" s="65" t="s">
        <v>420</v>
      </c>
    </row>
    <row r="14" spans="1:23" x14ac:dyDescent="0.35">
      <c r="A14" s="1" t="s">
        <v>65</v>
      </c>
      <c r="B14" s="2">
        <f>10^-3</f>
        <v>1E-3</v>
      </c>
      <c r="M14" s="52">
        <v>66.5</v>
      </c>
      <c r="N14" s="52">
        <v>7.5</v>
      </c>
      <c r="P14" s="52">
        <v>75</v>
      </c>
      <c r="Q14" s="52">
        <v>3.5</v>
      </c>
      <c r="R14" s="52">
        <v>3</v>
      </c>
      <c r="S14" s="52">
        <v>6.25</v>
      </c>
      <c r="U14" s="65">
        <v>75</v>
      </c>
      <c r="V14" s="65">
        <v>500</v>
      </c>
      <c r="W14" s="65" t="s">
        <v>420</v>
      </c>
    </row>
    <row r="15" spans="1:23" x14ac:dyDescent="0.35">
      <c r="A15" s="1" t="s">
        <v>66</v>
      </c>
      <c r="B15" s="2">
        <f>10^-12</f>
        <v>9.9999999999999998E-13</v>
      </c>
      <c r="M15" s="52">
        <v>84.5</v>
      </c>
      <c r="N15" s="52">
        <v>7.625</v>
      </c>
      <c r="U15" s="65"/>
      <c r="V15" s="65"/>
      <c r="W15" s="65"/>
    </row>
    <row r="16" spans="1:23" x14ac:dyDescent="0.35">
      <c r="A16" s="1" t="s">
        <v>67</v>
      </c>
      <c r="B16" s="2">
        <f>10^6</f>
        <v>1000000</v>
      </c>
      <c r="M16" s="52">
        <v>113</v>
      </c>
      <c r="N16" s="52">
        <v>7.75</v>
      </c>
      <c r="Q16" s="52">
        <v>2.8</v>
      </c>
      <c r="R16" s="52">
        <v>3</v>
      </c>
      <c r="S16" s="52">
        <v>6.25</v>
      </c>
    </row>
    <row r="17" spans="1:23" x14ac:dyDescent="0.35">
      <c r="A17" s="1" t="s">
        <v>68</v>
      </c>
      <c r="B17" s="2">
        <f>10^-6</f>
        <v>9.9999999999999995E-7</v>
      </c>
      <c r="M17" s="55">
        <v>174</v>
      </c>
      <c r="N17" s="52">
        <v>7.875</v>
      </c>
      <c r="Q17" s="52">
        <v>3.1</v>
      </c>
      <c r="R17" s="52">
        <v>4</v>
      </c>
      <c r="S17" s="52">
        <v>12.5</v>
      </c>
      <c r="W17" s="67" t="s">
        <v>422</v>
      </c>
    </row>
    <row r="18" spans="1:23" x14ac:dyDescent="0.35">
      <c r="A18" s="1" t="s">
        <v>250</v>
      </c>
      <c r="B18" s="2">
        <f>10^3</f>
        <v>1000</v>
      </c>
      <c r="Q18" s="52">
        <v>3.5</v>
      </c>
      <c r="W18" s="66" t="s">
        <v>419</v>
      </c>
    </row>
    <row r="19" spans="1:23" x14ac:dyDescent="0.35">
      <c r="A19" s="1" t="s">
        <v>69</v>
      </c>
      <c r="B19" s="2">
        <f>10^-9</f>
        <v>1.0000000000000001E-9</v>
      </c>
      <c r="W19" s="66" t="s">
        <v>421</v>
      </c>
    </row>
    <row r="20" spans="1:23" x14ac:dyDescent="0.35">
      <c r="A20" s="1" t="s">
        <v>70</v>
      </c>
      <c r="B20" s="2">
        <f>10^-9</f>
        <v>1.0000000000000001E-9</v>
      </c>
      <c r="W20" s="66" t="s">
        <v>420</v>
      </c>
    </row>
    <row r="21" spans="1:23" x14ac:dyDescent="0.35">
      <c r="A21" s="1" t="s">
        <v>71</v>
      </c>
      <c r="B21" s="2">
        <f>10^-6</f>
        <v>9.9999999999999995E-7</v>
      </c>
    </row>
    <row r="23" spans="1:23" x14ac:dyDescent="0.35">
      <c r="D23" s="56"/>
    </row>
    <row r="25" spans="1:23" x14ac:dyDescent="0.35">
      <c r="M25" s="204" t="s">
        <v>173</v>
      </c>
      <c r="N25" s="204"/>
      <c r="O25" s="204"/>
      <c r="P25" s="204"/>
    </row>
    <row r="26" spans="1:23" x14ac:dyDescent="0.35">
      <c r="A26" s="203" t="s">
        <v>90</v>
      </c>
      <c r="B26" s="203"/>
      <c r="D26" s="52" t="s">
        <v>89</v>
      </c>
      <c r="F26" s="56"/>
      <c r="M26" s="52" t="s">
        <v>49</v>
      </c>
      <c r="N26" s="52" t="s">
        <v>174</v>
      </c>
      <c r="O26" s="52" t="s">
        <v>175</v>
      </c>
      <c r="P26" s="52" t="s">
        <v>176</v>
      </c>
      <c r="R26" s="204" t="s">
        <v>183</v>
      </c>
      <c r="S26" s="204"/>
      <c r="T26" s="204"/>
    </row>
    <row r="27" spans="1:23" x14ac:dyDescent="0.35">
      <c r="A27" s="56">
        <v>1</v>
      </c>
      <c r="B27" s="56">
        <v>1.2</v>
      </c>
      <c r="D27" s="56" t="s">
        <v>25</v>
      </c>
      <c r="E27" s="57">
        <f>(tline/(2*PI()))*ASIN((Vbulk_min_pk_desired)/Vbulk_min_pk)</f>
        <v>2.3015627227530366</v>
      </c>
      <c r="F27" s="52" t="s">
        <v>75</v>
      </c>
      <c r="H27" s="56"/>
      <c r="J27" s="56"/>
      <c r="M27" s="52">
        <v>5.23</v>
      </c>
      <c r="N27" s="52" t="s">
        <v>181</v>
      </c>
      <c r="O27" s="52" t="s">
        <v>177</v>
      </c>
      <c r="P27" s="52" t="s">
        <v>180</v>
      </c>
      <c r="R27" s="52" t="s">
        <v>184</v>
      </c>
      <c r="S27" s="52">
        <v>2.5</v>
      </c>
    </row>
    <row r="28" spans="1:23" x14ac:dyDescent="0.35">
      <c r="A28" s="56">
        <v>1.2</v>
      </c>
      <c r="B28" s="56">
        <v>1.5</v>
      </c>
      <c r="D28" s="56" t="s">
        <v>26</v>
      </c>
      <c r="E28" s="57">
        <f>t_1+(tline/4)</f>
        <v>7.6207116589232493</v>
      </c>
      <c r="F28" s="56" t="s">
        <v>75</v>
      </c>
      <c r="G28" s="56"/>
      <c r="J28" s="56"/>
      <c r="M28" s="52">
        <v>6.34</v>
      </c>
      <c r="N28" s="52" t="s">
        <v>181</v>
      </c>
      <c r="O28" s="52" t="s">
        <v>178</v>
      </c>
      <c r="P28" s="52" t="s">
        <v>180</v>
      </c>
      <c r="R28" s="52" t="s">
        <v>185</v>
      </c>
      <c r="S28" s="52">
        <v>1.25</v>
      </c>
    </row>
    <row r="29" spans="1:23" x14ac:dyDescent="0.35">
      <c r="A29" s="56">
        <v>1.5</v>
      </c>
      <c r="B29" s="56">
        <v>1.8</v>
      </c>
      <c r="D29" s="56" t="s">
        <v>27</v>
      </c>
      <c r="E29" s="57">
        <f>((tline/4)-t_1)</f>
        <v>3.017586213417176</v>
      </c>
      <c r="F29" s="56" t="s">
        <v>75</v>
      </c>
      <c r="G29" s="56"/>
      <c r="J29" s="56"/>
      <c r="M29" s="52">
        <v>7.68</v>
      </c>
      <c r="N29" s="52" t="s">
        <v>181</v>
      </c>
      <c r="O29" s="52" t="s">
        <v>179</v>
      </c>
      <c r="P29" s="52" t="s">
        <v>180</v>
      </c>
    </row>
    <row r="30" spans="1:23" x14ac:dyDescent="0.35">
      <c r="A30" s="56">
        <v>1.8</v>
      </c>
      <c r="B30" s="56">
        <v>2.2000000000000002</v>
      </c>
      <c r="D30" s="56"/>
      <c r="E30" s="56"/>
      <c r="M30" s="52">
        <v>9.31</v>
      </c>
      <c r="N30" s="52" t="s">
        <v>181</v>
      </c>
      <c r="O30" s="52" t="s">
        <v>177</v>
      </c>
      <c r="P30" s="52" t="s">
        <v>181</v>
      </c>
    </row>
    <row r="31" spans="1:23" x14ac:dyDescent="0.35">
      <c r="A31" s="56">
        <v>2.2000000000000002</v>
      </c>
      <c r="B31" s="56">
        <v>2.7</v>
      </c>
      <c r="D31" s="56" t="s">
        <v>156</v>
      </c>
      <c r="E31" s="56">
        <f>tcharge/tline</f>
        <v>0.14182655203060729</v>
      </c>
      <c r="M31" s="52">
        <v>11.5</v>
      </c>
      <c r="N31" s="52" t="s">
        <v>181</v>
      </c>
      <c r="O31" s="52" t="s">
        <v>178</v>
      </c>
      <c r="P31" s="52" t="s">
        <v>181</v>
      </c>
    </row>
    <row r="32" spans="1:23" x14ac:dyDescent="0.35">
      <c r="A32" s="56">
        <v>2.7</v>
      </c>
      <c r="B32" s="56">
        <v>3.3</v>
      </c>
      <c r="I32" s="56"/>
      <c r="K32" s="56"/>
      <c r="L32" s="56"/>
      <c r="M32" s="52">
        <v>14.3</v>
      </c>
      <c r="N32" s="52" t="s">
        <v>181</v>
      </c>
      <c r="O32" s="52" t="s">
        <v>179</v>
      </c>
      <c r="P32" s="52" t="s">
        <v>181</v>
      </c>
    </row>
    <row r="33" spans="1:16" x14ac:dyDescent="0.35">
      <c r="A33" s="56">
        <v>3.3</v>
      </c>
      <c r="B33" s="56">
        <v>3.9</v>
      </c>
      <c r="D33" s="52" t="s">
        <v>264</v>
      </c>
      <c r="E33" s="58">
        <f>Cbulk_actual/3</f>
        <v>33</v>
      </c>
      <c r="G33" s="52" t="s">
        <v>272</v>
      </c>
      <c r="H33" s="59">
        <f>2*PI()*fline_min*Cbulk_actual*10^-6*Vbulk_min_pk*COS(2*PI()*t_1*10^-3)</f>
        <v>3.7207030966314019</v>
      </c>
      <c r="I33" s="56"/>
      <c r="K33" s="56"/>
      <c r="L33" s="56"/>
      <c r="M33" s="52">
        <v>17.8</v>
      </c>
      <c r="N33" s="52" t="s">
        <v>180</v>
      </c>
      <c r="O33" s="52" t="s">
        <v>177</v>
      </c>
      <c r="P33" s="52" t="s">
        <v>180</v>
      </c>
    </row>
    <row r="34" spans="1:16" x14ac:dyDescent="0.35">
      <c r="A34" s="56">
        <v>3.9</v>
      </c>
      <c r="B34" s="56">
        <v>4.7</v>
      </c>
      <c r="D34" s="52" t="s">
        <v>265</v>
      </c>
      <c r="E34" s="58">
        <f>(2*Cbulk_actual)/3</f>
        <v>66</v>
      </c>
      <c r="I34" s="56"/>
      <c r="J34" s="56"/>
      <c r="K34" s="56"/>
      <c r="L34" s="56"/>
      <c r="M34" s="52">
        <v>22.6</v>
      </c>
      <c r="N34" s="52" t="s">
        <v>180</v>
      </c>
      <c r="O34" s="52" t="s">
        <v>178</v>
      </c>
      <c r="P34" s="52" t="s">
        <v>180</v>
      </c>
    </row>
    <row r="35" spans="1:16" x14ac:dyDescent="0.35">
      <c r="A35" s="56">
        <v>4.7</v>
      </c>
      <c r="B35" s="56">
        <v>5.6</v>
      </c>
      <c r="H35" s="60"/>
      <c r="I35" s="60"/>
      <c r="J35" s="60"/>
      <c r="K35" s="60"/>
      <c r="L35" s="60"/>
      <c r="M35" s="52">
        <v>28.7</v>
      </c>
      <c r="N35" s="52" t="s">
        <v>180</v>
      </c>
      <c r="O35" s="52" t="s">
        <v>179</v>
      </c>
      <c r="P35" s="52" t="s">
        <v>180</v>
      </c>
    </row>
    <row r="36" spans="1:16" x14ac:dyDescent="0.35">
      <c r="A36" s="56">
        <v>5.6</v>
      </c>
      <c r="B36" s="56">
        <v>6.8</v>
      </c>
      <c r="D36" s="52" t="s">
        <v>273</v>
      </c>
      <c r="E36" s="59">
        <f>Pin/Vbulk_max_pk</f>
        <v>0.18840579710144925</v>
      </c>
      <c r="H36" s="60"/>
      <c r="I36" s="60"/>
      <c r="J36" s="60"/>
      <c r="K36" s="60"/>
      <c r="L36" s="60"/>
      <c r="M36" s="52">
        <v>36.5</v>
      </c>
      <c r="N36" s="52" t="s">
        <v>180</v>
      </c>
      <c r="O36" s="52" t="s">
        <v>177</v>
      </c>
      <c r="P36" s="52" t="s">
        <v>181</v>
      </c>
    </row>
    <row r="37" spans="1:16" x14ac:dyDescent="0.35">
      <c r="A37" s="56">
        <v>6.8</v>
      </c>
      <c r="B37" s="56">
        <v>8.1999999999999993</v>
      </c>
      <c r="D37" s="52" t="s">
        <v>274</v>
      </c>
      <c r="E37" s="59">
        <f>Pin/Vbulk_min_pk_actual</f>
        <v>0.96839864705901191</v>
      </c>
      <c r="F37" s="60"/>
      <c r="G37" s="60"/>
      <c r="H37" s="60"/>
      <c r="I37" s="60"/>
      <c r="J37" s="60"/>
      <c r="K37" s="60"/>
      <c r="L37" s="60"/>
      <c r="M37" s="52">
        <v>51.1</v>
      </c>
      <c r="N37" s="52" t="s">
        <v>180</v>
      </c>
      <c r="O37" s="52" t="s">
        <v>178</v>
      </c>
      <c r="P37" s="52" t="s">
        <v>181</v>
      </c>
    </row>
    <row r="38" spans="1:16" x14ac:dyDescent="0.35">
      <c r="A38" s="56">
        <v>8.1999999999999993</v>
      </c>
      <c r="B38" s="56">
        <v>10</v>
      </c>
      <c r="D38" s="52" t="s">
        <v>269</v>
      </c>
      <c r="E38" s="59">
        <f>Ibulk_pk+Iin_max</f>
        <v>4.6891017436904141</v>
      </c>
      <c r="F38" s="60"/>
      <c r="G38" s="60"/>
      <c r="H38" s="60"/>
      <c r="I38" s="60"/>
      <c r="J38" s="60"/>
      <c r="K38" s="60"/>
      <c r="L38" s="60"/>
      <c r="M38" s="52">
        <v>75</v>
      </c>
      <c r="N38" s="52" t="s">
        <v>180</v>
      </c>
      <c r="O38" s="52" t="s">
        <v>179</v>
      </c>
      <c r="P38" s="52" t="s">
        <v>181</v>
      </c>
    </row>
    <row r="39" spans="1:16" x14ac:dyDescent="0.35">
      <c r="A39" s="203" t="s">
        <v>91</v>
      </c>
      <c r="B39" s="203"/>
      <c r="D39" s="52" t="s">
        <v>270</v>
      </c>
      <c r="E39" s="59">
        <f>(Idbr_pk-Iin_min)/(tcharge*10^-3)</f>
        <v>1491.4887689297484</v>
      </c>
      <c r="F39" s="60"/>
      <c r="G39" s="60"/>
      <c r="H39" s="60"/>
      <c r="I39" s="60"/>
      <c r="J39" s="60"/>
      <c r="K39" s="60"/>
      <c r="L39" s="60"/>
    </row>
    <row r="40" spans="1:16" x14ac:dyDescent="0.35">
      <c r="E40" s="59"/>
      <c r="F40" s="60"/>
      <c r="G40" s="60"/>
      <c r="H40" s="60"/>
      <c r="I40" s="60"/>
      <c r="J40" s="60"/>
      <c r="K40" s="60"/>
      <c r="L40" s="60"/>
    </row>
    <row r="41" spans="1:16" x14ac:dyDescent="0.35">
      <c r="E41" s="59"/>
      <c r="F41" s="60"/>
      <c r="G41" s="60"/>
      <c r="H41" s="60"/>
      <c r="I41" s="60"/>
      <c r="J41" s="60"/>
      <c r="K41" s="60"/>
      <c r="L41" s="60"/>
    </row>
    <row r="42" spans="1:16" x14ac:dyDescent="0.35">
      <c r="D42" s="52" t="s">
        <v>271</v>
      </c>
      <c r="E42" s="59">
        <f>(Idbr_pk/Sdiode)*10^3</f>
        <v>3.1439068408508266</v>
      </c>
      <c r="F42" s="60"/>
      <c r="G42" s="60"/>
      <c r="H42" s="60"/>
      <c r="I42" s="60"/>
      <c r="J42" s="60"/>
      <c r="K42" s="60"/>
      <c r="L42" s="60"/>
    </row>
    <row r="43" spans="1:16" x14ac:dyDescent="0.35">
      <c r="D43" s="52" t="s">
        <v>202</v>
      </c>
      <c r="E43" s="59">
        <f>Idbr_pk*Tdiode_cond*10^-3*fline_min</f>
        <v>0.69287865532339021</v>
      </c>
      <c r="F43" s="60"/>
      <c r="G43" s="60"/>
      <c r="H43" s="60"/>
      <c r="I43" s="60"/>
      <c r="J43" s="60"/>
      <c r="K43" s="60"/>
      <c r="L43" s="60"/>
    </row>
    <row r="44" spans="1:16" ht="14.5" customHeight="1" x14ac:dyDescent="0.35">
      <c r="D44" s="52" t="s">
        <v>15</v>
      </c>
      <c r="E44" s="59">
        <f>Vbulk_avg*Iload_pfc_avg</f>
        <v>69.369957007936193</v>
      </c>
      <c r="F44" s="60"/>
      <c r="G44" s="61"/>
      <c r="H44" s="61"/>
      <c r="I44" s="61"/>
      <c r="J44" s="61"/>
      <c r="K44" s="61"/>
      <c r="L44" s="60"/>
    </row>
    <row r="45" spans="1:16" x14ac:dyDescent="0.35">
      <c r="D45" s="52" t="s">
        <v>275</v>
      </c>
      <c r="E45" s="59">
        <f>Iload_pfc_avg*SQRT((2/(3*fline_min*Tdiode_cond*10^-3))-1)</f>
        <v>1.2984239842564664</v>
      </c>
      <c r="F45" s="60"/>
      <c r="G45" s="60"/>
      <c r="H45" s="60"/>
      <c r="I45" s="60"/>
      <c r="J45" s="60"/>
      <c r="K45" s="60"/>
      <c r="L45" s="60"/>
    </row>
    <row r="46" spans="1:16" x14ac:dyDescent="0.35">
      <c r="A46" s="52" t="s">
        <v>182</v>
      </c>
      <c r="F46" s="60"/>
      <c r="G46" s="60"/>
      <c r="H46" s="60"/>
      <c r="I46" s="60"/>
      <c r="J46" s="60"/>
      <c r="K46" s="60"/>
      <c r="L46" s="60"/>
    </row>
    <row r="47" spans="1:16" x14ac:dyDescent="0.35">
      <c r="A47" s="52">
        <f>Vout_max/Iout</f>
        <v>6.1538461538461542</v>
      </c>
      <c r="F47" s="60"/>
      <c r="G47" s="60"/>
      <c r="H47" s="60"/>
      <c r="I47" s="60"/>
      <c r="J47" s="60"/>
      <c r="K47" s="60"/>
      <c r="L47" s="62"/>
    </row>
    <row r="48" spans="1:16" x14ac:dyDescent="0.35">
      <c r="F48" s="60"/>
      <c r="G48" s="60"/>
      <c r="H48" s="60"/>
      <c r="I48" s="60"/>
      <c r="J48" s="60"/>
      <c r="K48" s="60"/>
      <c r="L48" s="62"/>
    </row>
    <row r="49" spans="1:12" x14ac:dyDescent="0.35">
      <c r="D49" s="52" t="s">
        <v>297</v>
      </c>
      <c r="F49" s="60"/>
      <c r="G49" s="60"/>
      <c r="H49" s="60"/>
      <c r="I49" s="60"/>
      <c r="J49" s="60"/>
      <c r="K49" s="60"/>
      <c r="L49" s="62"/>
    </row>
    <row r="50" spans="1:12" x14ac:dyDescent="0.35">
      <c r="D50" s="52" t="s">
        <v>298</v>
      </c>
      <c r="F50" s="60"/>
      <c r="G50" s="60"/>
      <c r="H50" s="60"/>
      <c r="I50" s="60"/>
      <c r="J50" s="60"/>
      <c r="K50" s="60"/>
      <c r="L50" s="62"/>
    </row>
    <row r="51" spans="1:12" x14ac:dyDescent="0.35">
      <c r="F51" s="60"/>
      <c r="G51" s="60"/>
      <c r="H51" s="60"/>
      <c r="I51" s="60"/>
      <c r="J51" s="60"/>
      <c r="K51" s="60"/>
      <c r="L51" s="62"/>
    </row>
    <row r="52" spans="1:12" x14ac:dyDescent="0.35">
      <c r="F52" s="60"/>
      <c r="G52" s="60"/>
      <c r="H52" s="60"/>
      <c r="I52" s="60"/>
      <c r="J52" s="60"/>
      <c r="K52" s="60"/>
      <c r="L52" s="62"/>
    </row>
    <row r="53" spans="1:12" ht="14.5" customHeight="1" x14ac:dyDescent="0.35">
      <c r="F53" s="60"/>
      <c r="G53" s="61"/>
      <c r="H53" s="61"/>
      <c r="I53" s="61"/>
      <c r="J53" s="61"/>
      <c r="K53" s="61"/>
      <c r="L53" s="62"/>
    </row>
    <row r="54" spans="1:12" x14ac:dyDescent="0.35">
      <c r="F54" s="60"/>
      <c r="G54" s="60"/>
      <c r="H54" s="60"/>
      <c r="I54" s="60"/>
      <c r="J54" s="60"/>
      <c r="K54" s="60"/>
      <c r="L54" s="62"/>
    </row>
    <row r="55" spans="1:12" x14ac:dyDescent="0.35">
      <c r="F55" s="60"/>
      <c r="G55" s="60"/>
      <c r="H55" s="60"/>
      <c r="I55" s="60"/>
      <c r="J55" s="60"/>
      <c r="K55" s="60"/>
      <c r="L55" s="62"/>
    </row>
    <row r="56" spans="1:12" x14ac:dyDescent="0.35">
      <c r="F56" s="60"/>
      <c r="G56" s="60"/>
      <c r="H56" s="60"/>
      <c r="I56" s="60"/>
      <c r="J56" s="60"/>
      <c r="K56" s="60"/>
      <c r="L56" s="62"/>
    </row>
    <row r="57" spans="1:12" x14ac:dyDescent="0.35">
      <c r="F57" s="60"/>
      <c r="G57" s="60"/>
      <c r="H57" s="60"/>
      <c r="I57" s="60"/>
      <c r="J57" s="60"/>
      <c r="K57" s="60"/>
      <c r="L57" s="62"/>
    </row>
    <row r="58" spans="1:12" x14ac:dyDescent="0.35">
      <c r="F58" s="60"/>
      <c r="G58" s="60"/>
      <c r="H58" s="60"/>
      <c r="I58" s="60"/>
      <c r="J58" s="60"/>
      <c r="K58" s="60"/>
      <c r="L58" s="60"/>
    </row>
    <row r="59" spans="1:12" x14ac:dyDescent="0.35">
      <c r="F59" s="60"/>
      <c r="G59" s="60"/>
      <c r="H59" s="60"/>
      <c r="I59" s="60"/>
      <c r="J59" s="60"/>
      <c r="K59" s="60"/>
      <c r="L59" s="60"/>
    </row>
    <row r="62" spans="1:12" x14ac:dyDescent="0.35">
      <c r="A62" s="52" t="s">
        <v>115</v>
      </c>
    </row>
    <row r="63" spans="1:12" x14ac:dyDescent="0.35">
      <c r="A63" s="52" t="s">
        <v>116</v>
      </c>
    </row>
    <row r="64" spans="1:12" x14ac:dyDescent="0.35">
      <c r="A64" s="52" t="s">
        <v>117</v>
      </c>
    </row>
    <row r="65" spans="1:11" x14ac:dyDescent="0.35">
      <c r="A65" s="52" t="s">
        <v>118</v>
      </c>
    </row>
    <row r="66" spans="1:11" x14ac:dyDescent="0.35">
      <c r="A66" s="52" t="s">
        <v>119</v>
      </c>
    </row>
    <row r="67" spans="1:11" x14ac:dyDescent="0.35">
      <c r="A67" s="52" t="s">
        <v>120</v>
      </c>
    </row>
    <row r="68" spans="1:11" x14ac:dyDescent="0.35">
      <c r="A68" s="52" t="s">
        <v>121</v>
      </c>
      <c r="D68" s="62"/>
      <c r="E68" s="62"/>
      <c r="F68" s="62"/>
      <c r="G68" s="62"/>
      <c r="H68" s="62"/>
      <c r="I68" s="62"/>
      <c r="J68" s="62"/>
      <c r="K68" s="62"/>
    </row>
    <row r="69" spans="1:11" x14ac:dyDescent="0.35">
      <c r="A69" s="52" t="s">
        <v>122</v>
      </c>
      <c r="D69" s="62"/>
      <c r="E69" s="62"/>
      <c r="F69" s="62"/>
      <c r="G69" s="62"/>
      <c r="H69" s="62"/>
      <c r="I69" s="62"/>
      <c r="J69" s="62"/>
      <c r="K69" s="62"/>
    </row>
    <row r="70" spans="1:11" x14ac:dyDescent="0.35">
      <c r="A70" s="52" t="s">
        <v>123</v>
      </c>
      <c r="D70" s="62"/>
      <c r="E70" s="62"/>
      <c r="F70" s="62"/>
      <c r="G70" s="62"/>
      <c r="H70" s="62"/>
      <c r="I70" s="62"/>
      <c r="J70" s="62"/>
      <c r="K70" s="62"/>
    </row>
    <row r="71" spans="1:11" x14ac:dyDescent="0.35">
      <c r="A71" s="52" t="s">
        <v>124</v>
      </c>
      <c r="D71" s="62"/>
      <c r="E71" s="62"/>
      <c r="F71" s="62"/>
      <c r="G71" s="62"/>
      <c r="H71" s="62"/>
      <c r="I71" s="62"/>
      <c r="J71" s="62"/>
      <c r="K71" s="62"/>
    </row>
    <row r="72" spans="1:11" x14ac:dyDescent="0.35">
      <c r="A72" s="52" t="s">
        <v>125</v>
      </c>
      <c r="D72" s="62"/>
      <c r="E72" s="62"/>
      <c r="F72" s="62"/>
      <c r="G72" s="62"/>
      <c r="H72" s="62"/>
      <c r="I72" s="62"/>
      <c r="J72" s="62"/>
      <c r="K72" s="62"/>
    </row>
    <row r="73" spans="1:11" x14ac:dyDescent="0.35">
      <c r="A73" s="52" t="s">
        <v>126</v>
      </c>
      <c r="D73" s="62"/>
      <c r="E73" s="62"/>
      <c r="F73" s="62"/>
      <c r="G73" s="62"/>
      <c r="H73" s="62"/>
      <c r="I73" s="62"/>
      <c r="J73" s="62"/>
      <c r="K73" s="62"/>
    </row>
    <row r="74" spans="1:11" x14ac:dyDescent="0.35">
      <c r="A74" s="52" t="s">
        <v>127</v>
      </c>
      <c r="D74" s="62"/>
      <c r="E74" s="62"/>
      <c r="F74" s="62"/>
      <c r="G74" s="62"/>
      <c r="H74" s="62"/>
      <c r="I74" s="62"/>
      <c r="J74" s="62"/>
      <c r="K74" s="62"/>
    </row>
    <row r="75" spans="1:11" x14ac:dyDescent="0.35">
      <c r="A75" s="52" t="s">
        <v>128</v>
      </c>
      <c r="D75" s="62"/>
      <c r="E75" s="62"/>
      <c r="F75" s="62"/>
      <c r="G75" s="62"/>
      <c r="H75" s="62"/>
      <c r="I75" s="62"/>
      <c r="J75" s="62"/>
      <c r="K75" s="62"/>
    </row>
    <row r="76" spans="1:11" x14ac:dyDescent="0.35">
      <c r="A76" s="52" t="s">
        <v>129</v>
      </c>
      <c r="D76" s="62"/>
      <c r="E76" s="62"/>
      <c r="F76" s="62"/>
      <c r="G76" s="62"/>
      <c r="H76" s="62"/>
      <c r="I76" s="62"/>
      <c r="J76" s="62"/>
      <c r="K76" s="62"/>
    </row>
    <row r="77" spans="1:11" x14ac:dyDescent="0.35">
      <c r="A77" s="52" t="s">
        <v>130</v>
      </c>
      <c r="D77" s="62"/>
      <c r="E77" s="62"/>
      <c r="F77" s="62"/>
      <c r="G77" s="62"/>
      <c r="H77" s="62"/>
      <c r="I77" s="62"/>
      <c r="J77" s="62"/>
      <c r="K77" s="62"/>
    </row>
    <row r="78" spans="1:11" x14ac:dyDescent="0.35">
      <c r="A78" s="52" t="s">
        <v>131</v>
      </c>
      <c r="D78" s="62"/>
      <c r="E78" s="62"/>
      <c r="F78" s="62"/>
      <c r="G78" s="62"/>
      <c r="H78" s="62"/>
      <c r="I78" s="62"/>
      <c r="J78" s="62"/>
      <c r="K78" s="62"/>
    </row>
    <row r="79" spans="1:11" x14ac:dyDescent="0.35">
      <c r="A79" s="52" t="s">
        <v>132</v>
      </c>
      <c r="D79" s="62"/>
      <c r="E79" s="62"/>
      <c r="F79" s="62"/>
      <c r="G79" s="62"/>
      <c r="H79" s="62"/>
      <c r="I79" s="62"/>
      <c r="J79" s="62"/>
      <c r="K79" s="62"/>
    </row>
    <row r="80" spans="1:11" x14ac:dyDescent="0.35">
      <c r="A80" s="52" t="s">
        <v>133</v>
      </c>
      <c r="D80" s="62"/>
      <c r="E80" s="62"/>
      <c r="F80" s="62"/>
      <c r="G80" s="62"/>
      <c r="H80" s="62"/>
      <c r="I80" s="62"/>
      <c r="J80" s="62"/>
      <c r="K80" s="62"/>
    </row>
    <row r="81" spans="1:11" x14ac:dyDescent="0.35">
      <c r="A81" s="52" t="s">
        <v>134</v>
      </c>
      <c r="D81" s="62"/>
      <c r="E81" s="62"/>
      <c r="F81" s="62"/>
      <c r="G81" s="62"/>
      <c r="H81" s="62"/>
      <c r="I81" s="62"/>
      <c r="J81" s="62"/>
      <c r="K81" s="62"/>
    </row>
    <row r="82" spans="1:11" x14ac:dyDescent="0.35">
      <c r="A82" s="52" t="s">
        <v>135</v>
      </c>
      <c r="D82" s="62"/>
      <c r="E82" s="62"/>
      <c r="F82" s="62"/>
      <c r="G82" s="62"/>
      <c r="H82" s="62"/>
      <c r="I82" s="62"/>
      <c r="J82" s="62"/>
      <c r="K82" s="62"/>
    </row>
    <row r="83" spans="1:11" x14ac:dyDescent="0.35">
      <c r="D83" s="62"/>
      <c r="E83" s="62"/>
      <c r="F83" s="62"/>
      <c r="G83" s="62"/>
      <c r="H83" s="62"/>
      <c r="I83" s="62"/>
      <c r="J83" s="62"/>
      <c r="K83" s="62"/>
    </row>
    <row r="84" spans="1:11" x14ac:dyDescent="0.35">
      <c r="A84" s="52" t="s">
        <v>136</v>
      </c>
      <c r="D84" s="62"/>
      <c r="E84" s="62"/>
      <c r="F84" s="62"/>
      <c r="G84" s="62"/>
      <c r="H84" s="62"/>
      <c r="I84" s="62"/>
      <c r="J84" s="62"/>
      <c r="K84" s="62"/>
    </row>
    <row r="85" spans="1:11" x14ac:dyDescent="0.35">
      <c r="A85" s="52" t="s">
        <v>137</v>
      </c>
      <c r="D85" s="62"/>
      <c r="E85" s="62"/>
      <c r="F85" s="62"/>
      <c r="G85" s="62"/>
      <c r="H85" s="62"/>
      <c r="I85" s="62"/>
      <c r="J85" s="62"/>
      <c r="K85" s="62"/>
    </row>
    <row r="86" spans="1:11" x14ac:dyDescent="0.35">
      <c r="A86" s="52" t="s">
        <v>138</v>
      </c>
      <c r="D86" s="62"/>
      <c r="E86" s="62"/>
      <c r="F86" s="62"/>
      <c r="G86" s="62"/>
      <c r="H86" s="62"/>
      <c r="I86" s="62"/>
      <c r="J86" s="62"/>
      <c r="K86" s="62"/>
    </row>
    <row r="87" spans="1:11" x14ac:dyDescent="0.35">
      <c r="A87" s="52" t="s">
        <v>139</v>
      </c>
      <c r="D87" s="62"/>
      <c r="E87" s="62"/>
      <c r="F87" s="62"/>
      <c r="G87" s="62"/>
      <c r="H87" s="62"/>
      <c r="I87" s="62"/>
      <c r="J87" s="62"/>
      <c r="K87" s="62"/>
    </row>
    <row r="88" spans="1:11" x14ac:dyDescent="0.35">
      <c r="A88" s="52" t="s">
        <v>140</v>
      </c>
      <c r="D88" s="62"/>
      <c r="E88" s="62"/>
      <c r="F88" s="62"/>
      <c r="G88" s="62"/>
      <c r="H88" s="62"/>
      <c r="I88" s="62"/>
      <c r="J88" s="62"/>
      <c r="K88" s="62"/>
    </row>
    <row r="89" spans="1:11" x14ac:dyDescent="0.35">
      <c r="A89" s="52" t="s">
        <v>141</v>
      </c>
      <c r="D89" s="62"/>
      <c r="E89" s="62"/>
      <c r="F89" s="62"/>
      <c r="G89" s="62"/>
      <c r="H89" s="62"/>
      <c r="I89" s="62"/>
      <c r="J89" s="62"/>
      <c r="K89" s="62"/>
    </row>
    <row r="90" spans="1:11" x14ac:dyDescent="0.35">
      <c r="A90" s="52" t="s">
        <v>142</v>
      </c>
      <c r="D90" s="62"/>
      <c r="E90" s="62"/>
      <c r="F90" s="62"/>
      <c r="G90" s="62"/>
      <c r="H90" s="62"/>
      <c r="I90" s="62"/>
      <c r="J90" s="62"/>
      <c r="K90" s="62"/>
    </row>
    <row r="91" spans="1:11" x14ac:dyDescent="0.35">
      <c r="A91" s="52" t="s">
        <v>143</v>
      </c>
      <c r="D91" s="62"/>
      <c r="E91" s="62"/>
      <c r="F91" s="62"/>
      <c r="G91" s="62"/>
      <c r="H91" s="62"/>
      <c r="I91" s="62"/>
      <c r="J91" s="62"/>
      <c r="K91" s="62"/>
    </row>
    <row r="92" spans="1:11" x14ac:dyDescent="0.35">
      <c r="A92" s="52" t="s">
        <v>144</v>
      </c>
      <c r="D92" s="62"/>
      <c r="E92" s="62"/>
      <c r="F92" s="62"/>
      <c r="G92" s="62"/>
      <c r="H92" s="62"/>
      <c r="I92" s="62"/>
      <c r="J92" s="62"/>
      <c r="K92" s="62"/>
    </row>
    <row r="93" spans="1:11" ht="29" customHeight="1" x14ac:dyDescent="0.35">
      <c r="A93" s="52" t="s">
        <v>145</v>
      </c>
      <c r="D93" s="62"/>
      <c r="E93" s="62"/>
      <c r="F93" s="62"/>
      <c r="G93" s="62"/>
      <c r="H93" s="62"/>
      <c r="I93" s="62"/>
      <c r="J93" s="62"/>
      <c r="K93" s="62"/>
    </row>
    <row r="94" spans="1:11" x14ac:dyDescent="0.35">
      <c r="A94" s="52" t="s">
        <v>146</v>
      </c>
      <c r="D94" s="62"/>
      <c r="E94" s="62"/>
      <c r="F94" s="62"/>
      <c r="G94" s="62"/>
      <c r="H94" s="62"/>
      <c r="I94" s="62"/>
      <c r="J94" s="62"/>
      <c r="K94" s="62"/>
    </row>
    <row r="95" spans="1:11" x14ac:dyDescent="0.35">
      <c r="A95" s="52" t="s">
        <v>147</v>
      </c>
      <c r="D95" s="62"/>
      <c r="E95" s="62"/>
      <c r="F95" s="62"/>
      <c r="G95" s="62"/>
      <c r="H95" s="62"/>
      <c r="I95" s="62"/>
      <c r="J95" s="62"/>
      <c r="K95" s="62"/>
    </row>
    <row r="96" spans="1:11" x14ac:dyDescent="0.35">
      <c r="A96" s="52" t="s">
        <v>148</v>
      </c>
      <c r="D96" s="62"/>
      <c r="E96" s="62"/>
      <c r="F96" s="62"/>
      <c r="G96" s="62"/>
      <c r="H96" s="62"/>
      <c r="I96" s="62"/>
      <c r="J96" s="62"/>
      <c r="K96" s="62"/>
    </row>
    <row r="97" spans="1:11" x14ac:dyDescent="0.35">
      <c r="A97" s="52" t="s">
        <v>149</v>
      </c>
      <c r="D97" s="62"/>
      <c r="E97" s="62"/>
      <c r="F97" s="62"/>
      <c r="G97" s="62"/>
      <c r="H97" s="62"/>
      <c r="I97" s="62"/>
      <c r="J97" s="62"/>
      <c r="K97" s="62"/>
    </row>
    <row r="98" spans="1:11" x14ac:dyDescent="0.35">
      <c r="A98" s="52" t="s">
        <v>150</v>
      </c>
      <c r="D98" s="62"/>
      <c r="E98" s="62"/>
      <c r="F98" s="62"/>
      <c r="G98" s="62"/>
      <c r="H98" s="62"/>
      <c r="I98" s="62"/>
      <c r="J98" s="62"/>
      <c r="K98" s="62"/>
    </row>
    <row r="99" spans="1:11" x14ac:dyDescent="0.35">
      <c r="A99" s="52" t="s">
        <v>151</v>
      </c>
      <c r="D99" s="62"/>
      <c r="E99" s="62"/>
      <c r="F99" s="62"/>
      <c r="G99" s="62"/>
      <c r="H99" s="62"/>
      <c r="I99" s="62"/>
      <c r="J99" s="62"/>
      <c r="K99" s="62"/>
    </row>
    <row r="100" spans="1:11" x14ac:dyDescent="0.35">
      <c r="A100" s="52" t="s">
        <v>152</v>
      </c>
      <c r="D100" s="62"/>
      <c r="E100" s="62"/>
      <c r="F100" s="62"/>
      <c r="G100" s="62"/>
      <c r="H100" s="62"/>
      <c r="I100" s="62"/>
      <c r="J100" s="62"/>
      <c r="K100" s="62"/>
    </row>
    <row r="101" spans="1:11" x14ac:dyDescent="0.35">
      <c r="A101" s="52" t="s">
        <v>153</v>
      </c>
    </row>
    <row r="102" spans="1:11" x14ac:dyDescent="0.35">
      <c r="A102" s="52" t="s">
        <v>154</v>
      </c>
    </row>
    <row r="103" spans="1:11" x14ac:dyDescent="0.35">
      <c r="A103" s="52" t="s">
        <v>155</v>
      </c>
    </row>
    <row r="107" spans="1:11" x14ac:dyDescent="0.35">
      <c r="A107" s="63"/>
      <c r="C107" s="63"/>
    </row>
    <row r="151" spans="1:3" x14ac:dyDescent="0.35">
      <c r="C151" s="52" t="e">
        <f>((0.35/(C150*10^3))+Tsw_desired*10^-6)*10^6</f>
        <v>#DIV/0!</v>
      </c>
    </row>
    <row r="152" spans="1:3" x14ac:dyDescent="0.35">
      <c r="C152" s="52" t="e">
        <f>((Iout*C151*10^-6)/0.5)*10^6</f>
        <v>#DIV/0!</v>
      </c>
    </row>
    <row r="154" spans="1:3" x14ac:dyDescent="0.35">
      <c r="C154" s="52" t="e">
        <f>MAX(C153,C152)</f>
        <v>#DIV/0!</v>
      </c>
    </row>
    <row r="155" spans="1:3" x14ac:dyDescent="0.35">
      <c r="C155" s="52">
        <f>0.01*Vout_max</f>
        <v>0.2</v>
      </c>
    </row>
    <row r="157" spans="1:3" x14ac:dyDescent="0.35">
      <c r="A157" s="52" t="s">
        <v>41</v>
      </c>
    </row>
  </sheetData>
  <mergeCells count="6">
    <mergeCell ref="A26:B26"/>
    <mergeCell ref="A39:B39"/>
    <mergeCell ref="P1:S1"/>
    <mergeCell ref="U1:W1"/>
    <mergeCell ref="M25:P25"/>
    <mergeCell ref="R26:T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125</vt:i4>
      </vt:variant>
    </vt:vector>
  </HeadingPairs>
  <TitlesOfParts>
    <vt:vector size="127" baseType="lpstr">
      <vt:lpstr>Schematics</vt:lpstr>
      <vt:lpstr>Design Inputs and Calculations</vt:lpstr>
      <vt:lpstr>arg_H_fc_used</vt:lpstr>
      <vt:lpstr>Boost</vt:lpstr>
      <vt:lpstr>C_1</vt:lpstr>
      <vt:lpstr>C_3</vt:lpstr>
      <vt:lpstr>Cbulk_23</vt:lpstr>
      <vt:lpstr>Cbulk_3</vt:lpstr>
      <vt:lpstr>Cbulk_actual</vt:lpstr>
      <vt:lpstr>Cbulk_cal</vt:lpstr>
      <vt:lpstr>Cfb</vt:lpstr>
      <vt:lpstr>Copto</vt:lpstr>
      <vt:lpstr>Cout</vt:lpstr>
      <vt:lpstr>Cout_ripple</vt:lpstr>
      <vt:lpstr>Cout_transient</vt:lpstr>
      <vt:lpstr>Cp</vt:lpstr>
      <vt:lpstr>Csn</vt:lpstr>
      <vt:lpstr>CTR_min</vt:lpstr>
      <vt:lpstr>CVcc</vt:lpstr>
      <vt:lpstr>D</vt:lpstr>
      <vt:lpstr>Dbulk</vt:lpstr>
      <vt:lpstr>efficiency</vt:lpstr>
      <vt:lpstr>fc</vt:lpstr>
      <vt:lpstr>Fclamp</vt:lpstr>
      <vt:lpstr>fline_max</vt:lpstr>
      <vt:lpstr>fline_min</vt:lpstr>
      <vt:lpstr>Fmin</vt:lpstr>
      <vt:lpstr>fopto</vt:lpstr>
      <vt:lpstr>fp_0</vt:lpstr>
      <vt:lpstr>fp_1</vt:lpstr>
      <vt:lpstr>fp_2</vt:lpstr>
      <vt:lpstr>Fsw_actual</vt:lpstr>
      <vt:lpstr>Fsw_desired</vt:lpstr>
      <vt:lpstr>fz_1</vt:lpstr>
      <vt:lpstr>fz_2</vt:lpstr>
      <vt:lpstr>G_net</vt:lpstr>
      <vt:lpstr>H_fc_used</vt:lpstr>
      <vt:lpstr>I_bias</vt:lpstr>
      <vt:lpstr>Ibulk_pk</vt:lpstr>
      <vt:lpstr>Ibulk_rms</vt:lpstr>
      <vt:lpstr>Icbulk_pk</vt:lpstr>
      <vt:lpstr>Icbulk_rms</vt:lpstr>
      <vt:lpstr>ICout_rms</vt:lpstr>
      <vt:lpstr>Idbr_pk</vt:lpstr>
      <vt:lpstr>Iin_avg</vt:lpstr>
      <vt:lpstr>Iin_max</vt:lpstr>
      <vt:lpstr>Iin_min</vt:lpstr>
      <vt:lpstr>Iload_pfc_avg</vt:lpstr>
      <vt:lpstr>Imin_max</vt:lpstr>
      <vt:lpstr>Iout</vt:lpstr>
      <vt:lpstr>Ipri_pk_actual</vt:lpstr>
      <vt:lpstr>Ipri_pk_max</vt:lpstr>
      <vt:lpstr>Ipri_rms</vt:lpstr>
      <vt:lpstr>Isec_avg</vt:lpstr>
      <vt:lpstr>Isec_pk</vt:lpstr>
      <vt:lpstr>Isec_rms</vt:lpstr>
      <vt:lpstr>kHz</vt:lpstr>
      <vt:lpstr>kOhm</vt:lpstr>
      <vt:lpstr>L_lk</vt:lpstr>
      <vt:lpstr>Lm</vt:lpstr>
      <vt:lpstr>Lmax</vt:lpstr>
      <vt:lpstr>Lmin</vt:lpstr>
      <vt:lpstr>mA</vt:lpstr>
      <vt:lpstr>MHz</vt:lpstr>
      <vt:lpstr>mOhm</vt:lpstr>
      <vt:lpstr>ms</vt:lpstr>
      <vt:lpstr>mV</vt:lpstr>
      <vt:lpstr>mW</vt:lpstr>
      <vt:lpstr>nC</vt:lpstr>
      <vt:lpstr>nF</vt:lpstr>
      <vt:lpstr>Nps</vt:lpstr>
      <vt:lpstr>ns</vt:lpstr>
      <vt:lpstr>overshoot_or_undershoot</vt:lpstr>
      <vt:lpstr>pF</vt:lpstr>
      <vt:lpstr>Pin</vt:lpstr>
      <vt:lpstr>PM</vt:lpstr>
      <vt:lpstr>Pout</vt:lpstr>
      <vt:lpstr>Psn</vt:lpstr>
      <vt:lpstr>R_1</vt:lpstr>
      <vt:lpstr>R_2</vt:lpstr>
      <vt:lpstr>R_3</vt:lpstr>
      <vt:lpstr>Rbias</vt:lpstr>
      <vt:lpstr>Rcdx</vt:lpstr>
      <vt:lpstr>Resr</vt:lpstr>
      <vt:lpstr>Rfcl</vt:lpstr>
      <vt:lpstr>Ripk</vt:lpstr>
      <vt:lpstr>RL</vt:lpstr>
      <vt:lpstr>Rled</vt:lpstr>
      <vt:lpstr>Rled_max</vt:lpstr>
      <vt:lpstr>Rload</vt:lpstr>
      <vt:lpstr>Rpullup</vt:lpstr>
      <vt:lpstr>Rsn</vt:lpstr>
      <vt:lpstr>Rtr</vt:lpstr>
      <vt:lpstr>Sdiode</vt:lpstr>
      <vt:lpstr>t_1</vt:lpstr>
      <vt:lpstr>t_response</vt:lpstr>
      <vt:lpstr>tcharge</vt:lpstr>
      <vt:lpstr>Tdiode_cond</vt:lpstr>
      <vt:lpstr>tdischarge</vt:lpstr>
      <vt:lpstr>tline</vt:lpstr>
      <vt:lpstr>Tsw_desired</vt:lpstr>
      <vt:lpstr>uA</vt:lpstr>
      <vt:lpstr>uC</vt:lpstr>
      <vt:lpstr>uF</vt:lpstr>
      <vt:lpstr>uH</vt:lpstr>
      <vt:lpstr>us</vt:lpstr>
      <vt:lpstr>Vac_max</vt:lpstr>
      <vt:lpstr>Vac_min</vt:lpstr>
      <vt:lpstr>Vbulk_avg</vt:lpstr>
      <vt:lpstr>Vbulk_max_pk</vt:lpstr>
      <vt:lpstr>Vbulk_min_pk</vt:lpstr>
      <vt:lpstr>Vbulk_min_pk_actual</vt:lpstr>
      <vt:lpstr>Vbulk_min_pk_desired</vt:lpstr>
      <vt:lpstr>Vce_sat</vt:lpstr>
      <vt:lpstr>Vcin</vt:lpstr>
      <vt:lpstr>Vclamp</vt:lpstr>
      <vt:lpstr>Vds_SR</vt:lpstr>
      <vt:lpstr>Vf_opto</vt:lpstr>
      <vt:lpstr>Vin_type</vt:lpstr>
      <vt:lpstr>Vos</vt:lpstr>
      <vt:lpstr>Vout_max</vt:lpstr>
      <vt:lpstr>Vout_min</vt:lpstr>
      <vt:lpstr>Vout_ripple</vt:lpstr>
      <vt:lpstr>Vref</vt:lpstr>
      <vt:lpstr>Vsn</vt:lpstr>
      <vt:lpstr>x</vt:lpstr>
      <vt:lpstr>ΔVsn</vt:lpstr>
    </vt:vector>
  </TitlesOfParts>
  <Company>Texas Instruments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Yadav, Anita</dc:creator>
  <cp:lastModifiedBy>Yadav, Anita</cp:lastModifiedBy>
  <dcterms:created xsi:type="dcterms:W3CDTF">2024-06-24T05:40:13Z</dcterms:created>
  <dcterms:modified xsi:type="dcterms:W3CDTF">2025-05-02T06:00:18Z</dcterms:modified>
</cp:coreProperties>
</file>