
<file path=[Content_Types].xml><?xml version="1.0" encoding="utf-8"?>
<Types xmlns="http://schemas.openxmlformats.org/package/2006/content-types">
  <Default Extension="bin" ContentType="application/vnd.openxmlformats-officedocument.spreadsheetml.customProperty"/>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printerSettings/printerSettings2.bin" ContentType="application/vnd.openxmlformats-officedocument.spreadsheetml.printerSettings"/>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a0500764\Documents\Public Calculators\"/>
    </mc:Choice>
  </mc:AlternateContent>
  <xr:revisionPtr revIDLastSave="0" documentId="8_{34BBB4C4-904E-429C-B551-4F5325C21760}" xr6:coauthVersionLast="36" xr6:coauthVersionMax="36" xr10:uidLastSave="{00000000-0000-0000-0000-000000000000}"/>
  <workbookProtection workbookAlgorithmName="SHA-512" workbookHashValue="8IjIYvb4+IRcB1n8F0mZGlNKp5UP3+VUo7xI+b4TH8RMSmO8jsemaNQZlJQDjLOjpoI++gBum7oEk31Hu5USEA==" workbookSaltValue="BrWdQFsKN8KtXg3tNBi/aQ==" workbookSpinCount="100000" lockStructure="1"/>
  <bookViews>
    <workbookView xWindow="0" yWindow="0" windowWidth="19200" windowHeight="8070" xr2:uid="{00000000-000D-0000-FFFF-FFFF00000000}"/>
  </bookViews>
  <sheets>
    <sheet name="Intro" sheetId="12" r:id="rId1"/>
    <sheet name="R(SNSx),R(RES),DIAG, ADIM,FAULT" sheetId="13" r:id="rId2"/>
    <sheet name="RES power distribution" sheetId="11" r:id="rId3"/>
  </sheets>
  <calcPr calcId="191029"/>
</workbook>
</file>

<file path=xl/calcChain.xml><?xml version="1.0" encoding="utf-8"?>
<calcChain xmlns="http://schemas.openxmlformats.org/spreadsheetml/2006/main">
  <c r="D81" i="13" l="1"/>
  <c r="D37" i="13" l="1"/>
  <c r="D53" i="13"/>
  <c r="D35" i="13"/>
  <c r="D70" i="13" l="1"/>
  <c r="D44" i="11" l="1"/>
  <c r="D45" i="11" s="1"/>
  <c r="D51" i="13" l="1"/>
  <c r="D68" i="13" l="1"/>
  <c r="J44" i="11" l="1"/>
  <c r="J45" i="11" s="1"/>
  <c r="R44" i="11" s="1"/>
  <c r="Z22" i="11"/>
  <c r="Z24" i="11"/>
  <c r="D20" i="13" l="1"/>
  <c r="D9" i="13"/>
  <c r="AA16" i="11" l="1"/>
  <c r="AA17" i="11"/>
  <c r="Z16" i="11"/>
  <c r="AB16" i="11" l="1"/>
  <c r="AC16"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A44" i="11"/>
  <c r="AA45" i="11"/>
  <c r="AA46" i="11"/>
  <c r="AA47" i="11"/>
  <c r="AA48" i="11"/>
  <c r="AA49" i="11"/>
  <c r="AA50" i="11"/>
  <c r="AA51" i="11"/>
  <c r="AA52" i="11"/>
  <c r="AA53" i="11"/>
  <c r="AA54" i="11"/>
  <c r="AA55" i="11"/>
  <c r="AA56" i="11"/>
  <c r="AA57" i="11"/>
  <c r="AA58" i="11"/>
  <c r="AA59" i="11"/>
  <c r="Z17" i="11"/>
  <c r="Z18" i="11"/>
  <c r="Z19" i="11"/>
  <c r="Z20" i="11"/>
  <c r="Z21" i="11"/>
  <c r="Z23" i="11"/>
  <c r="Z25" i="11"/>
  <c r="Z26" i="11"/>
  <c r="Z27" i="11"/>
  <c r="Z28" i="11"/>
  <c r="Z29" i="11"/>
  <c r="Z30" i="11"/>
  <c r="Z31" i="11"/>
  <c r="Z32" i="11"/>
  <c r="Z33" i="11"/>
  <c r="Z34" i="11"/>
  <c r="Z35" i="11"/>
  <c r="Z36" i="11"/>
  <c r="Z37" i="11"/>
  <c r="Z38" i="11"/>
  <c r="Z39" i="11"/>
  <c r="Z40" i="11"/>
  <c r="Z41" i="11"/>
  <c r="Z42" i="11"/>
  <c r="Z43" i="11"/>
  <c r="Z44" i="11"/>
  <c r="Z45" i="11"/>
  <c r="Z46" i="11"/>
  <c r="Z47" i="11"/>
  <c r="Z48" i="11"/>
  <c r="Z49" i="11"/>
  <c r="Z50" i="11"/>
  <c r="Z51" i="11"/>
  <c r="Z52" i="11"/>
  <c r="Z53" i="11"/>
  <c r="Z54" i="11"/>
  <c r="Z55" i="11"/>
  <c r="Z56" i="11"/>
  <c r="Z57" i="11"/>
  <c r="Z58" i="11"/>
  <c r="Z59" i="11"/>
  <c r="Z60" i="11"/>
  <c r="Z61" i="11"/>
  <c r="Z62" i="11"/>
  <c r="Z63" i="11"/>
  <c r="Z64" i="11"/>
  <c r="Z65" i="11"/>
  <c r="Z66" i="11"/>
  <c r="Z67" i="11"/>
  <c r="Z68" i="11"/>
  <c r="Z69" i="11"/>
  <c r="Z70" i="11"/>
  <c r="Z71" i="11"/>
  <c r="Z72" i="11"/>
  <c r="Z73" i="11"/>
  <c r="Z74" i="11"/>
  <c r="Z75" i="11"/>
  <c r="Z76" i="11"/>
  <c r="Z77" i="11"/>
  <c r="Z78" i="11"/>
  <c r="Z79" i="11"/>
  <c r="Z80" i="11"/>
  <c r="Z81" i="11"/>
  <c r="Z82" i="11"/>
  <c r="Z83" i="11"/>
  <c r="Z84" i="11"/>
  <c r="Z85" i="11"/>
  <c r="Z86" i="11"/>
  <c r="Z87" i="11"/>
  <c r="Z88" i="11"/>
  <c r="Z89" i="11"/>
  <c r="Z90" i="11"/>
  <c r="Z91" i="11"/>
  <c r="Z92" i="11"/>
  <c r="Z93" i="11"/>
  <c r="Z94" i="11"/>
  <c r="Z95" i="11"/>
  <c r="Z96" i="11"/>
  <c r="Z97" i="11"/>
  <c r="Z98" i="11"/>
  <c r="Z99" i="11"/>
  <c r="Z100" i="11"/>
  <c r="Z101" i="11"/>
  <c r="Z102" i="11"/>
  <c r="Z103" i="11"/>
  <c r="Z104" i="11"/>
  <c r="Z105" i="11"/>
  <c r="Z106" i="11"/>
  <c r="Z107" i="11"/>
  <c r="Z108" i="11"/>
  <c r="Z109" i="11"/>
  <c r="Z110" i="11"/>
  <c r="Z111" i="11"/>
  <c r="Z112" i="11"/>
  <c r="Z113" i="11"/>
  <c r="Z114" i="11"/>
  <c r="Z115" i="11"/>
  <c r="Z116" i="11"/>
  <c r="Z117" i="11"/>
  <c r="Z118" i="11"/>
  <c r="Z119" i="11"/>
  <c r="Z120" i="11"/>
  <c r="Z121" i="11"/>
  <c r="Z122" i="11"/>
  <c r="Z123" i="11"/>
  <c r="Z124" i="11"/>
  <c r="Z125" i="11"/>
  <c r="Z126" i="11"/>
  <c r="Z127" i="11"/>
  <c r="Z128" i="11"/>
  <c r="Z129" i="11"/>
  <c r="Z130" i="11"/>
  <c r="Z131" i="11"/>
  <c r="Z132" i="11"/>
  <c r="Z133" i="11"/>
  <c r="Z134" i="11"/>
  <c r="Z135" i="11"/>
  <c r="Z136" i="11"/>
  <c r="Z137" i="11"/>
  <c r="Z138" i="11"/>
  <c r="Z139" i="11"/>
  <c r="Z140" i="11"/>
  <c r="Z141" i="11"/>
  <c r="Z142" i="11"/>
  <c r="Z143" i="11"/>
  <c r="Z144" i="11"/>
  <c r="Z145" i="11"/>
  <c r="Z146" i="11"/>
  <c r="Z147" i="11"/>
  <c r="Z148" i="11"/>
  <c r="Z149" i="11"/>
  <c r="Z150" i="11"/>
  <c r="Z151" i="11"/>
  <c r="Z152" i="11"/>
  <c r="Z153" i="11"/>
  <c r="Z154" i="11"/>
  <c r="Z155" i="11"/>
  <c r="Z156" i="11"/>
  <c r="Z157" i="11"/>
  <c r="Z158" i="11"/>
  <c r="Z159" i="11"/>
  <c r="Z160" i="11"/>
  <c r="Z161" i="11"/>
  <c r="Z162" i="11"/>
  <c r="Z163" i="11"/>
  <c r="Z164" i="11"/>
  <c r="Z165" i="11"/>
  <c r="Z166" i="11"/>
  <c r="Z167" i="11"/>
  <c r="Z168" i="11"/>
  <c r="Z169" i="11"/>
  <c r="Z170" i="11"/>
  <c r="Z171" i="11"/>
  <c r="Z172" i="11"/>
  <c r="Z173" i="11"/>
  <c r="Z174" i="11"/>
  <c r="Z175" i="11"/>
  <c r="Z176" i="11"/>
  <c r="Z177" i="11"/>
  <c r="Z178" i="11"/>
  <c r="Z179" i="11"/>
  <c r="Z180" i="11"/>
  <c r="Z181" i="11"/>
  <c r="Z182" i="11"/>
  <c r="Z183" i="11"/>
  <c r="Z184" i="11"/>
  <c r="Z185" i="11"/>
  <c r="Z186" i="11"/>
  <c r="Z187" i="11"/>
  <c r="Z188" i="11"/>
  <c r="Z189" i="11"/>
  <c r="Z190" i="11"/>
  <c r="Z191" i="11"/>
  <c r="Z192" i="11"/>
  <c r="Z193" i="11"/>
  <c r="Z194" i="11"/>
  <c r="Z195" i="11"/>
  <c r="Z196" i="11"/>
  <c r="Z197" i="11"/>
  <c r="Z198" i="11"/>
  <c r="Z199" i="11"/>
  <c r="Z200" i="11"/>
  <c r="Z201" i="11"/>
  <c r="Z202" i="11"/>
  <c r="Z203" i="11"/>
  <c r="Z204" i="11"/>
  <c r="Z205" i="11"/>
  <c r="Z206" i="11"/>
  <c r="Z207" i="11"/>
  <c r="Z208" i="11"/>
  <c r="Z209" i="11"/>
  <c r="Z210" i="11"/>
  <c r="Z211" i="11"/>
  <c r="Z212" i="11"/>
  <c r="Z213" i="11"/>
  <c r="Z214" i="11"/>
  <c r="Z215" i="11"/>
  <c r="Z216" i="11"/>
  <c r="Z217" i="11"/>
  <c r="Z218" i="11"/>
  <c r="Z219" i="11"/>
  <c r="Z220" i="11"/>
  <c r="Z221" i="11"/>
  <c r="Z222" i="11"/>
  <c r="Z223" i="11"/>
  <c r="Z224" i="11"/>
  <c r="Z225" i="11"/>
  <c r="Z226" i="11"/>
  <c r="Z227" i="11"/>
  <c r="Z228" i="11"/>
  <c r="Z229" i="11"/>
  <c r="Z230" i="11"/>
  <c r="Z231" i="11"/>
  <c r="Z232" i="11"/>
  <c r="Z233" i="11"/>
  <c r="Z234" i="11"/>
  <c r="Z235" i="11"/>
  <c r="Z236" i="11"/>
  <c r="Z237" i="11"/>
  <c r="Z238" i="11"/>
  <c r="Z239" i="11"/>
  <c r="Z240" i="11"/>
  <c r="Z241" i="11"/>
  <c r="Z242" i="11"/>
  <c r="Z243" i="11"/>
  <c r="Z244" i="11"/>
  <c r="Z245" i="11"/>
  <c r="Z246" i="11"/>
  <c r="Z247" i="11"/>
  <c r="Z248" i="11"/>
  <c r="Z249" i="11"/>
  <c r="Z250" i="11"/>
  <c r="Z251" i="11"/>
  <c r="Z252" i="11"/>
  <c r="Z253" i="11"/>
  <c r="Z254" i="11"/>
  <c r="Z255" i="11"/>
  <c r="Z256" i="11"/>
  <c r="Z257" i="11"/>
  <c r="Z258" i="11"/>
  <c r="Z259" i="11"/>
  <c r="Z260" i="11"/>
  <c r="Z261" i="11"/>
  <c r="Z262" i="11"/>
  <c r="Z263" i="11"/>
  <c r="Z264" i="11"/>
  <c r="Z265" i="11"/>
  <c r="Z266" i="11"/>
  <c r="Z267" i="11"/>
  <c r="Z268" i="11"/>
  <c r="Z269" i="11"/>
  <c r="Z270" i="11"/>
  <c r="Z271" i="11"/>
  <c r="Z272" i="11"/>
  <c r="Z273" i="11"/>
  <c r="Z274" i="11"/>
  <c r="Z275" i="11"/>
  <c r="Z276" i="11"/>
  <c r="Z277" i="11"/>
  <c r="Z278" i="11"/>
  <c r="Z279" i="11"/>
  <c r="Z280" i="11"/>
  <c r="Z281" i="11"/>
  <c r="Z282" i="11"/>
  <c r="Z283" i="11"/>
  <c r="Z284" i="11"/>
  <c r="Z285" i="11"/>
  <c r="Z286" i="11"/>
  <c r="Z287" i="11"/>
  <c r="Z288" i="11"/>
  <c r="Z289" i="11"/>
  <c r="Z290" i="11"/>
  <c r="Z291" i="11"/>
  <c r="Z292" i="11"/>
  <c r="Z293" i="11"/>
  <c r="Z294" i="11"/>
  <c r="Z295" i="11"/>
  <c r="Z296" i="11"/>
  <c r="Z297" i="11"/>
  <c r="Z298" i="11"/>
  <c r="Z299" i="11"/>
  <c r="Z300" i="11"/>
  <c r="Z301" i="11"/>
  <c r="Z302" i="11"/>
  <c r="Z303" i="11"/>
  <c r="Z304" i="11"/>
  <c r="Z305" i="11"/>
  <c r="Z306" i="11"/>
  <c r="Z307" i="11"/>
  <c r="Z308" i="11"/>
  <c r="Z309" i="11"/>
  <c r="Z310" i="11"/>
  <c r="Z311" i="11"/>
  <c r="Z312" i="11"/>
  <c r="Z313" i="11"/>
  <c r="Z314" i="11"/>
  <c r="Z315" i="11"/>
  <c r="Z316" i="11"/>
  <c r="Z317" i="11"/>
  <c r="Z318" i="11"/>
  <c r="Z319" i="11"/>
  <c r="Z320" i="11"/>
  <c r="Z321" i="11"/>
  <c r="Z322" i="11"/>
  <c r="Z323" i="11"/>
  <c r="Z324" i="11"/>
  <c r="Z325" i="11"/>
  <c r="Z326" i="11"/>
  <c r="Z327" i="11"/>
  <c r="Z328" i="11"/>
  <c r="Z329" i="11"/>
  <c r="Z330" i="11"/>
  <c r="Z331" i="11"/>
  <c r="Z332" i="11"/>
  <c r="Z333" i="11"/>
  <c r="Z334" i="11"/>
  <c r="Z335" i="11"/>
  <c r="Z336" i="11"/>
  <c r="Z337" i="11"/>
  <c r="Z338" i="11"/>
  <c r="Z339" i="11"/>
  <c r="Z340" i="11"/>
  <c r="Z341" i="11"/>
  <c r="Z342" i="11"/>
  <c r="Z343" i="11"/>
  <c r="Z344" i="11"/>
  <c r="Z345" i="11"/>
  <c r="Z346" i="11"/>
  <c r="Z347" i="11"/>
  <c r="Z348" i="11"/>
  <c r="Z349" i="11"/>
  <c r="Z350" i="11"/>
  <c r="Z351" i="11"/>
  <c r="Z352" i="11"/>
  <c r="Z353" i="11"/>
  <c r="Z354" i="11"/>
  <c r="Z355" i="11"/>
  <c r="Z356" i="11"/>
  <c r="Z357" i="11"/>
  <c r="Z358" i="11"/>
  <c r="Z359" i="11"/>
  <c r="Z360" i="11"/>
  <c r="Z361" i="11"/>
  <c r="Z362" i="11"/>
  <c r="Z363" i="11"/>
  <c r="Z364" i="11"/>
  <c r="Z365" i="11"/>
  <c r="Z366" i="11"/>
  <c r="Z367" i="11"/>
  <c r="Z368" i="11"/>
  <c r="Z369" i="11"/>
  <c r="Z370" i="11"/>
  <c r="Z371" i="11"/>
  <c r="Z372" i="11"/>
  <c r="Z373" i="11"/>
  <c r="Z374" i="11"/>
  <c r="Z375" i="11"/>
  <c r="Z376" i="11"/>
  <c r="Z377" i="11"/>
  <c r="Z378" i="11"/>
  <c r="Z379" i="11"/>
  <c r="Z380" i="11"/>
  <c r="Z381" i="11"/>
  <c r="Z382" i="11"/>
  <c r="Z383" i="11"/>
  <c r="Z384" i="11"/>
  <c r="Z385" i="11"/>
  <c r="Z386" i="11"/>
  <c r="Z387" i="11"/>
  <c r="Z388" i="11"/>
  <c r="Z389" i="11"/>
  <c r="Z390" i="11"/>
  <c r="Z391" i="11"/>
  <c r="Z392" i="11"/>
  <c r="Z393" i="11"/>
  <c r="Z394" i="11"/>
  <c r="Z395" i="11"/>
  <c r="Z396" i="11"/>
  <c r="Z397" i="11"/>
  <c r="Z398" i="11"/>
  <c r="Z399" i="11"/>
  <c r="Z400" i="11"/>
  <c r="Z401" i="11"/>
  <c r="Z402" i="11"/>
  <c r="Z403" i="11"/>
  <c r="Z404" i="11"/>
  <c r="Z405" i="11"/>
  <c r="Z406" i="11"/>
  <c r="Z407" i="11"/>
  <c r="Z408" i="11"/>
  <c r="Z409" i="11"/>
  <c r="Z410" i="11"/>
  <c r="Z411" i="11"/>
  <c r="Z412" i="11"/>
  <c r="Z413" i="11"/>
  <c r="Z414" i="11"/>
  <c r="Z415" i="11"/>
  <c r="Z416" i="11"/>
  <c r="AA372" i="11" l="1"/>
  <c r="AA340" i="11"/>
  <c r="AB300" i="11"/>
  <c r="AB260" i="11"/>
  <c r="AA411" i="11"/>
  <c r="AA403" i="11"/>
  <c r="AC403" i="11" s="1"/>
  <c r="AA395" i="11"/>
  <c r="AC395" i="11" s="1"/>
  <c r="AA387" i="11"/>
  <c r="AC387" i="11" s="1"/>
  <c r="AA379" i="11"/>
  <c r="AC379" i="11" s="1"/>
  <c r="AA371" i="11"/>
  <c r="AA363" i="11"/>
  <c r="AC363" i="11" s="1"/>
  <c r="AA355" i="11"/>
  <c r="AA347" i="11"/>
  <c r="AC347" i="11" s="1"/>
  <c r="AA339" i="11"/>
  <c r="AC339" i="11" s="1"/>
  <c r="AB307" i="11"/>
  <c r="AB275" i="11"/>
  <c r="AB243" i="11"/>
  <c r="AB211" i="11"/>
  <c r="AB179" i="11"/>
  <c r="AB147" i="11"/>
  <c r="AB115" i="11"/>
  <c r="AB83" i="11"/>
  <c r="AB51" i="11"/>
  <c r="AA412" i="11"/>
  <c r="AC412" i="11" s="1"/>
  <c r="AA364" i="11"/>
  <c r="AC364" i="11" s="1"/>
  <c r="AB212" i="11"/>
  <c r="AB180" i="11"/>
  <c r="AB148" i="11"/>
  <c r="AB68" i="11"/>
  <c r="AA410" i="11"/>
  <c r="AC410" i="11" s="1"/>
  <c r="AA402" i="11"/>
  <c r="AC402" i="11" s="1"/>
  <c r="AA394" i="11"/>
  <c r="AC394" i="11" s="1"/>
  <c r="AA386" i="11"/>
  <c r="AA378" i="11"/>
  <c r="AA370" i="11"/>
  <c r="AC370" i="11" s="1"/>
  <c r="AA362" i="11"/>
  <c r="AA354" i="11"/>
  <c r="AC354" i="11" s="1"/>
  <c r="AA346" i="11"/>
  <c r="AC346" i="11" s="1"/>
  <c r="AA338" i="11"/>
  <c r="AC338" i="11" s="1"/>
  <c r="AA330" i="11"/>
  <c r="AC330" i="11" s="1"/>
  <c r="AA322" i="11"/>
  <c r="AC322" i="11" s="1"/>
  <c r="AA314" i="11"/>
  <c r="AA306" i="11"/>
  <c r="AC306" i="11" s="1"/>
  <c r="AA298" i="11"/>
  <c r="AA290" i="11"/>
  <c r="AB282" i="11"/>
  <c r="AA274" i="11"/>
  <c r="AC274" i="11" s="1"/>
  <c r="AA266" i="11"/>
  <c r="AC266" i="11" s="1"/>
  <c r="AA250" i="11"/>
  <c r="AC250" i="11" s="1"/>
  <c r="AA242" i="11"/>
  <c r="AA234" i="11"/>
  <c r="AA226" i="11"/>
  <c r="AB218" i="11"/>
  <c r="AA210" i="11"/>
  <c r="AC210" i="11" s="1"/>
  <c r="AA202" i="11"/>
  <c r="AA186" i="11"/>
  <c r="AC186" i="11" s="1"/>
  <c r="AA178" i="11"/>
  <c r="AC178" i="11" s="1"/>
  <c r="AA170" i="11"/>
  <c r="AC170" i="11" s="1"/>
  <c r="AB154" i="11"/>
  <c r="AB146" i="11"/>
  <c r="AB138" i="11"/>
  <c r="AB122" i="11"/>
  <c r="AB114" i="11"/>
  <c r="AB106" i="11"/>
  <c r="AB90" i="11"/>
  <c r="AB82" i="11"/>
  <c r="AB74" i="11"/>
  <c r="AA404" i="11"/>
  <c r="AA356" i="11"/>
  <c r="AC356" i="11" s="1"/>
  <c r="AA409" i="11"/>
  <c r="AC409" i="11" s="1"/>
  <c r="AA401" i="11"/>
  <c r="AC401" i="11" s="1"/>
  <c r="AA393" i="11"/>
  <c r="AC393" i="11" s="1"/>
  <c r="AA385" i="11"/>
  <c r="AC385" i="11" s="1"/>
  <c r="AB377" i="11"/>
  <c r="AB369" i="11"/>
  <c r="AB361" i="11"/>
  <c r="AA353" i="11"/>
  <c r="AA345" i="11"/>
  <c r="AC345" i="11" s="1"/>
  <c r="AB337" i="11"/>
  <c r="AB329" i="11"/>
  <c r="AB313" i="11"/>
  <c r="AA305" i="11"/>
  <c r="AC305" i="11" s="1"/>
  <c r="AA297" i="11"/>
  <c r="AC297" i="11" s="1"/>
  <c r="AB281" i="11"/>
  <c r="AA273" i="11"/>
  <c r="AC273" i="11" s="1"/>
  <c r="AA265" i="11"/>
  <c r="AB249" i="11"/>
  <c r="AB233" i="11"/>
  <c r="AB217" i="11"/>
  <c r="AB201" i="11"/>
  <c r="AB185" i="11"/>
  <c r="AB169" i="11"/>
  <c r="AB153" i="11"/>
  <c r="AB137" i="11"/>
  <c r="AB121" i="11"/>
  <c r="AB105" i="11"/>
  <c r="AB89" i="11"/>
  <c r="AB73" i="11"/>
  <c r="AA380" i="11"/>
  <c r="AC380" i="11" s="1"/>
  <c r="AA324" i="11"/>
  <c r="AC324" i="11" s="1"/>
  <c r="AA416" i="11"/>
  <c r="AC416" i="11" s="1"/>
  <c r="AA408" i="11"/>
  <c r="AA400" i="11"/>
  <c r="AC400" i="11" s="1"/>
  <c r="AA392" i="11"/>
  <c r="AC392" i="11" s="1"/>
  <c r="AA384" i="11"/>
  <c r="AC384" i="11" s="1"/>
  <c r="AA376" i="11"/>
  <c r="AA368" i="11"/>
  <c r="AC368" i="11" s="1"/>
  <c r="AA360" i="11"/>
  <c r="AA352" i="11"/>
  <c r="AA344" i="11"/>
  <c r="AA336" i="11"/>
  <c r="AC336" i="11" s="1"/>
  <c r="AA328" i="11"/>
  <c r="AC328" i="11" s="1"/>
  <c r="AA320" i="11"/>
  <c r="AC320" i="11" s="1"/>
  <c r="AA312" i="11"/>
  <c r="AA304" i="11"/>
  <c r="AC304" i="11" s="1"/>
  <c r="AA296" i="11"/>
  <c r="AA288" i="11"/>
  <c r="AC288" i="11" s="1"/>
  <c r="AB280" i="11"/>
  <c r="AA272" i="11"/>
  <c r="AC272" i="11" s="1"/>
  <c r="AA264" i="11"/>
  <c r="AC264" i="11" s="1"/>
  <c r="AA256" i="11"/>
  <c r="AC256" i="11" s="1"/>
  <c r="AA248" i="11"/>
  <c r="AB240" i="11"/>
  <c r="AA232" i="11"/>
  <c r="AA224" i="11"/>
  <c r="AC224" i="11" s="1"/>
  <c r="AA208" i="11"/>
  <c r="AC208" i="11" s="1"/>
  <c r="AA200" i="11"/>
  <c r="AC200" i="11" s="1"/>
  <c r="AA192" i="11"/>
  <c r="AC192" i="11" s="1"/>
  <c r="AA184" i="11"/>
  <c r="AC184" i="11" s="1"/>
  <c r="AA168" i="11"/>
  <c r="AA160" i="11"/>
  <c r="AC160" i="11" s="1"/>
  <c r="AA152" i="11"/>
  <c r="AC152" i="11" s="1"/>
  <c r="AB144" i="11"/>
  <c r="AA136" i="11"/>
  <c r="AC136" i="11" s="1"/>
  <c r="AA128" i="11"/>
  <c r="AC128" i="11" s="1"/>
  <c r="AA120" i="11"/>
  <c r="AC120" i="11" s="1"/>
  <c r="AB112" i="11"/>
  <c r="AA104" i="11"/>
  <c r="AA96" i="11"/>
  <c r="AC96" i="11" s="1"/>
  <c r="AA88" i="11"/>
  <c r="AB80" i="11"/>
  <c r="AA72" i="11"/>
  <c r="AC72" i="11" s="1"/>
  <c r="AA64" i="11"/>
  <c r="AC64" i="11" s="1"/>
  <c r="AB32" i="11"/>
  <c r="AA396" i="11"/>
  <c r="AA348" i="11"/>
  <c r="AA308" i="11"/>
  <c r="AB268" i="11"/>
  <c r="AB236" i="11"/>
  <c r="AB407" i="11"/>
  <c r="AA399" i="11"/>
  <c r="AC399" i="11" s="1"/>
  <c r="AB383" i="11"/>
  <c r="AB367" i="11"/>
  <c r="AB351" i="11"/>
  <c r="AB335" i="11"/>
  <c r="AA319" i="11"/>
  <c r="AA303" i="11"/>
  <c r="AC303" i="11" s="1"/>
  <c r="AA287" i="11"/>
  <c r="AC287" i="11" s="1"/>
  <c r="AA271" i="11"/>
  <c r="AC271" i="11" s="1"/>
  <c r="AB263" i="11"/>
  <c r="AB247" i="11"/>
  <c r="AB239" i="11"/>
  <c r="AB215" i="11"/>
  <c r="AB207" i="11"/>
  <c r="AB183" i="11"/>
  <c r="AB175" i="11"/>
  <c r="AB159" i="11"/>
  <c r="AB151" i="11"/>
  <c r="AB143" i="11"/>
  <c r="AB119" i="11"/>
  <c r="AB111" i="11"/>
  <c r="AB87" i="11"/>
  <c r="AB79" i="11"/>
  <c r="AA388" i="11"/>
  <c r="AC388" i="11" s="1"/>
  <c r="AB332" i="11"/>
  <c r="AB292" i="11"/>
  <c r="AA182" i="11"/>
  <c r="AC182" i="11" s="1"/>
  <c r="AA174" i="11"/>
  <c r="AA166" i="11"/>
  <c r="AA158" i="11"/>
  <c r="AA150" i="11"/>
  <c r="AA142" i="11"/>
  <c r="AC142" i="11" s="1"/>
  <c r="AA134" i="11"/>
  <c r="AA126" i="11"/>
  <c r="AC126" i="11" s="1"/>
  <c r="AA118" i="11"/>
  <c r="AA110" i="11"/>
  <c r="AA102" i="11"/>
  <c r="AA94" i="11"/>
  <c r="AA86" i="11"/>
  <c r="AC86" i="11" s="1"/>
  <c r="AA78" i="11"/>
  <c r="AC78" i="11" s="1"/>
  <c r="AA70" i="11"/>
  <c r="AA62" i="11"/>
  <c r="AC62" i="11" s="1"/>
  <c r="AB46" i="11"/>
  <c r="AB38" i="11"/>
  <c r="AB30" i="11"/>
  <c r="AC58" i="11"/>
  <c r="AC50" i="11"/>
  <c r="AC42" i="11"/>
  <c r="AC34" i="11"/>
  <c r="AC26" i="11"/>
  <c r="AC18" i="11"/>
  <c r="AC57" i="11"/>
  <c r="AC49" i="11"/>
  <c r="AC41" i="11"/>
  <c r="AC33" i="11"/>
  <c r="AC25" i="11"/>
  <c r="AC17" i="11"/>
  <c r="AC52" i="11"/>
  <c r="AC44" i="11"/>
  <c r="AC36" i="11"/>
  <c r="AC28" i="11"/>
  <c r="AC20" i="11"/>
  <c r="AC56" i="11"/>
  <c r="AC48" i="11"/>
  <c r="AC40" i="11"/>
  <c r="AC24" i="11"/>
  <c r="AC55" i="11"/>
  <c r="AC47" i="11"/>
  <c r="AC39" i="11"/>
  <c r="AC31" i="11"/>
  <c r="AC23" i="11"/>
  <c r="AC54" i="11"/>
  <c r="AC22" i="11"/>
  <c r="AC29" i="11"/>
  <c r="AC21" i="11"/>
  <c r="AB410" i="11"/>
  <c r="AB362" i="11"/>
  <c r="AA361" i="11"/>
  <c r="AC361" i="11" s="1"/>
  <c r="AC411" i="11"/>
  <c r="AB265" i="11"/>
  <c r="AB210" i="11"/>
  <c r="AB403" i="11"/>
  <c r="AB306" i="11"/>
  <c r="AB250" i="11"/>
  <c r="AB202" i="11"/>
  <c r="AB50" i="11"/>
  <c r="AC355" i="11"/>
  <c r="AC290" i="11"/>
  <c r="AC158" i="11"/>
  <c r="AA337" i="11"/>
  <c r="AC337" i="11" s="1"/>
  <c r="AB402" i="11"/>
  <c r="AB346" i="11"/>
  <c r="AB298" i="11"/>
  <c r="AB42" i="11"/>
  <c r="AC353" i="11"/>
  <c r="AA329" i="11"/>
  <c r="AC329" i="11" s="1"/>
  <c r="AC53" i="11"/>
  <c r="AC45" i="11"/>
  <c r="AC37" i="11"/>
  <c r="AB394" i="11"/>
  <c r="AB339" i="11"/>
  <c r="AB297" i="11"/>
  <c r="AB242" i="11"/>
  <c r="AB186" i="11"/>
  <c r="AB41" i="11"/>
  <c r="AC46" i="11"/>
  <c r="AA313" i="11"/>
  <c r="AC313" i="11" s="1"/>
  <c r="AB393" i="11"/>
  <c r="AB338" i="11"/>
  <c r="AB234" i="11"/>
  <c r="AB26" i="11"/>
  <c r="AC38" i="11"/>
  <c r="AC59" i="11"/>
  <c r="AC51" i="11"/>
  <c r="AC43" i="11"/>
  <c r="AC35" i="11"/>
  <c r="AC27" i="11"/>
  <c r="AC19" i="11"/>
  <c r="AB378" i="11"/>
  <c r="AB330" i="11"/>
  <c r="AB178" i="11"/>
  <c r="AB19" i="11"/>
  <c r="AC110" i="11"/>
  <c r="AC30" i="11"/>
  <c r="AA281" i="11"/>
  <c r="AC281" i="11" s="1"/>
  <c r="AB371" i="11"/>
  <c r="AB274" i="11"/>
  <c r="AB170" i="11"/>
  <c r="AB18" i="11"/>
  <c r="AC378" i="11"/>
  <c r="AB370" i="11"/>
  <c r="AB314" i="11"/>
  <c r="AB266" i="11"/>
  <c r="AB58" i="11"/>
  <c r="AC314" i="11"/>
  <c r="AC94" i="11"/>
  <c r="AA377" i="11"/>
  <c r="AC377" i="11" s="1"/>
  <c r="AA249" i="11"/>
  <c r="AC249" i="11" s="1"/>
  <c r="AA191" i="11"/>
  <c r="AC191" i="11" s="1"/>
  <c r="AA406" i="11"/>
  <c r="AC406" i="11" s="1"/>
  <c r="AB406" i="11"/>
  <c r="AA358" i="11"/>
  <c r="AC358" i="11" s="1"/>
  <c r="AB358" i="11"/>
  <c r="AA302" i="11"/>
  <c r="AC302" i="11" s="1"/>
  <c r="AB302" i="11"/>
  <c r="AA276" i="11"/>
  <c r="AC276" i="11" s="1"/>
  <c r="AA244" i="11"/>
  <c r="AC244" i="11" s="1"/>
  <c r="AA220" i="11"/>
  <c r="AC220" i="11" s="1"/>
  <c r="AA196" i="11"/>
  <c r="AC196" i="11" s="1"/>
  <c r="AA164" i="11"/>
  <c r="AC164" i="11" s="1"/>
  <c r="AA132" i="11"/>
  <c r="AC132" i="11" s="1"/>
  <c r="AA108" i="11"/>
  <c r="AC108" i="11" s="1"/>
  <c r="AA76" i="11"/>
  <c r="AC76" i="11" s="1"/>
  <c r="AA60" i="11"/>
  <c r="AC60" i="11" s="1"/>
  <c r="AB356" i="11"/>
  <c r="AB324" i="11"/>
  <c r="AB196" i="11"/>
  <c r="AB164" i="11"/>
  <c r="AA331" i="11"/>
  <c r="AC331" i="11" s="1"/>
  <c r="AA323" i="11"/>
  <c r="AC323" i="11" s="1"/>
  <c r="AA315" i="11"/>
  <c r="AC315" i="11" s="1"/>
  <c r="AA307" i="11"/>
  <c r="AC307" i="11" s="1"/>
  <c r="AA299" i="11"/>
  <c r="AC299" i="11" s="1"/>
  <c r="AA291" i="11"/>
  <c r="AC291" i="11" s="1"/>
  <c r="AA283" i="11"/>
  <c r="AC283" i="11" s="1"/>
  <c r="AA275" i="11"/>
  <c r="AC275" i="11" s="1"/>
  <c r="AA267" i="11"/>
  <c r="AC267" i="11" s="1"/>
  <c r="AA259" i="11"/>
  <c r="AC259" i="11" s="1"/>
  <c r="AA251" i="11"/>
  <c r="AC251" i="11" s="1"/>
  <c r="AA243" i="11"/>
  <c r="AC243" i="11" s="1"/>
  <c r="AA235" i="11"/>
  <c r="AC235" i="11" s="1"/>
  <c r="AA227" i="11"/>
  <c r="AC227" i="11" s="1"/>
  <c r="AA219" i="11"/>
  <c r="AC219" i="11" s="1"/>
  <c r="AA211" i="11"/>
  <c r="AC211" i="11" s="1"/>
  <c r="AA203" i="11"/>
  <c r="AC203" i="11" s="1"/>
  <c r="AA195" i="11"/>
  <c r="AC195" i="11" s="1"/>
  <c r="AA187" i="11"/>
  <c r="AC187" i="11" s="1"/>
  <c r="AA179" i="11"/>
  <c r="AC179" i="11" s="1"/>
  <c r="AA171" i="11"/>
  <c r="AC171" i="11" s="1"/>
  <c r="AA163" i="11"/>
  <c r="AC163" i="11" s="1"/>
  <c r="AA155" i="11"/>
  <c r="AC155" i="11" s="1"/>
  <c r="AA147" i="11"/>
  <c r="AC147" i="11" s="1"/>
  <c r="AA139" i="11"/>
  <c r="AC139" i="11" s="1"/>
  <c r="AA131" i="11"/>
  <c r="AC131" i="11" s="1"/>
  <c r="AA123" i="11"/>
  <c r="AC123" i="11" s="1"/>
  <c r="AA115" i="11"/>
  <c r="AC115" i="11" s="1"/>
  <c r="AA107" i="11"/>
  <c r="AC107" i="11" s="1"/>
  <c r="AA99" i="11"/>
  <c r="AC99" i="11" s="1"/>
  <c r="AA91" i="11"/>
  <c r="AC91" i="11" s="1"/>
  <c r="AA83" i="11"/>
  <c r="AC83" i="11" s="1"/>
  <c r="AA75" i="11"/>
  <c r="AC75" i="11" s="1"/>
  <c r="AA67" i="11"/>
  <c r="AC67" i="11" s="1"/>
  <c r="AB409" i="11"/>
  <c r="AB399" i="11"/>
  <c r="AB387" i="11"/>
  <c r="AB355" i="11"/>
  <c r="AB345" i="11"/>
  <c r="AB323" i="11"/>
  <c r="AB303" i="11"/>
  <c r="AB291" i="11"/>
  <c r="AB271" i="11"/>
  <c r="AB259" i="11"/>
  <c r="AB227" i="11"/>
  <c r="AB195" i="11"/>
  <c r="AB163" i="11"/>
  <c r="AB131" i="11"/>
  <c r="AB99" i="11"/>
  <c r="AB67" i="11"/>
  <c r="AB57" i="11"/>
  <c r="AB47" i="11"/>
  <c r="AB35" i="11"/>
  <c r="AB25" i="11"/>
  <c r="AC404" i="11"/>
  <c r="AC372" i="11"/>
  <c r="AC362" i="11"/>
  <c r="AC352" i="11"/>
  <c r="AC340" i="11"/>
  <c r="AC32" i="11"/>
  <c r="AA351" i="11"/>
  <c r="AC351" i="11" s="1"/>
  <c r="AA311" i="11"/>
  <c r="AC311" i="11" s="1"/>
  <c r="AA216" i="11"/>
  <c r="AC216" i="11" s="1"/>
  <c r="AA144" i="11"/>
  <c r="AC144" i="11" s="1"/>
  <c r="AA391" i="11"/>
  <c r="AC391" i="11" s="1"/>
  <c r="AA239" i="11"/>
  <c r="AC239" i="11" s="1"/>
  <c r="AA199" i="11"/>
  <c r="AC199" i="11" s="1"/>
  <c r="AA398" i="11"/>
  <c r="AC398" i="11" s="1"/>
  <c r="AB398" i="11"/>
  <c r="AA350" i="11"/>
  <c r="AC350" i="11" s="1"/>
  <c r="AB350" i="11"/>
  <c r="AA310" i="11"/>
  <c r="AC310" i="11" s="1"/>
  <c r="AB310" i="11"/>
  <c r="AA316" i="11"/>
  <c r="AC316" i="11" s="1"/>
  <c r="AA284" i="11"/>
  <c r="AC284" i="11" s="1"/>
  <c r="AA252" i="11"/>
  <c r="AC252" i="11" s="1"/>
  <c r="AA228" i="11"/>
  <c r="AC228" i="11" s="1"/>
  <c r="AA204" i="11"/>
  <c r="AC204" i="11" s="1"/>
  <c r="AA172" i="11"/>
  <c r="AC172" i="11" s="1"/>
  <c r="AA140" i="11"/>
  <c r="AC140" i="11" s="1"/>
  <c r="AA116" i="11"/>
  <c r="AC116" i="11" s="1"/>
  <c r="AA92" i="11"/>
  <c r="AC92" i="11" s="1"/>
  <c r="AB388" i="11"/>
  <c r="AB368" i="11"/>
  <c r="AB336" i="11"/>
  <c r="AB304" i="11"/>
  <c r="AB272" i="11"/>
  <c r="AA282" i="11"/>
  <c r="AC282" i="11" s="1"/>
  <c r="AA258" i="11"/>
  <c r="AC258" i="11" s="1"/>
  <c r="AA218" i="11"/>
  <c r="AC218" i="11" s="1"/>
  <c r="AA194" i="11"/>
  <c r="AC194" i="11" s="1"/>
  <c r="AA162" i="11"/>
  <c r="AC162" i="11" s="1"/>
  <c r="AA154" i="11"/>
  <c r="AC154" i="11" s="1"/>
  <c r="AA146" i="11"/>
  <c r="AC146" i="11" s="1"/>
  <c r="AA138" i="11"/>
  <c r="AC138" i="11" s="1"/>
  <c r="AA130" i="11"/>
  <c r="AC130" i="11" s="1"/>
  <c r="AA122" i="11"/>
  <c r="AC122" i="11" s="1"/>
  <c r="AA114" i="11"/>
  <c r="AC114" i="11" s="1"/>
  <c r="AA106" i="11"/>
  <c r="AC106" i="11" s="1"/>
  <c r="AA98" i="11"/>
  <c r="AC98" i="11" s="1"/>
  <c r="AA90" i="11"/>
  <c r="AC90" i="11" s="1"/>
  <c r="AA82" i="11"/>
  <c r="AC82" i="11" s="1"/>
  <c r="AA74" i="11"/>
  <c r="AC74" i="11" s="1"/>
  <c r="AA66" i="11"/>
  <c r="AC66" i="11" s="1"/>
  <c r="AB408" i="11"/>
  <c r="AB396" i="11"/>
  <c r="AB386" i="11"/>
  <c r="AB376" i="11"/>
  <c r="AB364" i="11"/>
  <c r="AB354" i="11"/>
  <c r="AB344" i="11"/>
  <c r="AB322" i="11"/>
  <c r="AB312" i="11"/>
  <c r="AB290" i="11"/>
  <c r="AB258" i="11"/>
  <c r="AB248" i="11"/>
  <c r="AB226" i="11"/>
  <c r="AB216" i="11"/>
  <c r="AB204" i="11"/>
  <c r="AB194" i="11"/>
  <c r="AB184" i="11"/>
  <c r="AB172" i="11"/>
  <c r="AB162" i="11"/>
  <c r="AB152" i="11"/>
  <c r="AB140" i="11"/>
  <c r="AB130" i="11"/>
  <c r="AB120" i="11"/>
  <c r="AB108" i="11"/>
  <c r="AB98" i="11"/>
  <c r="AB88" i="11"/>
  <c r="AB76" i="11"/>
  <c r="AB66" i="11"/>
  <c r="AB56" i="11"/>
  <c r="AB44" i="11"/>
  <c r="AB34" i="11"/>
  <c r="AB24" i="11"/>
  <c r="AC371" i="11"/>
  <c r="AC298" i="11"/>
  <c r="AA295" i="11"/>
  <c r="AC295" i="11" s="1"/>
  <c r="AA223" i="11"/>
  <c r="AC223" i="11" s="1"/>
  <c r="AA167" i="11"/>
  <c r="AC167" i="11" s="1"/>
  <c r="AA390" i="11"/>
  <c r="AC390" i="11" s="1"/>
  <c r="AB390" i="11"/>
  <c r="AA334" i="11"/>
  <c r="AC334" i="11" s="1"/>
  <c r="AB334" i="11"/>
  <c r="AA332" i="11"/>
  <c r="AC332" i="11" s="1"/>
  <c r="AA300" i="11"/>
  <c r="AC300" i="11" s="1"/>
  <c r="AA268" i="11"/>
  <c r="AC268" i="11" s="1"/>
  <c r="AA236" i="11"/>
  <c r="AC236" i="11" s="1"/>
  <c r="AA188" i="11"/>
  <c r="AC188" i="11" s="1"/>
  <c r="AA156" i="11"/>
  <c r="AC156" i="11" s="1"/>
  <c r="AA124" i="11"/>
  <c r="AC124" i="11" s="1"/>
  <c r="AA84" i="11"/>
  <c r="AC84" i="11" s="1"/>
  <c r="AB228" i="11"/>
  <c r="AA321" i="11"/>
  <c r="AC321" i="11" s="1"/>
  <c r="AA289" i="11"/>
  <c r="AC289" i="11" s="1"/>
  <c r="AA257" i="11"/>
  <c r="AC257" i="11" s="1"/>
  <c r="AA241" i="11"/>
  <c r="AC241" i="11" s="1"/>
  <c r="AA233" i="11"/>
  <c r="AC233" i="11" s="1"/>
  <c r="AA225" i="11"/>
  <c r="AC225" i="11" s="1"/>
  <c r="AA217" i="11"/>
  <c r="AC217" i="11" s="1"/>
  <c r="AA209" i="11"/>
  <c r="AC209" i="11" s="1"/>
  <c r="AA201" i="11"/>
  <c r="AC201" i="11" s="1"/>
  <c r="AA193" i="11"/>
  <c r="AC193" i="11" s="1"/>
  <c r="AA185" i="11"/>
  <c r="AC185" i="11" s="1"/>
  <c r="AA177" i="11"/>
  <c r="AC177" i="11" s="1"/>
  <c r="AA169" i="11"/>
  <c r="AC169" i="11" s="1"/>
  <c r="AA161" i="11"/>
  <c r="AC161" i="11" s="1"/>
  <c r="AA153" i="11"/>
  <c r="AC153" i="11" s="1"/>
  <c r="AA145" i="11"/>
  <c r="AC145" i="11" s="1"/>
  <c r="AA137" i="11"/>
  <c r="AC137" i="11" s="1"/>
  <c r="AA129" i="11"/>
  <c r="AC129" i="11" s="1"/>
  <c r="AA121" i="11"/>
  <c r="AC121" i="11" s="1"/>
  <c r="AA113" i="11"/>
  <c r="AC113" i="11" s="1"/>
  <c r="AA105" i="11"/>
  <c r="AC105" i="11" s="1"/>
  <c r="AA97" i="11"/>
  <c r="AC97" i="11" s="1"/>
  <c r="AA89" i="11"/>
  <c r="AC89" i="11" s="1"/>
  <c r="AA81" i="11"/>
  <c r="AC81" i="11" s="1"/>
  <c r="AA73" i="11"/>
  <c r="AC73" i="11" s="1"/>
  <c r="AA65" i="11"/>
  <c r="AC65" i="11" s="1"/>
  <c r="AB395" i="11"/>
  <c r="AB385" i="11"/>
  <c r="AB375" i="11"/>
  <c r="AB363" i="11"/>
  <c r="AB353" i="11"/>
  <c r="AB343" i="11"/>
  <c r="AB331" i="11"/>
  <c r="AB321" i="11"/>
  <c r="AB311" i="11"/>
  <c r="AB299" i="11"/>
  <c r="AB289" i="11"/>
  <c r="AB279" i="11"/>
  <c r="AB267" i="11"/>
  <c r="AB257" i="11"/>
  <c r="AB235" i="11"/>
  <c r="AB225" i="11"/>
  <c r="AB203" i="11"/>
  <c r="AB193" i="11"/>
  <c r="AB171" i="11"/>
  <c r="AB161" i="11"/>
  <c r="AB139" i="11"/>
  <c r="AB129" i="11"/>
  <c r="AB107" i="11"/>
  <c r="AB97" i="11"/>
  <c r="AB75" i="11"/>
  <c r="AB65" i="11"/>
  <c r="AB55" i="11"/>
  <c r="AB43" i="11"/>
  <c r="AB33" i="11"/>
  <c r="AB23" i="11"/>
  <c r="AC360" i="11"/>
  <c r="AC348" i="11"/>
  <c r="AC296" i="11"/>
  <c r="AC242" i="11"/>
  <c r="AC104" i="11"/>
  <c r="AA383" i="11"/>
  <c r="AC383" i="11" s="1"/>
  <c r="AA343" i="11"/>
  <c r="AC343" i="11" s="1"/>
  <c r="AA255" i="11"/>
  <c r="AC255" i="11" s="1"/>
  <c r="AA280" i="11"/>
  <c r="AC280" i="11" s="1"/>
  <c r="AA176" i="11"/>
  <c r="AC176" i="11" s="1"/>
  <c r="AA112" i="11"/>
  <c r="AC112" i="11" s="1"/>
  <c r="AA80" i="11"/>
  <c r="AC80" i="11" s="1"/>
  <c r="AB416" i="11"/>
  <c r="AB404" i="11"/>
  <c r="AB384" i="11"/>
  <c r="AB372" i="11"/>
  <c r="AB352" i="11"/>
  <c r="AB340" i="11"/>
  <c r="AB320" i="11"/>
  <c r="AB308" i="11"/>
  <c r="AB288" i="11"/>
  <c r="AB276" i="11"/>
  <c r="AB256" i="11"/>
  <c r="AB244" i="11"/>
  <c r="AB224" i="11"/>
  <c r="AB192" i="11"/>
  <c r="AB160" i="11"/>
  <c r="AB128" i="11"/>
  <c r="AB116" i="11"/>
  <c r="AB96" i="11"/>
  <c r="AB84" i="11"/>
  <c r="AB64" i="11"/>
  <c r="AB52" i="11"/>
  <c r="AB20" i="11"/>
  <c r="AA215" i="11"/>
  <c r="AC215" i="11" s="1"/>
  <c r="AA183" i="11"/>
  <c r="AC183" i="11" s="1"/>
  <c r="AA151" i="11"/>
  <c r="AC151" i="11" s="1"/>
  <c r="AA143" i="11"/>
  <c r="AC143" i="11" s="1"/>
  <c r="AA135" i="11"/>
  <c r="AC135" i="11" s="1"/>
  <c r="AA127" i="11"/>
  <c r="AC127" i="11" s="1"/>
  <c r="AA119" i="11"/>
  <c r="AC119" i="11" s="1"/>
  <c r="AA111" i="11"/>
  <c r="AC111" i="11" s="1"/>
  <c r="AA103" i="11"/>
  <c r="AC103" i="11" s="1"/>
  <c r="AA95" i="11"/>
  <c r="AC95" i="11" s="1"/>
  <c r="AA87" i="11"/>
  <c r="AC87" i="11" s="1"/>
  <c r="AA79" i="11"/>
  <c r="AC79" i="11" s="1"/>
  <c r="AA71" i="11"/>
  <c r="AC71" i="11" s="1"/>
  <c r="AA63" i="11"/>
  <c r="AC63" i="11" s="1"/>
  <c r="AB415" i="11"/>
  <c r="AB319" i="11"/>
  <c r="AB287" i="11"/>
  <c r="AB255" i="11"/>
  <c r="AB223" i="11"/>
  <c r="AB191" i="11"/>
  <c r="AB127" i="11"/>
  <c r="AB95" i="11"/>
  <c r="AB63" i="11"/>
  <c r="AB31" i="11"/>
  <c r="AC232" i="11"/>
  <c r="AA415" i="11"/>
  <c r="AC415" i="11" s="1"/>
  <c r="AA375" i="11"/>
  <c r="AC375" i="11" s="1"/>
  <c r="AA335" i="11"/>
  <c r="AC335" i="11" s="1"/>
  <c r="AA247" i="11"/>
  <c r="AC247" i="11" s="1"/>
  <c r="AA359" i="11"/>
  <c r="AC359" i="11" s="1"/>
  <c r="AA327" i="11"/>
  <c r="AC327" i="11" s="1"/>
  <c r="AA207" i="11"/>
  <c r="AC207" i="11" s="1"/>
  <c r="AA414" i="11"/>
  <c r="AC414" i="11" s="1"/>
  <c r="AB414" i="11"/>
  <c r="AA366" i="11"/>
  <c r="AC366" i="11" s="1"/>
  <c r="AB366" i="11"/>
  <c r="AA318" i="11"/>
  <c r="AC318" i="11" s="1"/>
  <c r="AB318" i="11"/>
  <c r="AA286" i="11"/>
  <c r="AC286" i="11" s="1"/>
  <c r="AB286" i="11"/>
  <c r="AA270" i="11"/>
  <c r="AC270" i="11" s="1"/>
  <c r="AB270" i="11"/>
  <c r="AA262" i="11"/>
  <c r="AC262" i="11" s="1"/>
  <c r="AB262" i="11"/>
  <c r="AA254" i="11"/>
  <c r="AC254" i="11" s="1"/>
  <c r="AB254" i="11"/>
  <c r="AA246" i="11"/>
  <c r="AC246" i="11" s="1"/>
  <c r="AB246" i="11"/>
  <c r="AA238" i="11"/>
  <c r="AC238" i="11" s="1"/>
  <c r="AB238" i="11"/>
  <c r="AA230" i="11"/>
  <c r="AC230" i="11" s="1"/>
  <c r="AB230" i="11"/>
  <c r="AA214" i="11"/>
  <c r="AC214" i="11" s="1"/>
  <c r="AB214" i="11"/>
  <c r="AA206" i="11"/>
  <c r="AC206" i="11" s="1"/>
  <c r="AB206" i="11"/>
  <c r="AA198" i="11"/>
  <c r="AC198" i="11" s="1"/>
  <c r="AB198" i="11"/>
  <c r="AA190" i="11"/>
  <c r="AC190" i="11" s="1"/>
  <c r="AB190" i="11"/>
  <c r="AB412" i="11"/>
  <c r="AB392" i="11"/>
  <c r="AB380" i="11"/>
  <c r="AB360" i="11"/>
  <c r="AB348" i="11"/>
  <c r="AB328" i="11"/>
  <c r="AB316" i="11"/>
  <c r="AB296" i="11"/>
  <c r="AB284" i="11"/>
  <c r="AB264" i="11"/>
  <c r="AB252" i="11"/>
  <c r="AB232" i="11"/>
  <c r="AB220" i="11"/>
  <c r="AB200" i="11"/>
  <c r="AB188" i="11"/>
  <c r="AB168" i="11"/>
  <c r="AB156" i="11"/>
  <c r="AB136" i="11"/>
  <c r="AB124" i="11"/>
  <c r="AB104" i="11"/>
  <c r="AB92" i="11"/>
  <c r="AB72" i="11"/>
  <c r="AB60" i="11"/>
  <c r="AB40" i="11"/>
  <c r="AB28" i="11"/>
  <c r="AA369" i="11"/>
  <c r="AC369" i="11" s="1"/>
  <c r="AA231" i="11"/>
  <c r="AC231" i="11" s="1"/>
  <c r="AA175" i="11"/>
  <c r="AC175" i="11" s="1"/>
  <c r="AA374" i="11"/>
  <c r="AC374" i="11" s="1"/>
  <c r="AB374" i="11"/>
  <c r="AA326" i="11"/>
  <c r="AC326" i="11" s="1"/>
  <c r="AB326" i="11"/>
  <c r="AA294" i="11"/>
  <c r="AC294" i="11" s="1"/>
  <c r="AB294" i="11"/>
  <c r="AA278" i="11"/>
  <c r="AC278" i="11" s="1"/>
  <c r="AB278" i="11"/>
  <c r="AA222" i="11"/>
  <c r="AC222" i="11" s="1"/>
  <c r="AB222" i="11"/>
  <c r="AA413" i="11"/>
  <c r="AC413" i="11" s="1"/>
  <c r="AB413" i="11"/>
  <c r="AA405" i="11"/>
  <c r="AC405" i="11" s="1"/>
  <c r="AB405" i="11"/>
  <c r="AA397" i="11"/>
  <c r="AC397" i="11" s="1"/>
  <c r="AB397" i="11"/>
  <c r="AA389" i="11"/>
  <c r="AC389" i="11" s="1"/>
  <c r="AB389" i="11"/>
  <c r="AA381" i="11"/>
  <c r="AC381" i="11" s="1"/>
  <c r="AB381" i="11"/>
  <c r="AA373" i="11"/>
  <c r="AC373" i="11" s="1"/>
  <c r="AB373" i="11"/>
  <c r="AA365" i="11"/>
  <c r="AC365" i="11" s="1"/>
  <c r="AB365" i="11"/>
  <c r="AA357" i="11"/>
  <c r="AC357" i="11" s="1"/>
  <c r="AB357" i="11"/>
  <c r="AA349" i="11"/>
  <c r="AC349" i="11" s="1"/>
  <c r="AB349" i="11"/>
  <c r="AA341" i="11"/>
  <c r="AC341" i="11" s="1"/>
  <c r="AB341" i="11"/>
  <c r="AA333" i="11"/>
  <c r="AC333" i="11" s="1"/>
  <c r="AB333" i="11"/>
  <c r="AA325" i="11"/>
  <c r="AC325" i="11" s="1"/>
  <c r="AB325" i="11"/>
  <c r="AA317" i="11"/>
  <c r="AC317" i="11" s="1"/>
  <c r="AB317" i="11"/>
  <c r="AA309" i="11"/>
  <c r="AC309" i="11" s="1"/>
  <c r="AB309" i="11"/>
  <c r="AA301" i="11"/>
  <c r="AC301" i="11" s="1"/>
  <c r="AB301" i="11"/>
  <c r="AA293" i="11"/>
  <c r="AC293" i="11" s="1"/>
  <c r="AB293" i="11"/>
  <c r="AA285" i="11"/>
  <c r="AC285" i="11" s="1"/>
  <c r="AB285" i="11"/>
  <c r="AA277" i="11"/>
  <c r="AC277" i="11" s="1"/>
  <c r="AB277" i="11"/>
  <c r="AA269" i="11"/>
  <c r="AC269" i="11" s="1"/>
  <c r="AB269" i="11"/>
  <c r="AA261" i="11"/>
  <c r="AC261" i="11" s="1"/>
  <c r="AB261" i="11"/>
  <c r="AA253" i="11"/>
  <c r="AC253" i="11" s="1"/>
  <c r="AB253" i="11"/>
  <c r="AA245" i="11"/>
  <c r="AC245" i="11" s="1"/>
  <c r="AB245" i="11"/>
  <c r="AA237" i="11"/>
  <c r="AC237" i="11" s="1"/>
  <c r="AB237" i="11"/>
  <c r="AA229" i="11"/>
  <c r="AC229" i="11" s="1"/>
  <c r="AB229" i="11"/>
  <c r="AA221" i="11"/>
  <c r="AC221" i="11" s="1"/>
  <c r="AB221" i="11"/>
  <c r="AA213" i="11"/>
  <c r="AC213" i="11" s="1"/>
  <c r="AB213" i="11"/>
  <c r="AA205" i="11"/>
  <c r="AC205" i="11" s="1"/>
  <c r="AB205" i="11"/>
  <c r="AA197" i="11"/>
  <c r="AC197" i="11" s="1"/>
  <c r="AB197" i="11"/>
  <c r="AB411" i="11"/>
  <c r="AB401" i="11"/>
  <c r="AB391" i="11"/>
  <c r="AB379" i="11"/>
  <c r="AB359" i="11"/>
  <c r="AB347" i="11"/>
  <c r="AB327" i="11"/>
  <c r="AB315" i="11"/>
  <c r="AB305" i="11"/>
  <c r="AB295" i="11"/>
  <c r="AB283" i="11"/>
  <c r="AB273" i="11"/>
  <c r="AB251" i="11"/>
  <c r="AB241" i="11"/>
  <c r="AB231" i="11"/>
  <c r="AB219" i="11"/>
  <c r="AB209" i="11"/>
  <c r="AB199" i="11"/>
  <c r="AB187" i="11"/>
  <c r="AB177" i="11"/>
  <c r="AB167" i="11"/>
  <c r="AB155" i="11"/>
  <c r="AB145" i="11"/>
  <c r="AB135" i="11"/>
  <c r="AB123" i="11"/>
  <c r="AB113" i="11"/>
  <c r="AB103" i="11"/>
  <c r="AB91" i="11"/>
  <c r="AB81" i="11"/>
  <c r="AB71" i="11"/>
  <c r="AB59" i="11"/>
  <c r="AB49" i="11"/>
  <c r="AB39" i="11"/>
  <c r="AB27" i="11"/>
  <c r="AB17" i="11"/>
  <c r="AC396" i="11"/>
  <c r="AC386" i="11"/>
  <c r="AC226" i="11"/>
  <c r="AC168" i="11"/>
  <c r="AC88" i="11"/>
  <c r="AA407" i="11"/>
  <c r="AC407" i="11" s="1"/>
  <c r="AA367" i="11"/>
  <c r="AC367" i="11" s="1"/>
  <c r="AA279" i="11"/>
  <c r="AC279" i="11" s="1"/>
  <c r="AA240" i="11"/>
  <c r="AC240" i="11" s="1"/>
  <c r="AC319" i="11"/>
  <c r="AA263" i="11"/>
  <c r="AC263" i="11" s="1"/>
  <c r="AA159" i="11"/>
  <c r="AC159" i="11" s="1"/>
  <c r="AA382" i="11"/>
  <c r="AC382" i="11" s="1"/>
  <c r="AB382" i="11"/>
  <c r="AA342" i="11"/>
  <c r="AC342" i="11" s="1"/>
  <c r="AB342" i="11"/>
  <c r="AA292" i="11"/>
  <c r="AC292" i="11" s="1"/>
  <c r="AA260" i="11"/>
  <c r="AC260" i="11" s="1"/>
  <c r="AA212" i="11"/>
  <c r="AC212" i="11" s="1"/>
  <c r="AA180" i="11"/>
  <c r="AC180" i="11" s="1"/>
  <c r="AA148" i="11"/>
  <c r="AC148" i="11" s="1"/>
  <c r="AA100" i="11"/>
  <c r="AC100" i="11" s="1"/>
  <c r="AA68" i="11"/>
  <c r="AC68" i="11" s="1"/>
  <c r="AB400" i="11"/>
  <c r="AB208" i="11"/>
  <c r="AB176" i="11"/>
  <c r="AB132" i="11"/>
  <c r="AB100" i="11"/>
  <c r="AB48" i="11"/>
  <c r="AB36" i="11"/>
  <c r="AB182" i="11"/>
  <c r="AB174" i="11"/>
  <c r="AB166" i="11"/>
  <c r="AB158" i="11"/>
  <c r="AB150" i="11"/>
  <c r="AB142" i="11"/>
  <c r="AB134" i="11"/>
  <c r="AB126" i="11"/>
  <c r="AB118" i="11"/>
  <c r="AB110" i="11"/>
  <c r="AB102" i="11"/>
  <c r="AB94" i="11"/>
  <c r="AB86" i="11"/>
  <c r="AB78" i="11"/>
  <c r="AB70" i="11"/>
  <c r="AB62" i="11"/>
  <c r="AB54" i="11"/>
  <c r="AB22" i="11"/>
  <c r="AC150" i="11"/>
  <c r="AC118" i="11"/>
  <c r="AA189" i="11"/>
  <c r="AC189" i="11" s="1"/>
  <c r="AA181" i="11"/>
  <c r="AC181" i="11" s="1"/>
  <c r="AA173" i="11"/>
  <c r="AC173" i="11" s="1"/>
  <c r="AA165" i="11"/>
  <c r="AC165" i="11" s="1"/>
  <c r="AA157" i="11"/>
  <c r="AC157" i="11" s="1"/>
  <c r="AA149" i="11"/>
  <c r="AC149" i="11" s="1"/>
  <c r="AA141" i="11"/>
  <c r="AC141" i="11" s="1"/>
  <c r="AA133" i="11"/>
  <c r="AC133" i="11" s="1"/>
  <c r="AA125" i="11"/>
  <c r="AC125" i="11" s="1"/>
  <c r="AA117" i="11"/>
  <c r="AC117" i="11" s="1"/>
  <c r="AA109" i="11"/>
  <c r="AC109" i="11" s="1"/>
  <c r="AA101" i="11"/>
  <c r="AC101" i="11" s="1"/>
  <c r="AA93" i="11"/>
  <c r="AC93" i="11" s="1"/>
  <c r="AA85" i="11"/>
  <c r="AC85" i="11" s="1"/>
  <c r="AA77" i="11"/>
  <c r="AC77" i="11" s="1"/>
  <c r="AA69" i="11"/>
  <c r="AC69" i="11" s="1"/>
  <c r="AA61" i="11"/>
  <c r="AC61" i="11" s="1"/>
  <c r="AB189" i="11"/>
  <c r="AB181" i="11"/>
  <c r="AB173" i="11"/>
  <c r="AB165" i="11"/>
  <c r="AB157" i="11"/>
  <c r="AB149" i="11"/>
  <c r="AB141" i="11"/>
  <c r="AB133" i="11"/>
  <c r="AB125" i="11"/>
  <c r="AB117" i="11"/>
  <c r="AB109" i="11"/>
  <c r="AB101" i="11"/>
  <c r="AB93" i="11"/>
  <c r="AB85" i="11"/>
  <c r="AB77" i="11"/>
  <c r="AB69" i="11"/>
  <c r="AB61" i="11"/>
  <c r="AB53" i="11"/>
  <c r="AB45" i="11"/>
  <c r="AB37" i="11"/>
  <c r="AB29" i="11"/>
  <c r="AB21" i="11"/>
  <c r="AC174" i="11"/>
  <c r="AC248" i="11" l="1"/>
  <c r="AC134" i="11"/>
  <c r="AC70" i="11"/>
  <c r="AC344" i="11"/>
  <c r="AC202" i="11"/>
  <c r="AC408" i="11"/>
  <c r="AC234" i="11"/>
  <c r="AC166" i="11"/>
  <c r="AC376" i="11"/>
  <c r="AC312" i="11"/>
  <c r="AC102" i="11"/>
  <c r="AC308" i="11"/>
  <c r="AC265" i="11"/>
</calcChain>
</file>

<file path=xl/sharedStrings.xml><?xml version="1.0" encoding="utf-8"?>
<sst xmlns="http://schemas.openxmlformats.org/spreadsheetml/2006/main" count="211" uniqueCount="110">
  <si>
    <t>VS(V)</t>
  </si>
  <si>
    <t>Where:</t>
  </si>
  <si>
    <t>=</t>
  </si>
  <si>
    <t>V (typical)</t>
  </si>
  <si>
    <r>
      <t>V</t>
    </r>
    <r>
      <rPr>
        <vertAlign val="subscript"/>
        <sz val="10"/>
        <rFont val="Arial"/>
        <family val="2"/>
      </rPr>
      <t>(CS_REG)</t>
    </r>
  </si>
  <si>
    <t>mV (typical)</t>
  </si>
  <si>
    <t>Ω (ideal)</t>
  </si>
  <si>
    <t>Ω (actual)</t>
  </si>
  <si>
    <r>
      <t>I</t>
    </r>
    <r>
      <rPr>
        <vertAlign val="subscript"/>
        <sz val="10"/>
        <rFont val="Arial"/>
        <family val="2"/>
      </rPr>
      <t>(OUT_Tot)</t>
    </r>
  </si>
  <si>
    <t>mA (typical)</t>
  </si>
  <si>
    <t>RDS(ON)OUT</t>
  </si>
  <si>
    <t>RDS(ON)RES</t>
  </si>
  <si>
    <t>RES resistor calculation for current and thermal distribution</t>
  </si>
  <si>
    <t>V (minimum)</t>
  </si>
  <si>
    <t>V (maximum)</t>
  </si>
  <si>
    <r>
      <t>V</t>
    </r>
    <r>
      <rPr>
        <vertAlign val="subscript"/>
        <sz val="10"/>
        <rFont val="Arial"/>
        <family val="2"/>
      </rPr>
      <t>(OPEN_th_rising)</t>
    </r>
  </si>
  <si>
    <t>mV (maximum)</t>
  </si>
  <si>
    <r>
      <t>V</t>
    </r>
    <r>
      <rPr>
        <vertAlign val="subscript"/>
        <sz val="10"/>
        <rFont val="Arial"/>
        <family val="2"/>
      </rPr>
      <t>IL(DIAGEN)</t>
    </r>
  </si>
  <si>
    <r>
      <t>V</t>
    </r>
    <r>
      <rPr>
        <vertAlign val="subscript"/>
        <sz val="10"/>
        <rFont val="Arial"/>
        <family val="2"/>
      </rPr>
      <t>(OUTx)</t>
    </r>
  </si>
  <si>
    <t>Input the maximum LED forward voltage</t>
  </si>
  <si>
    <r>
      <t>V</t>
    </r>
    <r>
      <rPr>
        <vertAlign val="subscript"/>
        <sz val="10"/>
        <rFont val="Arial"/>
        <family val="2"/>
      </rPr>
      <t>(DROPOUT)</t>
    </r>
  </si>
  <si>
    <t>Input total output current for single string</t>
  </si>
  <si>
    <t>Notes</t>
  </si>
  <si>
    <t>1. This worksheet is designed for use with Microsoft Excel 2010 or later.  It's use is intended to assist hardware and firmware designers</t>
  </si>
  <si>
    <t>2. All worksheets have yellow input cells and light blue calculated cells. Grey cells are for device constants.</t>
  </si>
  <si>
    <t>3. Formulas and device constants used in the spreadsheet are locked to prohibit them from accidentally being overwritten or deleted.</t>
  </si>
  <si>
    <t>Disclaimer</t>
  </si>
  <si>
    <t>This product is designed as an aid for customers of Texas Instruments.  No warranties, either express</t>
  </si>
  <si>
    <t>or implied, with respect to this software or its fitness for any particular purpose is claimed by Texas</t>
  </si>
  <si>
    <t>Instruments or the author.  The software is licensed solely on an "as is" basis.  The entire risk as to its</t>
  </si>
  <si>
    <t>quality and performance is with the customer.</t>
  </si>
  <si>
    <t>TI recommends 10kΩ</t>
  </si>
  <si>
    <t xml:space="preserve">mA </t>
  </si>
  <si>
    <r>
      <t xml:space="preserve">Calculated value of </t>
    </r>
    <r>
      <rPr>
        <b/>
        <sz val="10"/>
        <rFont val="Arial"/>
        <family val="2"/>
      </rPr>
      <t>R</t>
    </r>
    <r>
      <rPr>
        <b/>
        <vertAlign val="subscript"/>
        <sz val="10"/>
        <rFont val="Arial"/>
        <family val="2"/>
      </rPr>
      <t>(SNSx)</t>
    </r>
  </si>
  <si>
    <r>
      <t>V</t>
    </r>
    <r>
      <rPr>
        <vertAlign val="subscript"/>
        <sz val="10"/>
        <rFont val="Arial"/>
        <family val="2"/>
      </rPr>
      <t>(SUPPLY)</t>
    </r>
  </si>
  <si>
    <t>Typical supply operating voltage</t>
  </si>
  <si>
    <t>Input total LED required forward voltage</t>
  </si>
  <si>
    <r>
      <t>R</t>
    </r>
    <r>
      <rPr>
        <b/>
        <vertAlign val="subscript"/>
        <sz val="10"/>
        <rFont val="Arial"/>
        <family val="2"/>
      </rPr>
      <t>2</t>
    </r>
  </si>
  <si>
    <t>kΩ</t>
  </si>
  <si>
    <r>
      <t>R</t>
    </r>
    <r>
      <rPr>
        <b/>
        <vertAlign val="subscript"/>
        <sz val="10"/>
        <rFont val="Arial"/>
        <family val="2"/>
      </rPr>
      <t>1</t>
    </r>
  </si>
  <si>
    <r>
      <t>R</t>
    </r>
    <r>
      <rPr>
        <b/>
        <vertAlign val="subscript"/>
        <sz val="10"/>
        <rFont val="Arial"/>
        <family val="2"/>
      </rPr>
      <t>4</t>
    </r>
  </si>
  <si>
    <r>
      <t>R</t>
    </r>
    <r>
      <rPr>
        <b/>
        <vertAlign val="subscript"/>
        <sz val="10"/>
        <rFont val="Arial"/>
        <family val="2"/>
      </rPr>
      <t>3</t>
    </r>
  </si>
  <si>
    <t>Vsupply</t>
  </si>
  <si>
    <t>V</t>
  </si>
  <si>
    <t>mA</t>
  </si>
  <si>
    <t>mW</t>
  </si>
  <si>
    <t>PPDEV_Tot</t>
  </si>
  <si>
    <t>PRES</t>
  </si>
  <si>
    <t>PDEV</t>
  </si>
  <si>
    <t>IOUT</t>
  </si>
  <si>
    <t>IRES</t>
  </si>
  <si>
    <t xml:space="preserve">Input total LED required forward voltage for string </t>
  </si>
  <si>
    <t>Input LED current setup for string</t>
  </si>
  <si>
    <r>
      <t>Input the value of R</t>
    </r>
    <r>
      <rPr>
        <vertAlign val="subscript"/>
        <sz val="10"/>
        <color rgb="FF002060"/>
        <rFont val="Arial"/>
        <family val="2"/>
      </rPr>
      <t>(RES)</t>
    </r>
  </si>
  <si>
    <t>PRES(mW)</t>
  </si>
  <si>
    <t>PDEV(mW)</t>
  </si>
  <si>
    <r>
      <t>V</t>
    </r>
    <r>
      <rPr>
        <vertAlign val="subscript"/>
        <sz val="10"/>
        <rFont val="Arial"/>
        <family val="2"/>
      </rPr>
      <t>(OUT)</t>
    </r>
  </si>
  <si>
    <r>
      <t>R</t>
    </r>
    <r>
      <rPr>
        <vertAlign val="subscript"/>
        <sz val="10"/>
        <rFont val="Arial"/>
        <family val="2"/>
      </rPr>
      <t>(RES)</t>
    </r>
  </si>
  <si>
    <r>
      <t>V</t>
    </r>
    <r>
      <rPr>
        <vertAlign val="subscript"/>
        <sz val="10"/>
        <rFont val="Arial"/>
        <family val="2"/>
      </rPr>
      <t>IH(PWM)</t>
    </r>
  </si>
  <si>
    <r>
      <t xml:space="preserve">To change or modify locked cells, use the password: </t>
    </r>
    <r>
      <rPr>
        <b/>
        <sz val="10"/>
        <color indexed="10"/>
        <rFont val="Arial"/>
        <family val="2"/>
      </rPr>
      <t>TPS92629</t>
    </r>
  </si>
  <si>
    <t xml:space="preserve">STEP 5: Design the threshold voltage of SUPPLY to turn on and off each channel of LED, and calculate </t>
  </si>
  <si>
    <r>
      <t>voltage divider resistor value for R</t>
    </r>
    <r>
      <rPr>
        <b/>
        <vertAlign val="subscript"/>
        <sz val="11"/>
        <rFont val="Calibri"/>
        <family val="2"/>
      </rPr>
      <t xml:space="preserve">10 </t>
    </r>
    <r>
      <rPr>
        <b/>
        <sz val="11"/>
        <rFont val="Calibri"/>
        <family val="2"/>
      </rPr>
      <t>and R</t>
    </r>
    <r>
      <rPr>
        <b/>
        <vertAlign val="subscript"/>
        <sz val="11"/>
        <rFont val="Calibri"/>
        <family val="2"/>
      </rPr>
      <t>11</t>
    </r>
    <r>
      <rPr>
        <b/>
        <sz val="11"/>
        <rFont val="Calibri"/>
        <family val="2"/>
      </rPr>
      <t xml:space="preserve"> on ADIM input pin.</t>
    </r>
  </si>
  <si>
    <r>
      <t>V</t>
    </r>
    <r>
      <rPr>
        <vertAlign val="subscript"/>
        <sz val="10"/>
        <rFont val="Arial"/>
        <family val="2"/>
      </rPr>
      <t>IH(ADIM)</t>
    </r>
  </si>
  <si>
    <r>
      <t>R</t>
    </r>
    <r>
      <rPr>
        <b/>
        <vertAlign val="subscript"/>
        <sz val="10"/>
        <rFont val="Arial"/>
        <family val="2"/>
      </rPr>
      <t>(SNS)</t>
    </r>
  </si>
  <si>
    <t xml:space="preserve">STEP 3: Design the threshold voltage of SUPPLY to turn on and off each channel of LED, and calculate </t>
  </si>
  <si>
    <t>STEP 4: Design the threshold voltage of SUPPLY to turn on and off each channel of LED, and calculate voltage</t>
  </si>
  <si>
    <t>divider resistor value for R1 and R2 on EN/PWM input pin.</t>
  </si>
  <si>
    <t>voltage divider resistor value for R3 and R4 on DIAGEN pin.</t>
  </si>
  <si>
    <r>
      <t>R</t>
    </r>
    <r>
      <rPr>
        <b/>
        <vertAlign val="subscript"/>
        <sz val="10"/>
        <rFont val="Arial"/>
        <family val="2"/>
      </rPr>
      <t>(RES)</t>
    </r>
  </si>
  <si>
    <r>
      <t>I</t>
    </r>
    <r>
      <rPr>
        <vertAlign val="subscript"/>
        <sz val="10"/>
        <rFont val="Arial"/>
        <family val="2"/>
      </rPr>
      <t>(EN/PWM)</t>
    </r>
  </si>
  <si>
    <r>
      <t xml:space="preserve">Calculated value of </t>
    </r>
    <r>
      <rPr>
        <b/>
        <sz val="10"/>
        <rFont val="Arial"/>
        <family val="2"/>
      </rPr>
      <t>R1</t>
    </r>
  </si>
  <si>
    <r>
      <t xml:space="preserve">Calculated value of </t>
    </r>
    <r>
      <rPr>
        <b/>
        <sz val="10"/>
        <rFont val="Arial"/>
        <family val="2"/>
      </rPr>
      <t>R</t>
    </r>
    <r>
      <rPr>
        <b/>
        <vertAlign val="subscript"/>
        <sz val="10"/>
        <rFont val="Arial"/>
        <family val="2"/>
      </rPr>
      <t>(RES)</t>
    </r>
  </si>
  <si>
    <r>
      <t xml:space="preserve">Calculated value of </t>
    </r>
    <r>
      <rPr>
        <b/>
        <sz val="10"/>
        <rFont val="Arial"/>
        <family val="2"/>
      </rPr>
      <t>R3</t>
    </r>
  </si>
  <si>
    <r>
      <t>R</t>
    </r>
    <r>
      <rPr>
        <b/>
        <vertAlign val="subscript"/>
        <sz val="10"/>
        <rFont val="Arial"/>
        <family val="2"/>
      </rPr>
      <t>6</t>
    </r>
  </si>
  <si>
    <r>
      <t>R</t>
    </r>
    <r>
      <rPr>
        <b/>
        <vertAlign val="subscript"/>
        <sz val="10"/>
        <rFont val="Arial"/>
        <family val="2"/>
      </rPr>
      <t>5</t>
    </r>
  </si>
  <si>
    <t>and R8 on FAULT output pin.</t>
  </si>
  <si>
    <r>
      <t>V</t>
    </r>
    <r>
      <rPr>
        <vertAlign val="subscript"/>
        <sz val="10"/>
        <rFont val="Arial"/>
        <family val="2"/>
      </rPr>
      <t>(FAULT)</t>
    </r>
  </si>
  <si>
    <r>
      <t>V</t>
    </r>
    <r>
      <rPr>
        <vertAlign val="subscript"/>
        <sz val="10"/>
        <rFont val="Arial"/>
        <family val="2"/>
      </rPr>
      <t>(ADC_FAULT)</t>
    </r>
  </si>
  <si>
    <r>
      <t>R</t>
    </r>
    <r>
      <rPr>
        <b/>
        <vertAlign val="subscript"/>
        <sz val="10"/>
        <rFont val="Arial"/>
        <family val="2"/>
      </rPr>
      <t>8</t>
    </r>
  </si>
  <si>
    <t xml:space="preserve">V </t>
  </si>
  <si>
    <r>
      <t>R</t>
    </r>
    <r>
      <rPr>
        <b/>
        <vertAlign val="subscript"/>
        <sz val="10"/>
        <rFont val="Arial"/>
        <family val="2"/>
      </rPr>
      <t>7</t>
    </r>
  </si>
  <si>
    <r>
      <t xml:space="preserve">Calculated value of </t>
    </r>
    <r>
      <rPr>
        <b/>
        <sz val="10"/>
        <rFont val="Arial"/>
        <family val="2"/>
      </rPr>
      <t>R7</t>
    </r>
  </si>
  <si>
    <t>IRES(mA)</t>
  </si>
  <si>
    <t>IOUT(mA)</t>
  </si>
  <si>
    <t>Default value</t>
  </si>
  <si>
    <t>Variable value</t>
  </si>
  <si>
    <t>Calculated Value</t>
  </si>
  <si>
    <r>
      <t>V</t>
    </r>
    <r>
      <rPr>
        <b/>
        <vertAlign val="subscript"/>
        <sz val="10"/>
        <rFont val="Arial"/>
        <family val="2"/>
      </rPr>
      <t>(supply)</t>
    </r>
  </si>
  <si>
    <r>
      <t xml:space="preserve">Real value of </t>
    </r>
    <r>
      <rPr>
        <b/>
        <sz val="10"/>
        <rFont val="Arial"/>
        <family val="2"/>
      </rPr>
      <t>R1</t>
    </r>
  </si>
  <si>
    <r>
      <t xml:space="preserve">Real value of </t>
    </r>
    <r>
      <rPr>
        <b/>
        <sz val="10"/>
        <rFont val="Arial"/>
        <family val="2"/>
      </rPr>
      <t>R3</t>
    </r>
  </si>
  <si>
    <r>
      <t xml:space="preserve">Real value of </t>
    </r>
    <r>
      <rPr>
        <b/>
        <sz val="10"/>
        <rFont val="Arial"/>
        <family val="2"/>
      </rPr>
      <t>R5</t>
    </r>
  </si>
  <si>
    <r>
      <t>I</t>
    </r>
    <r>
      <rPr>
        <vertAlign val="subscript"/>
        <sz val="10"/>
        <rFont val="Arial"/>
        <family val="2"/>
      </rPr>
      <t>(ADIM)</t>
    </r>
  </si>
  <si>
    <r>
      <t xml:space="preserve">Calculated value of </t>
    </r>
    <r>
      <rPr>
        <b/>
        <sz val="10"/>
        <rFont val="Arial"/>
        <family val="2"/>
      </rPr>
      <t>R5</t>
    </r>
  </si>
  <si>
    <t xml:space="preserve">STEP 6: Design the voltage of Fault pin connected to ADC, and calculate voltage divider resistor value for R7 </t>
  </si>
  <si>
    <r>
      <t>STEP 2: Design the current distribution between I</t>
    </r>
    <r>
      <rPr>
        <b/>
        <vertAlign val="subscript"/>
        <sz val="10"/>
        <rFont val="Arial"/>
        <family val="2"/>
      </rPr>
      <t>(OUT)</t>
    </r>
    <r>
      <rPr>
        <b/>
        <sz val="10"/>
        <rFont val="Arial"/>
        <family val="2"/>
      </rPr>
      <t xml:space="preserve"> and I</t>
    </r>
    <r>
      <rPr>
        <b/>
        <vertAlign val="subscript"/>
        <sz val="10"/>
        <rFont val="Arial"/>
        <family val="2"/>
      </rPr>
      <t>(RES)</t>
    </r>
    <r>
      <rPr>
        <b/>
        <sz val="10"/>
        <rFont val="Arial"/>
        <family val="2"/>
      </rPr>
      <t>, and calculate the current sharing resistor, R</t>
    </r>
    <r>
      <rPr>
        <b/>
        <vertAlign val="subscript"/>
        <sz val="10"/>
        <rFont val="Arial"/>
        <family val="2"/>
      </rPr>
      <t>(RES)</t>
    </r>
  </si>
  <si>
    <r>
      <t>STEP 1: Determine the current sensing resistor, R</t>
    </r>
    <r>
      <rPr>
        <b/>
        <vertAlign val="subscript"/>
        <sz val="10"/>
        <rFont val="Arial"/>
        <family val="2"/>
      </rPr>
      <t>(SNS)</t>
    </r>
  </si>
  <si>
    <t>Principle: Design the R(RES) to consume appropriate 50% total power dissipation at typical supply operating voltage.</t>
  </si>
  <si>
    <r>
      <t xml:space="preserve">Calculated value of the minmum supply voltage according to the real </t>
    </r>
    <r>
      <rPr>
        <b/>
        <sz val="10"/>
        <rFont val="Arial"/>
        <family val="2"/>
      </rPr>
      <t>R5</t>
    </r>
  </si>
  <si>
    <r>
      <t xml:space="preserve">Calculated value of the minmum supply voltage according to the real </t>
    </r>
    <r>
      <rPr>
        <b/>
        <sz val="10"/>
        <rFont val="Arial"/>
        <family val="2"/>
      </rPr>
      <t>R3</t>
    </r>
  </si>
  <si>
    <r>
      <t xml:space="preserve">Calculated value of the minmum supply voltage according to the real </t>
    </r>
    <r>
      <rPr>
        <b/>
        <sz val="10"/>
        <rFont val="Arial"/>
        <family val="2"/>
      </rPr>
      <t>R1</t>
    </r>
  </si>
  <si>
    <t>TPS92629-Q1 External Components Calculation Tool - RevA</t>
  </si>
  <si>
    <t>for TPS92629-Q1 external components calculation.</t>
  </si>
  <si>
    <t>Typical current sense voltage</t>
  </si>
  <si>
    <t>Typical value for output current</t>
  </si>
  <si>
    <t>If the LED is expected to be turned on in droput mode when SUPPLY voltage is lower than LED required minimum forward voltage, please do not use above equation for resistor divider selection for EN/PWM pin.</t>
  </si>
  <si>
    <t>uA(maximum)</t>
  </si>
  <si>
    <t>uA (maximum)</t>
  </si>
  <si>
    <t>Typical value for V(CS_REG)</t>
  </si>
  <si>
    <r>
      <t>Typical value for V</t>
    </r>
    <r>
      <rPr>
        <vertAlign val="subscript"/>
        <sz val="10"/>
        <rFont val="Arial"/>
        <family val="2"/>
      </rPr>
      <t>(CS_REG)</t>
    </r>
  </si>
  <si>
    <t>Input the minimum LED forward voltage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</si>
</sst>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19" x14ac:knownFonts="1">
    <font>
      <sz val="10"/>
      <name val="Arial"/>
      <family val="2"/>
    </font>
    <font>
      <vertAlign val="subscript"/>
      <sz val="10"/>
      <name val="Arial"/>
      <family val="2"/>
    </font>
    <font>
      <b/>
      <sz val="10"/>
      <name val="Arial"/>
      <family val="2"/>
    </font>
    <font>
      <b/>
      <vertAlign val="subscript"/>
      <sz val="10"/>
      <name val="Arial"/>
      <family val="2"/>
    </font>
    <font>
      <sz val="10"/>
      <color rgb="FF002060"/>
      <name val="Arial"/>
      <family val="2"/>
    </font>
    <font>
      <b/>
      <sz val="16"/>
      <name val="Arial"/>
      <family val="2"/>
    </font>
    <font>
      <vertAlign val="subscript"/>
      <sz val="10"/>
      <color rgb="FF002060"/>
      <name val="Arial"/>
      <family val="2"/>
    </font>
    <font>
      <b/>
      <sz val="10"/>
      <color rgb="FFFF0000"/>
      <name val="Arial"/>
      <family val="2"/>
    </font>
    <font>
      <b/>
      <sz val="24"/>
      <name val="Arial"/>
      <family val="2"/>
    </font>
    <font>
      <sz val="12"/>
      <name val="MS Sans Serif"/>
      <family val="2"/>
    </font>
    <font>
      <b/>
      <sz val="18"/>
      <name val="Arial"/>
      <family val="2"/>
    </font>
    <font>
      <b/>
      <i/>
      <sz val="10"/>
      <name val="Arial"/>
      <family val="2"/>
    </font>
    <font>
      <b/>
      <i/>
      <sz val="16"/>
      <name val="Arial"/>
      <family val="2"/>
    </font>
    <font>
      <b/>
      <sz val="10"/>
      <color indexed="10"/>
      <name val="Arial"/>
      <family val="2"/>
    </font>
    <font>
      <b/>
      <sz val="12"/>
      <name val="Arial"/>
      <family val="2"/>
    </font>
    <font>
      <sz val="10"/>
      <color theme="1"/>
      <name val="Arial"/>
      <family val="2"/>
    </font>
    <font>
      <b/>
      <vertAlign val="subscript"/>
      <sz val="11"/>
      <name val="Calibri"/>
      <family val="2"/>
    </font>
    <font>
      <b/>
      <sz val="11"/>
      <name val="Calibri"/>
      <family val="2"/>
    </font>
    <font>
      <sz val="10"/>
      <color theme="0"/>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rgb="FF00B0F0"/>
        <bgColor indexed="64"/>
      </patternFill>
    </fill>
    <fill>
      <patternFill patternType="solid">
        <fgColor theme="0" tint="-0.249977111117893"/>
        <bgColor indexed="64"/>
      </patternFill>
    </fill>
    <fill>
      <patternFill patternType="solid">
        <fgColor theme="0" tint="-0.14999847407452621"/>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s>
  <cellStyleXfs count="1">
    <xf numFmtId="0" fontId="0" fillId="0" borderId="0"/>
  </cellStyleXfs>
  <cellXfs count="59">
    <xf numFmtId="0" fontId="0" fillId="0" borderId="0" xfId="0"/>
    <xf numFmtId="0" fontId="0" fillId="3" borderId="0" xfId="0" quotePrefix="1" applyFill="1"/>
    <xf numFmtId="0" fontId="0" fillId="3" borderId="0" xfId="0" applyFont="1" applyFill="1"/>
    <xf numFmtId="0" fontId="2" fillId="3" borderId="0" xfId="0" applyFont="1" applyFill="1"/>
    <xf numFmtId="0" fontId="0" fillId="3" borderId="0" xfId="0" applyFill="1" applyBorder="1"/>
    <xf numFmtId="0" fontId="2" fillId="3" borderId="0"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2" xfId="0" applyFont="1" applyFill="1" applyBorder="1"/>
    <xf numFmtId="0" fontId="4" fillId="3" borderId="0" xfId="0" applyFont="1" applyFill="1" applyBorder="1"/>
    <xf numFmtId="0" fontId="5" fillId="3" borderId="0" xfId="0" applyFont="1" applyFill="1"/>
    <xf numFmtId="0" fontId="7" fillId="3" borderId="0" xfId="0" applyFont="1" applyFill="1"/>
    <xf numFmtId="0" fontId="0" fillId="3" borderId="3" xfId="0" applyFont="1" applyFill="1" applyBorder="1" applyAlignment="1">
      <alignment horizontal="left"/>
    </xf>
    <xf numFmtId="0" fontId="0" fillId="2" borderId="4" xfId="0" applyFill="1" applyBorder="1" applyAlignment="1" applyProtection="1">
      <alignment horizontal="left"/>
      <protection locked="0"/>
    </xf>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0" xfId="0" applyFill="1" applyBorder="1" applyProtection="1"/>
    <xf numFmtId="0" fontId="0" fillId="4" borderId="9" xfId="0" applyFill="1" applyBorder="1" applyProtection="1"/>
    <xf numFmtId="0" fontId="8" fillId="4" borderId="0" xfId="0" applyFont="1" applyFill="1" applyBorder="1" applyProtection="1"/>
    <xf numFmtId="0" fontId="9" fillId="4" borderId="0" xfId="0" applyFont="1" applyFill="1" applyBorder="1" applyProtection="1"/>
    <xf numFmtId="0" fontId="10" fillId="4" borderId="0" xfId="0" applyFont="1" applyFill="1" applyBorder="1" applyProtection="1"/>
    <xf numFmtId="0" fontId="11" fillId="4" borderId="0" xfId="0" applyFont="1" applyFill="1" applyProtection="1"/>
    <xf numFmtId="0" fontId="0" fillId="4" borderId="0" xfId="0" applyFill="1" applyProtection="1"/>
    <xf numFmtId="0" fontId="12" fillId="4" borderId="0" xfId="0" applyFont="1" applyFill="1" applyProtection="1"/>
    <xf numFmtId="0" fontId="14" fillId="4" borderId="0" xfId="0" applyFont="1" applyFill="1" applyBorder="1" applyProtection="1"/>
    <xf numFmtId="0" fontId="0" fillId="4" borderId="10" xfId="0" applyFill="1" applyBorder="1" applyProtection="1"/>
    <xf numFmtId="0" fontId="0" fillId="4" borderId="11" xfId="0" applyFill="1" applyBorder="1" applyProtection="1"/>
    <xf numFmtId="0" fontId="0" fillId="4" borderId="12" xfId="0" applyFill="1" applyBorder="1" applyProtection="1"/>
    <xf numFmtId="0" fontId="0" fillId="4" borderId="0" xfId="0" applyFont="1" applyFill="1" applyBorder="1" applyProtection="1"/>
    <xf numFmtId="0" fontId="0" fillId="5" borderId="1" xfId="0" applyFill="1" applyBorder="1" applyAlignment="1">
      <alignment horizontal="left"/>
    </xf>
    <xf numFmtId="0" fontId="0" fillId="6" borderId="3" xfId="0" applyFill="1" applyBorder="1" applyAlignment="1">
      <alignment horizontal="left"/>
    </xf>
    <xf numFmtId="0" fontId="0" fillId="3" borderId="0" xfId="0" applyFont="1" applyFill="1" applyBorder="1"/>
    <xf numFmtId="2" fontId="0" fillId="5" borderId="3" xfId="0" applyNumberFormat="1" applyFill="1" applyBorder="1" applyAlignment="1">
      <alignment horizontal="left"/>
    </xf>
    <xf numFmtId="0" fontId="0" fillId="3" borderId="0" xfId="0" applyFill="1"/>
    <xf numFmtId="0" fontId="0" fillId="2" borderId="3" xfId="0" applyFill="1" applyBorder="1" applyAlignment="1" applyProtection="1">
      <alignment horizontal="left"/>
      <protection locked="0"/>
    </xf>
    <xf numFmtId="0" fontId="0" fillId="3" borderId="0" xfId="0" applyFill="1" applyAlignment="1">
      <alignment horizontal="right"/>
    </xf>
    <xf numFmtId="0" fontId="0" fillId="3" borderId="0" xfId="0" applyFill="1" applyBorder="1" applyAlignment="1" applyProtection="1">
      <alignment horizontal="left"/>
      <protection locked="0"/>
    </xf>
    <xf numFmtId="0" fontId="0" fillId="3" borderId="0" xfId="0" applyFill="1" applyBorder="1" applyAlignment="1">
      <alignment horizontal="right"/>
    </xf>
    <xf numFmtId="0" fontId="0" fillId="0" borderId="0" xfId="0" applyFill="1"/>
    <xf numFmtId="0" fontId="0" fillId="5" borderId="3" xfId="0" applyFill="1" applyBorder="1" applyAlignment="1" applyProtection="1">
      <alignment horizontal="left"/>
      <protection locked="0"/>
    </xf>
    <xf numFmtId="0" fontId="0" fillId="3" borderId="0" xfId="0" applyFill="1" applyBorder="1" applyAlignment="1">
      <alignment horizontal="left"/>
    </xf>
    <xf numFmtId="0" fontId="15" fillId="3" borderId="0" xfId="0" applyFont="1" applyFill="1"/>
    <xf numFmtId="0" fontId="0" fillId="2" borderId="3" xfId="0" applyFill="1" applyBorder="1" applyAlignment="1">
      <alignment horizontal="left"/>
    </xf>
    <xf numFmtId="2" fontId="0" fillId="5" borderId="0" xfId="0" applyNumberFormat="1" applyFill="1" applyBorder="1" applyAlignment="1">
      <alignment horizontal="left"/>
    </xf>
    <xf numFmtId="0" fontId="0" fillId="2" borderId="0" xfId="0" applyFill="1"/>
    <xf numFmtId="0" fontId="0" fillId="7" borderId="0" xfId="0" applyFill="1"/>
    <xf numFmtId="0" fontId="0" fillId="5" borderId="0" xfId="0" applyFill="1"/>
    <xf numFmtId="0" fontId="18" fillId="3" borderId="0" xfId="0" applyFont="1" applyFill="1"/>
    <xf numFmtId="164" fontId="18" fillId="3" borderId="0" xfId="0" applyNumberFormat="1" applyFont="1" applyFill="1"/>
    <xf numFmtId="2" fontId="18" fillId="3" borderId="0" xfId="0" applyNumberFormat="1" applyFont="1" applyFill="1"/>
    <xf numFmtId="11" fontId="0" fillId="3" borderId="0" xfId="0" applyNumberFormat="1" applyFill="1"/>
    <xf numFmtId="2" fontId="0" fillId="3" borderId="0" xfId="0" quotePrefix="1" applyNumberFormat="1" applyFill="1"/>
    <xf numFmtId="165" fontId="0" fillId="5" borderId="3" xfId="0" applyNumberFormat="1" applyFill="1" applyBorder="1" applyAlignment="1">
      <alignment horizontal="left"/>
    </xf>
    <xf numFmtId="2" fontId="0" fillId="2" borderId="3" xfId="0" applyNumberFormat="1" applyFill="1" applyBorder="1" applyAlignment="1" applyProtection="1">
      <alignment horizontal="left"/>
      <protection locked="0"/>
    </xf>
    <xf numFmtId="0" fontId="0" fillId="2" borderId="3" xfId="0" applyFill="1" applyBorder="1" applyAlignment="1" applyProtection="1">
      <alignment horizontal="left"/>
    </xf>
    <xf numFmtId="0" fontId="2" fillId="3" borderId="0" xfId="0" applyFont="1" applyFill="1" applyAlignment="1">
      <alignment horizontal="left" wrapText="1"/>
    </xf>
  </cellXfs>
  <cellStyles count="1">
    <cellStyle name="Normal" xfId="0" builtinId="0"/>
  </cellStyles>
  <dxfs count="0"/>
  <tableStyles count="0" defaultTableStyle="TableStyleMedium9" defaultPivotStyle="PivotStyleLight16"/>
  <colors>
    <mruColors>
      <color rgb="FF8EA5CB"/>
      <color rgb="FF8EA567"/>
      <color rgb="FFCE8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distribution'!$Z$15</c:f>
              <c:strCache>
                <c:ptCount val="1"/>
                <c:pt idx="0">
                  <c:v>IRES(mA)</c:v>
                </c:pt>
              </c:strCache>
            </c:strRef>
          </c:tx>
          <c:marker>
            <c:symbol val="none"/>
          </c:marker>
          <c:xVal>
            <c:numRef>
              <c:f>'RES power distribution'!$Y$16:$Y$416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distribution'!$Z$16:$Z$416</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0.55732484076433086</c:v>
                </c:pt>
                <c:pt idx="56">
                  <c:v>2.1496815286624145</c:v>
                </c:pt>
                <c:pt idx="57">
                  <c:v>3.7420382165605122</c:v>
                </c:pt>
                <c:pt idx="58">
                  <c:v>5.3343949044585957</c:v>
                </c:pt>
                <c:pt idx="59">
                  <c:v>6.9267515923566929</c:v>
                </c:pt>
                <c:pt idx="60">
                  <c:v>8.5191082802547768</c:v>
                </c:pt>
                <c:pt idx="61">
                  <c:v>10.111464968152861</c:v>
                </c:pt>
                <c:pt idx="62">
                  <c:v>11.703821656050957</c:v>
                </c:pt>
                <c:pt idx="63">
                  <c:v>13.296178343949041</c:v>
                </c:pt>
                <c:pt idx="64">
                  <c:v>14.888535031847139</c:v>
                </c:pt>
                <c:pt idx="65">
                  <c:v>16.480891719745223</c:v>
                </c:pt>
                <c:pt idx="66">
                  <c:v>18.073248407643305</c:v>
                </c:pt>
                <c:pt idx="67">
                  <c:v>19.665605095541405</c:v>
                </c:pt>
                <c:pt idx="68">
                  <c:v>21.257961783439487</c:v>
                </c:pt>
                <c:pt idx="69">
                  <c:v>22.850318471337584</c:v>
                </c:pt>
                <c:pt idx="70">
                  <c:v>24.442675159235669</c:v>
                </c:pt>
                <c:pt idx="71">
                  <c:v>26.035031847133752</c:v>
                </c:pt>
                <c:pt idx="72">
                  <c:v>27.627388535031852</c:v>
                </c:pt>
                <c:pt idx="73">
                  <c:v>29.219745222929934</c:v>
                </c:pt>
                <c:pt idx="74">
                  <c:v>30.812101910828034</c:v>
                </c:pt>
                <c:pt idx="75">
                  <c:v>32.404458598726123</c:v>
                </c:pt>
                <c:pt idx="76">
                  <c:v>33.996815286624205</c:v>
                </c:pt>
                <c:pt idx="77">
                  <c:v>35.589171974522301</c:v>
                </c:pt>
                <c:pt idx="78">
                  <c:v>37.181528662420384</c:v>
                </c:pt>
                <c:pt idx="79">
                  <c:v>38.773885350318487</c:v>
                </c:pt>
                <c:pt idx="80">
                  <c:v>40.366242038216562</c:v>
                </c:pt>
                <c:pt idx="81">
                  <c:v>41.958598726114644</c:v>
                </c:pt>
                <c:pt idx="82">
                  <c:v>43.550955414012726</c:v>
                </c:pt>
                <c:pt idx="83">
                  <c:v>45.143312101910844</c:v>
                </c:pt>
                <c:pt idx="84">
                  <c:v>46.735668789808926</c:v>
                </c:pt>
                <c:pt idx="85">
                  <c:v>48.328025477707008</c:v>
                </c:pt>
                <c:pt idx="86">
                  <c:v>49.920382165605091</c:v>
                </c:pt>
                <c:pt idx="87">
                  <c:v>51.51273885350318</c:v>
                </c:pt>
                <c:pt idx="88">
                  <c:v>53.10509554140129</c:v>
                </c:pt>
                <c:pt idx="89">
                  <c:v>54.697452229299373</c:v>
                </c:pt>
                <c:pt idx="90">
                  <c:v>56.289808917197455</c:v>
                </c:pt>
                <c:pt idx="91">
                  <c:v>57.882165605095544</c:v>
                </c:pt>
                <c:pt idx="92">
                  <c:v>59.474522292993626</c:v>
                </c:pt>
                <c:pt idx="93">
                  <c:v>61.066878980891737</c:v>
                </c:pt>
                <c:pt idx="94">
                  <c:v>62.659235668789826</c:v>
                </c:pt>
                <c:pt idx="95">
                  <c:v>64.251592356687894</c:v>
                </c:pt>
                <c:pt idx="96">
                  <c:v>65.843949044585983</c:v>
                </c:pt>
                <c:pt idx="97">
                  <c:v>67.436305732484072</c:v>
                </c:pt>
                <c:pt idx="98">
                  <c:v>69.028662420382176</c:v>
                </c:pt>
                <c:pt idx="99">
                  <c:v>70.621019108280265</c:v>
                </c:pt>
                <c:pt idx="100">
                  <c:v>72.213375796178354</c:v>
                </c:pt>
                <c:pt idx="101">
                  <c:v>73.80573248407643</c:v>
                </c:pt>
                <c:pt idx="102">
                  <c:v>75.398089171974519</c:v>
                </c:pt>
                <c:pt idx="103">
                  <c:v>76.990445859872622</c:v>
                </c:pt>
                <c:pt idx="104">
                  <c:v>78.582802547770711</c:v>
                </c:pt>
                <c:pt idx="105">
                  <c:v>80.175159235668801</c:v>
                </c:pt>
                <c:pt idx="106">
                  <c:v>81.767515923566876</c:v>
                </c:pt>
                <c:pt idx="107">
                  <c:v>83.359872611464965</c:v>
                </c:pt>
                <c:pt idx="108">
                  <c:v>84.952229299363083</c:v>
                </c:pt>
                <c:pt idx="109">
                  <c:v>86.544585987261158</c:v>
                </c:pt>
                <c:pt idx="110">
                  <c:v>88.136942675159247</c:v>
                </c:pt>
                <c:pt idx="111">
                  <c:v>89.729299363057322</c:v>
                </c:pt>
                <c:pt idx="112">
                  <c:v>91.321656050955411</c:v>
                </c:pt>
                <c:pt idx="113">
                  <c:v>92.914012738853529</c:v>
                </c:pt>
                <c:pt idx="114">
                  <c:v>94.506369426751604</c:v>
                </c:pt>
                <c:pt idx="115">
                  <c:v>96.098726114649693</c:v>
                </c:pt>
                <c:pt idx="116">
                  <c:v>97.691082802547783</c:v>
                </c:pt>
                <c:pt idx="117">
                  <c:v>99.283439490445858</c:v>
                </c:pt>
                <c:pt idx="118">
                  <c:v>100.87579617834396</c:v>
                </c:pt>
                <c:pt idx="119">
                  <c:v>102.46815286624205</c:v>
                </c:pt>
                <c:pt idx="120">
                  <c:v>104.06050955414013</c:v>
                </c:pt>
                <c:pt idx="121">
                  <c:v>105.65286624203821</c:v>
                </c:pt>
                <c:pt idx="122">
                  <c:v>107.24522292993629</c:v>
                </c:pt>
                <c:pt idx="123">
                  <c:v>108.83757961783441</c:v>
                </c:pt>
                <c:pt idx="124">
                  <c:v>110.4299363057325</c:v>
                </c:pt>
                <c:pt idx="125">
                  <c:v>112.02229299363057</c:v>
                </c:pt>
                <c:pt idx="126">
                  <c:v>113.61464968152866</c:v>
                </c:pt>
                <c:pt idx="127">
                  <c:v>115.20700636942675</c:v>
                </c:pt>
                <c:pt idx="128">
                  <c:v>116.79936305732485</c:v>
                </c:pt>
                <c:pt idx="129">
                  <c:v>118.39171974522294</c:v>
                </c:pt>
                <c:pt idx="130">
                  <c:v>119.98407643312102</c:v>
                </c:pt>
                <c:pt idx="131">
                  <c:v>121.57643312101911</c:v>
                </c:pt>
                <c:pt idx="132">
                  <c:v>123.1687898089172</c:v>
                </c:pt>
                <c:pt idx="133">
                  <c:v>124.7611464968153</c:v>
                </c:pt>
                <c:pt idx="134">
                  <c:v>126.35350318471339</c:v>
                </c:pt>
                <c:pt idx="135">
                  <c:v>127.94585987261148</c:v>
                </c:pt>
                <c:pt idx="136">
                  <c:v>129.53821656050957</c:v>
                </c:pt>
                <c:pt idx="137">
                  <c:v>131.13057324840761</c:v>
                </c:pt>
                <c:pt idx="138">
                  <c:v>132.72292993630575</c:v>
                </c:pt>
                <c:pt idx="139">
                  <c:v>134.31528662420382</c:v>
                </c:pt>
                <c:pt idx="140">
                  <c:v>135.90764331210192</c:v>
                </c:pt>
                <c:pt idx="141">
                  <c:v>137.5</c:v>
                </c:pt>
                <c:pt idx="142">
                  <c:v>139.0923566878981</c:v>
                </c:pt>
                <c:pt idx="143">
                  <c:v>140.68471337579618</c:v>
                </c:pt>
                <c:pt idx="144">
                  <c:v>142.27707006369428</c:v>
                </c:pt>
                <c:pt idx="145">
                  <c:v>143.86942675159236</c:v>
                </c:pt>
                <c:pt idx="146">
                  <c:v>145.46178343949046</c:v>
                </c:pt>
                <c:pt idx="147">
                  <c:v>147</c:v>
                </c:pt>
                <c:pt idx="148">
                  <c:v>147</c:v>
                </c:pt>
                <c:pt idx="149">
                  <c:v>147</c:v>
                </c:pt>
                <c:pt idx="150">
                  <c:v>147</c:v>
                </c:pt>
                <c:pt idx="151">
                  <c:v>147</c:v>
                </c:pt>
                <c:pt idx="152">
                  <c:v>147</c:v>
                </c:pt>
                <c:pt idx="153">
                  <c:v>147</c:v>
                </c:pt>
                <c:pt idx="154">
                  <c:v>147</c:v>
                </c:pt>
                <c:pt idx="155">
                  <c:v>147</c:v>
                </c:pt>
                <c:pt idx="156">
                  <c:v>147</c:v>
                </c:pt>
                <c:pt idx="157">
                  <c:v>147</c:v>
                </c:pt>
                <c:pt idx="158">
                  <c:v>147</c:v>
                </c:pt>
                <c:pt idx="159">
                  <c:v>147</c:v>
                </c:pt>
                <c:pt idx="160">
                  <c:v>147</c:v>
                </c:pt>
                <c:pt idx="161">
                  <c:v>147</c:v>
                </c:pt>
                <c:pt idx="162">
                  <c:v>147</c:v>
                </c:pt>
                <c:pt idx="163">
                  <c:v>147</c:v>
                </c:pt>
                <c:pt idx="164">
                  <c:v>147</c:v>
                </c:pt>
                <c:pt idx="165">
                  <c:v>147</c:v>
                </c:pt>
                <c:pt idx="166">
                  <c:v>147</c:v>
                </c:pt>
                <c:pt idx="167">
                  <c:v>147</c:v>
                </c:pt>
                <c:pt idx="168">
                  <c:v>147</c:v>
                </c:pt>
                <c:pt idx="169">
                  <c:v>147</c:v>
                </c:pt>
                <c:pt idx="170">
                  <c:v>147</c:v>
                </c:pt>
                <c:pt idx="171">
                  <c:v>147</c:v>
                </c:pt>
                <c:pt idx="172">
                  <c:v>147</c:v>
                </c:pt>
                <c:pt idx="173">
                  <c:v>147</c:v>
                </c:pt>
                <c:pt idx="174">
                  <c:v>147</c:v>
                </c:pt>
                <c:pt idx="175">
                  <c:v>147</c:v>
                </c:pt>
                <c:pt idx="176">
                  <c:v>147</c:v>
                </c:pt>
                <c:pt idx="177">
                  <c:v>147</c:v>
                </c:pt>
                <c:pt idx="178">
                  <c:v>147</c:v>
                </c:pt>
                <c:pt idx="179">
                  <c:v>147</c:v>
                </c:pt>
                <c:pt idx="180">
                  <c:v>147</c:v>
                </c:pt>
                <c:pt idx="181">
                  <c:v>147</c:v>
                </c:pt>
                <c:pt idx="182">
                  <c:v>147</c:v>
                </c:pt>
                <c:pt idx="183">
                  <c:v>147</c:v>
                </c:pt>
                <c:pt idx="184">
                  <c:v>147</c:v>
                </c:pt>
                <c:pt idx="185">
                  <c:v>147</c:v>
                </c:pt>
                <c:pt idx="186">
                  <c:v>147</c:v>
                </c:pt>
                <c:pt idx="187">
                  <c:v>147</c:v>
                </c:pt>
                <c:pt idx="188">
                  <c:v>147</c:v>
                </c:pt>
                <c:pt idx="189">
                  <c:v>147</c:v>
                </c:pt>
                <c:pt idx="190">
                  <c:v>147</c:v>
                </c:pt>
                <c:pt idx="191">
                  <c:v>147</c:v>
                </c:pt>
                <c:pt idx="192">
                  <c:v>147</c:v>
                </c:pt>
                <c:pt idx="193">
                  <c:v>147</c:v>
                </c:pt>
                <c:pt idx="194">
                  <c:v>147</c:v>
                </c:pt>
                <c:pt idx="195">
                  <c:v>147</c:v>
                </c:pt>
                <c:pt idx="196">
                  <c:v>147</c:v>
                </c:pt>
                <c:pt idx="197">
                  <c:v>147</c:v>
                </c:pt>
                <c:pt idx="198">
                  <c:v>147</c:v>
                </c:pt>
                <c:pt idx="199">
                  <c:v>147</c:v>
                </c:pt>
                <c:pt idx="200">
                  <c:v>147</c:v>
                </c:pt>
                <c:pt idx="201">
                  <c:v>147</c:v>
                </c:pt>
                <c:pt idx="202">
                  <c:v>147</c:v>
                </c:pt>
                <c:pt idx="203">
                  <c:v>147</c:v>
                </c:pt>
                <c:pt idx="204">
                  <c:v>147</c:v>
                </c:pt>
                <c:pt idx="205">
                  <c:v>147</c:v>
                </c:pt>
                <c:pt idx="206">
                  <c:v>147</c:v>
                </c:pt>
                <c:pt idx="207">
                  <c:v>147</c:v>
                </c:pt>
                <c:pt idx="208">
                  <c:v>147</c:v>
                </c:pt>
                <c:pt idx="209">
                  <c:v>147</c:v>
                </c:pt>
                <c:pt idx="210">
                  <c:v>147</c:v>
                </c:pt>
                <c:pt idx="211">
                  <c:v>147</c:v>
                </c:pt>
                <c:pt idx="212">
                  <c:v>147</c:v>
                </c:pt>
                <c:pt idx="213">
                  <c:v>147</c:v>
                </c:pt>
                <c:pt idx="214">
                  <c:v>147</c:v>
                </c:pt>
                <c:pt idx="215">
                  <c:v>147</c:v>
                </c:pt>
                <c:pt idx="216">
                  <c:v>147</c:v>
                </c:pt>
                <c:pt idx="217">
                  <c:v>147</c:v>
                </c:pt>
                <c:pt idx="218">
                  <c:v>147</c:v>
                </c:pt>
                <c:pt idx="219">
                  <c:v>147</c:v>
                </c:pt>
                <c:pt idx="220">
                  <c:v>147</c:v>
                </c:pt>
                <c:pt idx="221">
                  <c:v>147</c:v>
                </c:pt>
                <c:pt idx="222">
                  <c:v>147</c:v>
                </c:pt>
                <c:pt idx="223">
                  <c:v>147</c:v>
                </c:pt>
                <c:pt idx="224">
                  <c:v>147</c:v>
                </c:pt>
                <c:pt idx="225">
                  <c:v>147</c:v>
                </c:pt>
                <c:pt idx="226">
                  <c:v>147</c:v>
                </c:pt>
                <c:pt idx="227">
                  <c:v>147</c:v>
                </c:pt>
                <c:pt idx="228">
                  <c:v>147</c:v>
                </c:pt>
                <c:pt idx="229">
                  <c:v>147</c:v>
                </c:pt>
                <c:pt idx="230">
                  <c:v>147</c:v>
                </c:pt>
                <c:pt idx="231">
                  <c:v>147</c:v>
                </c:pt>
                <c:pt idx="232">
                  <c:v>147</c:v>
                </c:pt>
                <c:pt idx="233">
                  <c:v>147</c:v>
                </c:pt>
                <c:pt idx="234">
                  <c:v>147</c:v>
                </c:pt>
                <c:pt idx="235">
                  <c:v>147</c:v>
                </c:pt>
                <c:pt idx="236">
                  <c:v>147</c:v>
                </c:pt>
                <c:pt idx="237">
                  <c:v>147</c:v>
                </c:pt>
                <c:pt idx="238">
                  <c:v>147</c:v>
                </c:pt>
                <c:pt idx="239">
                  <c:v>147</c:v>
                </c:pt>
                <c:pt idx="240">
                  <c:v>147</c:v>
                </c:pt>
                <c:pt idx="241">
                  <c:v>147</c:v>
                </c:pt>
                <c:pt idx="242">
                  <c:v>147</c:v>
                </c:pt>
                <c:pt idx="243">
                  <c:v>147</c:v>
                </c:pt>
                <c:pt idx="244">
                  <c:v>147</c:v>
                </c:pt>
                <c:pt idx="245">
                  <c:v>147</c:v>
                </c:pt>
                <c:pt idx="246">
                  <c:v>147</c:v>
                </c:pt>
                <c:pt idx="247">
                  <c:v>147</c:v>
                </c:pt>
                <c:pt idx="248">
                  <c:v>147</c:v>
                </c:pt>
                <c:pt idx="249">
                  <c:v>147</c:v>
                </c:pt>
                <c:pt idx="250">
                  <c:v>147</c:v>
                </c:pt>
                <c:pt idx="251">
                  <c:v>147</c:v>
                </c:pt>
                <c:pt idx="252">
                  <c:v>147</c:v>
                </c:pt>
                <c:pt idx="253">
                  <c:v>147</c:v>
                </c:pt>
                <c:pt idx="254">
                  <c:v>147</c:v>
                </c:pt>
                <c:pt idx="255">
                  <c:v>147</c:v>
                </c:pt>
                <c:pt idx="256">
                  <c:v>147</c:v>
                </c:pt>
                <c:pt idx="257">
                  <c:v>147</c:v>
                </c:pt>
                <c:pt idx="258">
                  <c:v>147</c:v>
                </c:pt>
                <c:pt idx="259">
                  <c:v>147</c:v>
                </c:pt>
                <c:pt idx="260">
                  <c:v>147</c:v>
                </c:pt>
                <c:pt idx="261">
                  <c:v>147</c:v>
                </c:pt>
                <c:pt idx="262">
                  <c:v>147</c:v>
                </c:pt>
                <c:pt idx="263">
                  <c:v>147</c:v>
                </c:pt>
                <c:pt idx="264">
                  <c:v>147</c:v>
                </c:pt>
                <c:pt idx="265">
                  <c:v>147</c:v>
                </c:pt>
                <c:pt idx="266">
                  <c:v>147</c:v>
                </c:pt>
                <c:pt idx="267">
                  <c:v>147</c:v>
                </c:pt>
                <c:pt idx="268">
                  <c:v>147</c:v>
                </c:pt>
                <c:pt idx="269">
                  <c:v>147</c:v>
                </c:pt>
                <c:pt idx="270">
                  <c:v>147</c:v>
                </c:pt>
                <c:pt idx="271">
                  <c:v>147</c:v>
                </c:pt>
                <c:pt idx="272">
                  <c:v>147</c:v>
                </c:pt>
                <c:pt idx="273">
                  <c:v>147</c:v>
                </c:pt>
                <c:pt idx="274">
                  <c:v>147</c:v>
                </c:pt>
                <c:pt idx="275">
                  <c:v>147</c:v>
                </c:pt>
                <c:pt idx="276">
                  <c:v>147</c:v>
                </c:pt>
                <c:pt idx="277">
                  <c:v>147</c:v>
                </c:pt>
                <c:pt idx="278">
                  <c:v>147</c:v>
                </c:pt>
                <c:pt idx="279">
                  <c:v>147</c:v>
                </c:pt>
                <c:pt idx="280">
                  <c:v>147</c:v>
                </c:pt>
                <c:pt idx="281">
                  <c:v>147</c:v>
                </c:pt>
                <c:pt idx="282">
                  <c:v>147</c:v>
                </c:pt>
                <c:pt idx="283">
                  <c:v>147</c:v>
                </c:pt>
                <c:pt idx="284">
                  <c:v>147</c:v>
                </c:pt>
                <c:pt idx="285">
                  <c:v>147</c:v>
                </c:pt>
                <c:pt idx="286">
                  <c:v>147</c:v>
                </c:pt>
                <c:pt idx="287">
                  <c:v>147</c:v>
                </c:pt>
                <c:pt idx="288">
                  <c:v>147</c:v>
                </c:pt>
                <c:pt idx="289">
                  <c:v>147</c:v>
                </c:pt>
                <c:pt idx="290">
                  <c:v>147</c:v>
                </c:pt>
                <c:pt idx="291">
                  <c:v>147</c:v>
                </c:pt>
                <c:pt idx="292">
                  <c:v>147</c:v>
                </c:pt>
                <c:pt idx="293">
                  <c:v>147</c:v>
                </c:pt>
                <c:pt idx="294">
                  <c:v>147</c:v>
                </c:pt>
                <c:pt idx="295">
                  <c:v>147</c:v>
                </c:pt>
                <c:pt idx="296">
                  <c:v>147</c:v>
                </c:pt>
                <c:pt idx="297">
                  <c:v>147</c:v>
                </c:pt>
                <c:pt idx="298">
                  <c:v>147</c:v>
                </c:pt>
                <c:pt idx="299">
                  <c:v>147</c:v>
                </c:pt>
                <c:pt idx="300">
                  <c:v>147</c:v>
                </c:pt>
                <c:pt idx="301">
                  <c:v>147</c:v>
                </c:pt>
                <c:pt idx="302">
                  <c:v>147</c:v>
                </c:pt>
                <c:pt idx="303">
                  <c:v>147</c:v>
                </c:pt>
                <c:pt idx="304">
                  <c:v>147</c:v>
                </c:pt>
                <c:pt idx="305">
                  <c:v>147</c:v>
                </c:pt>
                <c:pt idx="306">
                  <c:v>147</c:v>
                </c:pt>
                <c:pt idx="307">
                  <c:v>147</c:v>
                </c:pt>
                <c:pt idx="308">
                  <c:v>147</c:v>
                </c:pt>
                <c:pt idx="309">
                  <c:v>147</c:v>
                </c:pt>
                <c:pt idx="310">
                  <c:v>147</c:v>
                </c:pt>
                <c:pt idx="311">
                  <c:v>147</c:v>
                </c:pt>
                <c:pt idx="312">
                  <c:v>147</c:v>
                </c:pt>
                <c:pt idx="313">
                  <c:v>147</c:v>
                </c:pt>
                <c:pt idx="314">
                  <c:v>147</c:v>
                </c:pt>
                <c:pt idx="315">
                  <c:v>147</c:v>
                </c:pt>
                <c:pt idx="316">
                  <c:v>147</c:v>
                </c:pt>
                <c:pt idx="317">
                  <c:v>147</c:v>
                </c:pt>
                <c:pt idx="318">
                  <c:v>147</c:v>
                </c:pt>
                <c:pt idx="319">
                  <c:v>147</c:v>
                </c:pt>
                <c:pt idx="320">
                  <c:v>147</c:v>
                </c:pt>
                <c:pt idx="321">
                  <c:v>147</c:v>
                </c:pt>
                <c:pt idx="322">
                  <c:v>147</c:v>
                </c:pt>
                <c:pt idx="323">
                  <c:v>147</c:v>
                </c:pt>
                <c:pt idx="324">
                  <c:v>147</c:v>
                </c:pt>
                <c:pt idx="325">
                  <c:v>147</c:v>
                </c:pt>
                <c:pt idx="326">
                  <c:v>147</c:v>
                </c:pt>
                <c:pt idx="327">
                  <c:v>147</c:v>
                </c:pt>
                <c:pt idx="328">
                  <c:v>147</c:v>
                </c:pt>
                <c:pt idx="329">
                  <c:v>147</c:v>
                </c:pt>
                <c:pt idx="330">
                  <c:v>147</c:v>
                </c:pt>
                <c:pt idx="331">
                  <c:v>147</c:v>
                </c:pt>
                <c:pt idx="332">
                  <c:v>147</c:v>
                </c:pt>
                <c:pt idx="333">
                  <c:v>147</c:v>
                </c:pt>
                <c:pt idx="334">
                  <c:v>147</c:v>
                </c:pt>
                <c:pt idx="335">
                  <c:v>147</c:v>
                </c:pt>
                <c:pt idx="336">
                  <c:v>147</c:v>
                </c:pt>
                <c:pt idx="337">
                  <c:v>147</c:v>
                </c:pt>
                <c:pt idx="338">
                  <c:v>147</c:v>
                </c:pt>
                <c:pt idx="339">
                  <c:v>147</c:v>
                </c:pt>
                <c:pt idx="340">
                  <c:v>147</c:v>
                </c:pt>
                <c:pt idx="341">
                  <c:v>147</c:v>
                </c:pt>
                <c:pt idx="342">
                  <c:v>147</c:v>
                </c:pt>
                <c:pt idx="343">
                  <c:v>147</c:v>
                </c:pt>
                <c:pt idx="344">
                  <c:v>147</c:v>
                </c:pt>
                <c:pt idx="345">
                  <c:v>147</c:v>
                </c:pt>
                <c:pt idx="346">
                  <c:v>147</c:v>
                </c:pt>
                <c:pt idx="347">
                  <c:v>147</c:v>
                </c:pt>
                <c:pt idx="348">
                  <c:v>147</c:v>
                </c:pt>
                <c:pt idx="349">
                  <c:v>147</c:v>
                </c:pt>
                <c:pt idx="350">
                  <c:v>147</c:v>
                </c:pt>
                <c:pt idx="351">
                  <c:v>147</c:v>
                </c:pt>
                <c:pt idx="352">
                  <c:v>147</c:v>
                </c:pt>
                <c:pt idx="353">
                  <c:v>147</c:v>
                </c:pt>
                <c:pt idx="354">
                  <c:v>147</c:v>
                </c:pt>
                <c:pt idx="355">
                  <c:v>147</c:v>
                </c:pt>
                <c:pt idx="356">
                  <c:v>147</c:v>
                </c:pt>
                <c:pt idx="357">
                  <c:v>147</c:v>
                </c:pt>
                <c:pt idx="358">
                  <c:v>147</c:v>
                </c:pt>
                <c:pt idx="359">
                  <c:v>147</c:v>
                </c:pt>
                <c:pt idx="360">
                  <c:v>147</c:v>
                </c:pt>
                <c:pt idx="361">
                  <c:v>147</c:v>
                </c:pt>
                <c:pt idx="362">
                  <c:v>147</c:v>
                </c:pt>
                <c:pt idx="363">
                  <c:v>147</c:v>
                </c:pt>
                <c:pt idx="364">
                  <c:v>147</c:v>
                </c:pt>
                <c:pt idx="365">
                  <c:v>147</c:v>
                </c:pt>
                <c:pt idx="366">
                  <c:v>147</c:v>
                </c:pt>
                <c:pt idx="367">
                  <c:v>147</c:v>
                </c:pt>
                <c:pt idx="368">
                  <c:v>147</c:v>
                </c:pt>
                <c:pt idx="369">
                  <c:v>147</c:v>
                </c:pt>
                <c:pt idx="370">
                  <c:v>147</c:v>
                </c:pt>
                <c:pt idx="371">
                  <c:v>147</c:v>
                </c:pt>
                <c:pt idx="372">
                  <c:v>147</c:v>
                </c:pt>
                <c:pt idx="373">
                  <c:v>147</c:v>
                </c:pt>
                <c:pt idx="374">
                  <c:v>147</c:v>
                </c:pt>
                <c:pt idx="375">
                  <c:v>147</c:v>
                </c:pt>
                <c:pt idx="376">
                  <c:v>147</c:v>
                </c:pt>
                <c:pt idx="377">
                  <c:v>147</c:v>
                </c:pt>
                <c:pt idx="378">
                  <c:v>147</c:v>
                </c:pt>
                <c:pt idx="379">
                  <c:v>147</c:v>
                </c:pt>
                <c:pt idx="380">
                  <c:v>147</c:v>
                </c:pt>
                <c:pt idx="381">
                  <c:v>147</c:v>
                </c:pt>
                <c:pt idx="382">
                  <c:v>147</c:v>
                </c:pt>
                <c:pt idx="383">
                  <c:v>147</c:v>
                </c:pt>
                <c:pt idx="384">
                  <c:v>147</c:v>
                </c:pt>
                <c:pt idx="385">
                  <c:v>147</c:v>
                </c:pt>
                <c:pt idx="386">
                  <c:v>147</c:v>
                </c:pt>
                <c:pt idx="387">
                  <c:v>147</c:v>
                </c:pt>
                <c:pt idx="388">
                  <c:v>147</c:v>
                </c:pt>
                <c:pt idx="389">
                  <c:v>147</c:v>
                </c:pt>
                <c:pt idx="390">
                  <c:v>147</c:v>
                </c:pt>
                <c:pt idx="391">
                  <c:v>147</c:v>
                </c:pt>
                <c:pt idx="392">
                  <c:v>147</c:v>
                </c:pt>
                <c:pt idx="393">
                  <c:v>147</c:v>
                </c:pt>
                <c:pt idx="394">
                  <c:v>147</c:v>
                </c:pt>
                <c:pt idx="395">
                  <c:v>147</c:v>
                </c:pt>
                <c:pt idx="396">
                  <c:v>147</c:v>
                </c:pt>
                <c:pt idx="397">
                  <c:v>147</c:v>
                </c:pt>
                <c:pt idx="398">
                  <c:v>147</c:v>
                </c:pt>
                <c:pt idx="399">
                  <c:v>147</c:v>
                </c:pt>
                <c:pt idx="400">
                  <c:v>147</c:v>
                </c:pt>
              </c:numCache>
            </c:numRef>
          </c:yVal>
          <c:smooth val="1"/>
          <c:extLst>
            <c:ext xmlns:c16="http://schemas.microsoft.com/office/drawing/2014/chart" uri="{C3380CC4-5D6E-409C-BE32-E72D297353CC}">
              <c16:uniqueId val="{00000000-A449-4C25-ADA2-3796BAF295C0}"/>
            </c:ext>
          </c:extLst>
        </c:ser>
        <c:ser>
          <c:idx val="7"/>
          <c:order val="1"/>
          <c:tx>
            <c:strRef>
              <c:f>'RES power distribution'!$AA$15</c:f>
              <c:strCache>
                <c:ptCount val="1"/>
                <c:pt idx="0">
                  <c:v>IOUT(mA)</c:v>
                </c:pt>
              </c:strCache>
            </c:strRef>
          </c:tx>
          <c:marker>
            <c:symbol val="none"/>
          </c:marker>
          <c:xVal>
            <c:numRef>
              <c:f>'RES power distribution'!$Y$16:$Y$416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distribution'!$AA$16:$AA$416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149.44267515923568</c:v>
                </c:pt>
                <c:pt idx="56">
                  <c:v>147.85031847133757</c:v>
                </c:pt>
                <c:pt idx="57">
                  <c:v>146.2579617834395</c:v>
                </c:pt>
                <c:pt idx="58">
                  <c:v>144.66560509554139</c:v>
                </c:pt>
                <c:pt idx="59">
                  <c:v>143.07324840764332</c:v>
                </c:pt>
                <c:pt idx="60">
                  <c:v>141.48089171974522</c:v>
                </c:pt>
                <c:pt idx="61">
                  <c:v>139.88853503184714</c:v>
                </c:pt>
                <c:pt idx="62">
                  <c:v>138.29617834394904</c:v>
                </c:pt>
                <c:pt idx="63">
                  <c:v>136.70382165605096</c:v>
                </c:pt>
                <c:pt idx="64">
                  <c:v>135.11146496815286</c:v>
                </c:pt>
                <c:pt idx="65">
                  <c:v>133.51910828025478</c:v>
                </c:pt>
                <c:pt idx="66">
                  <c:v>131.92675159235671</c:v>
                </c:pt>
                <c:pt idx="67">
                  <c:v>130.33439490445861</c:v>
                </c:pt>
                <c:pt idx="68">
                  <c:v>128.7420382165605</c:v>
                </c:pt>
                <c:pt idx="69">
                  <c:v>127.14968152866241</c:v>
                </c:pt>
                <c:pt idx="70">
                  <c:v>125.55732484076432</c:v>
                </c:pt>
                <c:pt idx="71">
                  <c:v>123.96496815286625</c:v>
                </c:pt>
                <c:pt idx="72">
                  <c:v>122.37261146496814</c:v>
                </c:pt>
                <c:pt idx="73">
                  <c:v>120.78025477707007</c:v>
                </c:pt>
                <c:pt idx="74">
                  <c:v>119.18789808917197</c:v>
                </c:pt>
                <c:pt idx="75">
                  <c:v>117.59554140127388</c:v>
                </c:pt>
                <c:pt idx="76">
                  <c:v>116.00318471337579</c:v>
                </c:pt>
                <c:pt idx="77">
                  <c:v>114.4108280254777</c:v>
                </c:pt>
                <c:pt idx="78">
                  <c:v>112.81847133757961</c:v>
                </c:pt>
                <c:pt idx="79">
                  <c:v>111.22611464968151</c:v>
                </c:pt>
                <c:pt idx="80">
                  <c:v>109.63375796178343</c:v>
                </c:pt>
                <c:pt idx="81">
                  <c:v>108.04140127388536</c:v>
                </c:pt>
                <c:pt idx="82">
                  <c:v>106.44904458598728</c:v>
                </c:pt>
                <c:pt idx="83">
                  <c:v>104.85668789808915</c:v>
                </c:pt>
                <c:pt idx="84">
                  <c:v>103.26433121019107</c:v>
                </c:pt>
                <c:pt idx="85">
                  <c:v>101.671974522293</c:v>
                </c:pt>
                <c:pt idx="86">
                  <c:v>100.07961783439491</c:v>
                </c:pt>
                <c:pt idx="87">
                  <c:v>98.48726114649682</c:v>
                </c:pt>
                <c:pt idx="88">
                  <c:v>96.894904458598717</c:v>
                </c:pt>
                <c:pt idx="89">
                  <c:v>95.302547770700627</c:v>
                </c:pt>
                <c:pt idx="90">
                  <c:v>93.710191082802538</c:v>
                </c:pt>
                <c:pt idx="91">
                  <c:v>92.117834394904463</c:v>
                </c:pt>
                <c:pt idx="92">
                  <c:v>90.525477707006374</c:v>
                </c:pt>
                <c:pt idx="93">
                  <c:v>88.933121019108256</c:v>
                </c:pt>
                <c:pt idx="94">
                  <c:v>87.340764331210181</c:v>
                </c:pt>
                <c:pt idx="95">
                  <c:v>85.748407643312106</c:v>
                </c:pt>
                <c:pt idx="96">
                  <c:v>84.156050955414017</c:v>
                </c:pt>
                <c:pt idx="97">
                  <c:v>82.563694267515928</c:v>
                </c:pt>
                <c:pt idx="98">
                  <c:v>80.971337579617824</c:v>
                </c:pt>
                <c:pt idx="99">
                  <c:v>79.378980891719735</c:v>
                </c:pt>
                <c:pt idx="100">
                  <c:v>77.786624203821646</c:v>
                </c:pt>
                <c:pt idx="101">
                  <c:v>76.19426751592357</c:v>
                </c:pt>
                <c:pt idx="102">
                  <c:v>74.601910828025481</c:v>
                </c:pt>
                <c:pt idx="103">
                  <c:v>73.009554140127378</c:v>
                </c:pt>
                <c:pt idx="104">
                  <c:v>71.417197452229289</c:v>
                </c:pt>
                <c:pt idx="105">
                  <c:v>69.824840764331199</c:v>
                </c:pt>
                <c:pt idx="106">
                  <c:v>68.232484076433124</c:v>
                </c:pt>
                <c:pt idx="107">
                  <c:v>66.640127388535035</c:v>
                </c:pt>
                <c:pt idx="108">
                  <c:v>65.047770700636917</c:v>
                </c:pt>
                <c:pt idx="109">
                  <c:v>63.455414012738842</c:v>
                </c:pt>
                <c:pt idx="110">
                  <c:v>61.863057324840753</c:v>
                </c:pt>
                <c:pt idx="111">
                  <c:v>60.270700636942678</c:v>
                </c:pt>
                <c:pt idx="112">
                  <c:v>58.678343949044589</c:v>
                </c:pt>
                <c:pt idx="113">
                  <c:v>57.085987261146471</c:v>
                </c:pt>
                <c:pt idx="114">
                  <c:v>55.493630573248396</c:v>
                </c:pt>
                <c:pt idx="115">
                  <c:v>53.901273885350307</c:v>
                </c:pt>
                <c:pt idx="116">
                  <c:v>52.308917197452217</c:v>
                </c:pt>
                <c:pt idx="117">
                  <c:v>50.716560509554142</c:v>
                </c:pt>
                <c:pt idx="118">
                  <c:v>49.124203821656039</c:v>
                </c:pt>
                <c:pt idx="119">
                  <c:v>47.53184713375795</c:v>
                </c:pt>
                <c:pt idx="120">
                  <c:v>45.939490445859875</c:v>
                </c:pt>
                <c:pt idx="121">
                  <c:v>44.347133757961785</c:v>
                </c:pt>
                <c:pt idx="122">
                  <c:v>42.75477707006371</c:v>
                </c:pt>
                <c:pt idx="123">
                  <c:v>41.162420382165593</c:v>
                </c:pt>
                <c:pt idx="124">
                  <c:v>39.570063694267503</c:v>
                </c:pt>
                <c:pt idx="125">
                  <c:v>37.977707006369428</c:v>
                </c:pt>
                <c:pt idx="126">
                  <c:v>36.385350318471339</c:v>
                </c:pt>
                <c:pt idx="127">
                  <c:v>34.79299363057325</c:v>
                </c:pt>
                <c:pt idx="128">
                  <c:v>33.200636942675146</c:v>
                </c:pt>
                <c:pt idx="129">
                  <c:v>31.608280254777057</c:v>
                </c:pt>
                <c:pt idx="130">
                  <c:v>30.015923566878982</c:v>
                </c:pt>
                <c:pt idx="131">
                  <c:v>28.423566878980893</c:v>
                </c:pt>
                <c:pt idx="132">
                  <c:v>26.831210191082803</c:v>
                </c:pt>
                <c:pt idx="133">
                  <c:v>25.2388535031847</c:v>
                </c:pt>
                <c:pt idx="134">
                  <c:v>23.646496815286611</c:v>
                </c:pt>
                <c:pt idx="135">
                  <c:v>22.054140127388521</c:v>
                </c:pt>
                <c:pt idx="136">
                  <c:v>20.461783439490432</c:v>
                </c:pt>
                <c:pt idx="137">
                  <c:v>18.869426751592385</c:v>
                </c:pt>
                <c:pt idx="138">
                  <c:v>17.277070063694254</c:v>
                </c:pt>
                <c:pt idx="139">
                  <c:v>15.684713375796179</c:v>
                </c:pt>
                <c:pt idx="140">
                  <c:v>14.092356687898075</c:v>
                </c:pt>
                <c:pt idx="141">
                  <c:v>12.5</c:v>
                </c:pt>
                <c:pt idx="142">
                  <c:v>10.907643312101897</c:v>
                </c:pt>
                <c:pt idx="143">
                  <c:v>9.3152866242038215</c:v>
                </c:pt>
                <c:pt idx="144">
                  <c:v>7.722929936305718</c:v>
                </c:pt>
                <c:pt idx="145">
                  <c:v>6.130573248407643</c:v>
                </c:pt>
                <c:pt idx="146">
                  <c:v>4.5382165605095395</c:v>
                </c:pt>
                <c:pt idx="147">
                  <c:v>3</c:v>
                </c:pt>
                <c:pt idx="148">
                  <c:v>3</c:v>
                </c:pt>
                <c:pt idx="149">
                  <c:v>3</c:v>
                </c:pt>
                <c:pt idx="150">
                  <c:v>3</c:v>
                </c:pt>
                <c:pt idx="151">
                  <c:v>3</c:v>
                </c:pt>
                <c:pt idx="152">
                  <c:v>3</c:v>
                </c:pt>
                <c:pt idx="153">
                  <c:v>3</c:v>
                </c:pt>
                <c:pt idx="154">
                  <c:v>3</c:v>
                </c:pt>
                <c:pt idx="155">
                  <c:v>3</c:v>
                </c:pt>
                <c:pt idx="156">
                  <c:v>3</c:v>
                </c:pt>
                <c:pt idx="157">
                  <c:v>3</c:v>
                </c:pt>
                <c:pt idx="158">
                  <c:v>3</c:v>
                </c:pt>
                <c:pt idx="159">
                  <c:v>3</c:v>
                </c:pt>
                <c:pt idx="160">
                  <c:v>3</c:v>
                </c:pt>
                <c:pt idx="161">
                  <c:v>3</c:v>
                </c:pt>
                <c:pt idx="162">
                  <c:v>3</c:v>
                </c:pt>
                <c:pt idx="163">
                  <c:v>3</c:v>
                </c:pt>
                <c:pt idx="164">
                  <c:v>3</c:v>
                </c:pt>
                <c:pt idx="165">
                  <c:v>3</c:v>
                </c:pt>
                <c:pt idx="166">
                  <c:v>3</c:v>
                </c:pt>
                <c:pt idx="167">
                  <c:v>3</c:v>
                </c:pt>
                <c:pt idx="168">
                  <c:v>3</c:v>
                </c:pt>
                <c:pt idx="169">
                  <c:v>3</c:v>
                </c:pt>
                <c:pt idx="170">
                  <c:v>3</c:v>
                </c:pt>
                <c:pt idx="171">
                  <c:v>3</c:v>
                </c:pt>
                <c:pt idx="172">
                  <c:v>3</c:v>
                </c:pt>
                <c:pt idx="173">
                  <c:v>3</c:v>
                </c:pt>
                <c:pt idx="174">
                  <c:v>3</c:v>
                </c:pt>
                <c:pt idx="175">
                  <c:v>3</c:v>
                </c:pt>
                <c:pt idx="176">
                  <c:v>3</c:v>
                </c:pt>
                <c:pt idx="177">
                  <c:v>3</c:v>
                </c:pt>
                <c:pt idx="178">
                  <c:v>3</c:v>
                </c:pt>
                <c:pt idx="179">
                  <c:v>3</c:v>
                </c:pt>
                <c:pt idx="180">
                  <c:v>3</c:v>
                </c:pt>
                <c:pt idx="181">
                  <c:v>3</c:v>
                </c:pt>
                <c:pt idx="182">
                  <c:v>3</c:v>
                </c:pt>
                <c:pt idx="183">
                  <c:v>3</c:v>
                </c:pt>
                <c:pt idx="184">
                  <c:v>3</c:v>
                </c:pt>
                <c:pt idx="185">
                  <c:v>3</c:v>
                </c:pt>
                <c:pt idx="186">
                  <c:v>3</c:v>
                </c:pt>
                <c:pt idx="187">
                  <c:v>3</c:v>
                </c:pt>
                <c:pt idx="188">
                  <c:v>3</c:v>
                </c:pt>
                <c:pt idx="189">
                  <c:v>3</c:v>
                </c:pt>
                <c:pt idx="190">
                  <c:v>3</c:v>
                </c:pt>
                <c:pt idx="191">
                  <c:v>3</c:v>
                </c:pt>
                <c:pt idx="192">
                  <c:v>3</c:v>
                </c:pt>
                <c:pt idx="193">
                  <c:v>3</c:v>
                </c:pt>
                <c:pt idx="194">
                  <c:v>3</c:v>
                </c:pt>
                <c:pt idx="195">
                  <c:v>3</c:v>
                </c:pt>
                <c:pt idx="196">
                  <c:v>3</c:v>
                </c:pt>
                <c:pt idx="197">
                  <c:v>3</c:v>
                </c:pt>
                <c:pt idx="198">
                  <c:v>3</c:v>
                </c:pt>
                <c:pt idx="199">
                  <c:v>3</c:v>
                </c:pt>
                <c:pt idx="200">
                  <c:v>3</c:v>
                </c:pt>
                <c:pt idx="201">
                  <c:v>3</c:v>
                </c:pt>
                <c:pt idx="202">
                  <c:v>3</c:v>
                </c:pt>
                <c:pt idx="203">
                  <c:v>3</c:v>
                </c:pt>
                <c:pt idx="204">
                  <c:v>3</c:v>
                </c:pt>
                <c:pt idx="205">
                  <c:v>3</c:v>
                </c:pt>
                <c:pt idx="206">
                  <c:v>3</c:v>
                </c:pt>
                <c:pt idx="207">
                  <c:v>3</c:v>
                </c:pt>
                <c:pt idx="208">
                  <c:v>3</c:v>
                </c:pt>
                <c:pt idx="209">
                  <c:v>3</c:v>
                </c:pt>
                <c:pt idx="210">
                  <c:v>3</c:v>
                </c:pt>
                <c:pt idx="211">
                  <c:v>3</c:v>
                </c:pt>
                <c:pt idx="212">
                  <c:v>3</c:v>
                </c:pt>
                <c:pt idx="213">
                  <c:v>3</c:v>
                </c:pt>
                <c:pt idx="214">
                  <c:v>3</c:v>
                </c:pt>
                <c:pt idx="215">
                  <c:v>3</c:v>
                </c:pt>
                <c:pt idx="216">
                  <c:v>3</c:v>
                </c:pt>
                <c:pt idx="217">
                  <c:v>3</c:v>
                </c:pt>
                <c:pt idx="218">
                  <c:v>3</c:v>
                </c:pt>
                <c:pt idx="219">
                  <c:v>3</c:v>
                </c:pt>
                <c:pt idx="220">
                  <c:v>3</c:v>
                </c:pt>
                <c:pt idx="221">
                  <c:v>3</c:v>
                </c:pt>
                <c:pt idx="222">
                  <c:v>3</c:v>
                </c:pt>
                <c:pt idx="223">
                  <c:v>3</c:v>
                </c:pt>
                <c:pt idx="224">
                  <c:v>3</c:v>
                </c:pt>
                <c:pt idx="225">
                  <c:v>3</c:v>
                </c:pt>
                <c:pt idx="226">
                  <c:v>3</c:v>
                </c:pt>
                <c:pt idx="227">
                  <c:v>3</c:v>
                </c:pt>
                <c:pt idx="228">
                  <c:v>3</c:v>
                </c:pt>
                <c:pt idx="229">
                  <c:v>3</c:v>
                </c:pt>
                <c:pt idx="230">
                  <c:v>3</c:v>
                </c:pt>
                <c:pt idx="231">
                  <c:v>3</c:v>
                </c:pt>
                <c:pt idx="232">
                  <c:v>3</c:v>
                </c:pt>
                <c:pt idx="233">
                  <c:v>3</c:v>
                </c:pt>
                <c:pt idx="234">
                  <c:v>3</c:v>
                </c:pt>
                <c:pt idx="235">
                  <c:v>3</c:v>
                </c:pt>
                <c:pt idx="236">
                  <c:v>3</c:v>
                </c:pt>
                <c:pt idx="237">
                  <c:v>3</c:v>
                </c:pt>
                <c:pt idx="238">
                  <c:v>3</c:v>
                </c:pt>
                <c:pt idx="239">
                  <c:v>3</c:v>
                </c:pt>
                <c:pt idx="240">
                  <c:v>3</c:v>
                </c:pt>
                <c:pt idx="241">
                  <c:v>3</c:v>
                </c:pt>
                <c:pt idx="242">
                  <c:v>3</c:v>
                </c:pt>
                <c:pt idx="243">
                  <c:v>3</c:v>
                </c:pt>
                <c:pt idx="244">
                  <c:v>3</c:v>
                </c:pt>
                <c:pt idx="245">
                  <c:v>3</c:v>
                </c:pt>
                <c:pt idx="246">
                  <c:v>3</c:v>
                </c:pt>
                <c:pt idx="247">
                  <c:v>3</c:v>
                </c:pt>
                <c:pt idx="248">
                  <c:v>3</c:v>
                </c:pt>
                <c:pt idx="249">
                  <c:v>3</c:v>
                </c:pt>
                <c:pt idx="250">
                  <c:v>3</c:v>
                </c:pt>
                <c:pt idx="251">
                  <c:v>3</c:v>
                </c:pt>
                <c:pt idx="252">
                  <c:v>3</c:v>
                </c:pt>
                <c:pt idx="253">
                  <c:v>3</c:v>
                </c:pt>
                <c:pt idx="254">
                  <c:v>3</c:v>
                </c:pt>
                <c:pt idx="255">
                  <c:v>3</c:v>
                </c:pt>
                <c:pt idx="256">
                  <c:v>3</c:v>
                </c:pt>
                <c:pt idx="257">
                  <c:v>3</c:v>
                </c:pt>
                <c:pt idx="258">
                  <c:v>3</c:v>
                </c:pt>
                <c:pt idx="259">
                  <c:v>3</c:v>
                </c:pt>
                <c:pt idx="260">
                  <c:v>3</c:v>
                </c:pt>
                <c:pt idx="261">
                  <c:v>3</c:v>
                </c:pt>
                <c:pt idx="262">
                  <c:v>3</c:v>
                </c:pt>
                <c:pt idx="263">
                  <c:v>3</c:v>
                </c:pt>
                <c:pt idx="264">
                  <c:v>3</c:v>
                </c:pt>
                <c:pt idx="265">
                  <c:v>3</c:v>
                </c:pt>
                <c:pt idx="266">
                  <c:v>3</c:v>
                </c:pt>
                <c:pt idx="267">
                  <c:v>3</c:v>
                </c:pt>
                <c:pt idx="268">
                  <c:v>3</c:v>
                </c:pt>
                <c:pt idx="269">
                  <c:v>3</c:v>
                </c:pt>
                <c:pt idx="270">
                  <c:v>3</c:v>
                </c:pt>
                <c:pt idx="271">
                  <c:v>3</c:v>
                </c:pt>
                <c:pt idx="272">
                  <c:v>3</c:v>
                </c:pt>
                <c:pt idx="273">
                  <c:v>3</c:v>
                </c:pt>
                <c:pt idx="274">
                  <c:v>3</c:v>
                </c:pt>
                <c:pt idx="275">
                  <c:v>3</c:v>
                </c:pt>
                <c:pt idx="276">
                  <c:v>3</c:v>
                </c:pt>
                <c:pt idx="277">
                  <c:v>3</c:v>
                </c:pt>
                <c:pt idx="278">
                  <c:v>3</c:v>
                </c:pt>
                <c:pt idx="279">
                  <c:v>3</c:v>
                </c:pt>
                <c:pt idx="280">
                  <c:v>3</c:v>
                </c:pt>
                <c:pt idx="281">
                  <c:v>3</c:v>
                </c:pt>
                <c:pt idx="282">
                  <c:v>3</c:v>
                </c:pt>
                <c:pt idx="283">
                  <c:v>3</c:v>
                </c:pt>
                <c:pt idx="284">
                  <c:v>3</c:v>
                </c:pt>
                <c:pt idx="285">
                  <c:v>3</c:v>
                </c:pt>
                <c:pt idx="286">
                  <c:v>3</c:v>
                </c:pt>
                <c:pt idx="287">
                  <c:v>3</c:v>
                </c:pt>
                <c:pt idx="288">
                  <c:v>3</c:v>
                </c:pt>
                <c:pt idx="289">
                  <c:v>3</c:v>
                </c:pt>
                <c:pt idx="290">
                  <c:v>3</c:v>
                </c:pt>
                <c:pt idx="291">
                  <c:v>3</c:v>
                </c:pt>
                <c:pt idx="292">
                  <c:v>3</c:v>
                </c:pt>
                <c:pt idx="293">
                  <c:v>3</c:v>
                </c:pt>
                <c:pt idx="294">
                  <c:v>3</c:v>
                </c:pt>
                <c:pt idx="295">
                  <c:v>3</c:v>
                </c:pt>
                <c:pt idx="296">
                  <c:v>3</c:v>
                </c:pt>
                <c:pt idx="297">
                  <c:v>3</c:v>
                </c:pt>
                <c:pt idx="298">
                  <c:v>3</c:v>
                </c:pt>
                <c:pt idx="299">
                  <c:v>3</c:v>
                </c:pt>
                <c:pt idx="300">
                  <c:v>3</c:v>
                </c:pt>
                <c:pt idx="301">
                  <c:v>3</c:v>
                </c:pt>
                <c:pt idx="302">
                  <c:v>3</c:v>
                </c:pt>
                <c:pt idx="303">
                  <c:v>3</c:v>
                </c:pt>
                <c:pt idx="304">
                  <c:v>3</c:v>
                </c:pt>
                <c:pt idx="305">
                  <c:v>3</c:v>
                </c:pt>
                <c:pt idx="306">
                  <c:v>3</c:v>
                </c:pt>
                <c:pt idx="307">
                  <c:v>3</c:v>
                </c:pt>
                <c:pt idx="308">
                  <c:v>3</c:v>
                </c:pt>
                <c:pt idx="309">
                  <c:v>3</c:v>
                </c:pt>
                <c:pt idx="310">
                  <c:v>3</c:v>
                </c:pt>
                <c:pt idx="311">
                  <c:v>3</c:v>
                </c:pt>
                <c:pt idx="312">
                  <c:v>3</c:v>
                </c:pt>
                <c:pt idx="313">
                  <c:v>3</c:v>
                </c:pt>
                <c:pt idx="314">
                  <c:v>3</c:v>
                </c:pt>
                <c:pt idx="315">
                  <c:v>3</c:v>
                </c:pt>
                <c:pt idx="316">
                  <c:v>3</c:v>
                </c:pt>
                <c:pt idx="317">
                  <c:v>3</c:v>
                </c:pt>
                <c:pt idx="318">
                  <c:v>3</c:v>
                </c:pt>
                <c:pt idx="319">
                  <c:v>3</c:v>
                </c:pt>
                <c:pt idx="320">
                  <c:v>3</c:v>
                </c:pt>
                <c:pt idx="321">
                  <c:v>3</c:v>
                </c:pt>
                <c:pt idx="322">
                  <c:v>3</c:v>
                </c:pt>
                <c:pt idx="323">
                  <c:v>3</c:v>
                </c:pt>
                <c:pt idx="324">
                  <c:v>3</c:v>
                </c:pt>
                <c:pt idx="325">
                  <c:v>3</c:v>
                </c:pt>
                <c:pt idx="326">
                  <c:v>3</c:v>
                </c:pt>
                <c:pt idx="327">
                  <c:v>3</c:v>
                </c:pt>
                <c:pt idx="328">
                  <c:v>3</c:v>
                </c:pt>
                <c:pt idx="329">
                  <c:v>3</c:v>
                </c:pt>
                <c:pt idx="330">
                  <c:v>3</c:v>
                </c:pt>
                <c:pt idx="331">
                  <c:v>3</c:v>
                </c:pt>
                <c:pt idx="332">
                  <c:v>3</c:v>
                </c:pt>
                <c:pt idx="333">
                  <c:v>3</c:v>
                </c:pt>
                <c:pt idx="334">
                  <c:v>3</c:v>
                </c:pt>
                <c:pt idx="335">
                  <c:v>3</c:v>
                </c:pt>
                <c:pt idx="336">
                  <c:v>3</c:v>
                </c:pt>
                <c:pt idx="337">
                  <c:v>3</c:v>
                </c:pt>
                <c:pt idx="338">
                  <c:v>3</c:v>
                </c:pt>
                <c:pt idx="339">
                  <c:v>3</c:v>
                </c:pt>
                <c:pt idx="340">
                  <c:v>3</c:v>
                </c:pt>
                <c:pt idx="341">
                  <c:v>3</c:v>
                </c:pt>
                <c:pt idx="342">
                  <c:v>3</c:v>
                </c:pt>
                <c:pt idx="343">
                  <c:v>3</c:v>
                </c:pt>
                <c:pt idx="344">
                  <c:v>3</c:v>
                </c:pt>
                <c:pt idx="345">
                  <c:v>3</c:v>
                </c:pt>
                <c:pt idx="346">
                  <c:v>3</c:v>
                </c:pt>
                <c:pt idx="347">
                  <c:v>3</c:v>
                </c:pt>
                <c:pt idx="348">
                  <c:v>3</c:v>
                </c:pt>
                <c:pt idx="349">
                  <c:v>3</c:v>
                </c:pt>
                <c:pt idx="350">
                  <c:v>3</c:v>
                </c:pt>
                <c:pt idx="351">
                  <c:v>3</c:v>
                </c:pt>
                <c:pt idx="352">
                  <c:v>3</c:v>
                </c:pt>
                <c:pt idx="353">
                  <c:v>3</c:v>
                </c:pt>
                <c:pt idx="354">
                  <c:v>3</c:v>
                </c:pt>
                <c:pt idx="355">
                  <c:v>3</c:v>
                </c:pt>
                <c:pt idx="356">
                  <c:v>3</c:v>
                </c:pt>
                <c:pt idx="357">
                  <c:v>3</c:v>
                </c:pt>
                <c:pt idx="358">
                  <c:v>3</c:v>
                </c:pt>
                <c:pt idx="359">
                  <c:v>3</c:v>
                </c:pt>
                <c:pt idx="360">
                  <c:v>3</c:v>
                </c:pt>
                <c:pt idx="361">
                  <c:v>3</c:v>
                </c:pt>
                <c:pt idx="362">
                  <c:v>3</c:v>
                </c:pt>
                <c:pt idx="363">
                  <c:v>3</c:v>
                </c:pt>
                <c:pt idx="364">
                  <c:v>3</c:v>
                </c:pt>
                <c:pt idx="365">
                  <c:v>3</c:v>
                </c:pt>
                <c:pt idx="366">
                  <c:v>3</c:v>
                </c:pt>
                <c:pt idx="367">
                  <c:v>3</c:v>
                </c:pt>
                <c:pt idx="368">
                  <c:v>3</c:v>
                </c:pt>
                <c:pt idx="369">
                  <c:v>3</c:v>
                </c:pt>
                <c:pt idx="370">
                  <c:v>3</c:v>
                </c:pt>
                <c:pt idx="371">
                  <c:v>3</c:v>
                </c:pt>
                <c:pt idx="372">
                  <c:v>3</c:v>
                </c:pt>
                <c:pt idx="373">
                  <c:v>3</c:v>
                </c:pt>
                <c:pt idx="374">
                  <c:v>3</c:v>
                </c:pt>
                <c:pt idx="375">
                  <c:v>3</c:v>
                </c:pt>
                <c:pt idx="376">
                  <c:v>3</c:v>
                </c:pt>
                <c:pt idx="377">
                  <c:v>3</c:v>
                </c:pt>
                <c:pt idx="378">
                  <c:v>3</c:v>
                </c:pt>
                <c:pt idx="379">
                  <c:v>3</c:v>
                </c:pt>
                <c:pt idx="380">
                  <c:v>3</c:v>
                </c:pt>
                <c:pt idx="381">
                  <c:v>3</c:v>
                </c:pt>
                <c:pt idx="382">
                  <c:v>3</c:v>
                </c:pt>
                <c:pt idx="383">
                  <c:v>3</c:v>
                </c:pt>
                <c:pt idx="384">
                  <c:v>3</c:v>
                </c:pt>
                <c:pt idx="385">
                  <c:v>3</c:v>
                </c:pt>
                <c:pt idx="386">
                  <c:v>3</c:v>
                </c:pt>
                <c:pt idx="387">
                  <c:v>3</c:v>
                </c:pt>
                <c:pt idx="388">
                  <c:v>3</c:v>
                </c:pt>
                <c:pt idx="389">
                  <c:v>3</c:v>
                </c:pt>
                <c:pt idx="390">
                  <c:v>3</c:v>
                </c:pt>
                <c:pt idx="391">
                  <c:v>3</c:v>
                </c:pt>
                <c:pt idx="392">
                  <c:v>3</c:v>
                </c:pt>
                <c:pt idx="393">
                  <c:v>3</c:v>
                </c:pt>
                <c:pt idx="394">
                  <c:v>3</c:v>
                </c:pt>
                <c:pt idx="395">
                  <c:v>3</c:v>
                </c:pt>
                <c:pt idx="396">
                  <c:v>3</c:v>
                </c:pt>
                <c:pt idx="397">
                  <c:v>3</c:v>
                </c:pt>
                <c:pt idx="398">
                  <c:v>3</c:v>
                </c:pt>
                <c:pt idx="399">
                  <c:v>3</c:v>
                </c:pt>
                <c:pt idx="400">
                  <c:v>3</c:v>
                </c:pt>
              </c:numCache>
            </c:numRef>
          </c:yVal>
          <c:smooth val="1"/>
          <c:extLst>
            <c:ext xmlns:c16="http://schemas.microsoft.com/office/drawing/2014/chart" uri="{C3380CC4-5D6E-409C-BE32-E72D297353CC}">
              <c16:uniqueId val="{00000001-A449-4C25-ADA2-3796BAF295C0}"/>
            </c:ext>
          </c:extLst>
        </c:ser>
        <c:dLbls>
          <c:showLegendKey val="0"/>
          <c:showVal val="0"/>
          <c:showCatName val="0"/>
          <c:showSerName val="0"/>
          <c:showPercent val="0"/>
          <c:showBubbleSize val="0"/>
        </c:dLbls>
        <c:axId val="165821440"/>
        <c:axId val="165852288"/>
      </c:scatterChart>
      <c:valAx>
        <c:axId val="165821440"/>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5852288"/>
        <c:crossesAt val="0"/>
        <c:crossBetween val="midCat"/>
        <c:majorUnit val="5"/>
      </c:valAx>
      <c:valAx>
        <c:axId val="165852288"/>
        <c:scaling>
          <c:orientation val="minMax"/>
          <c:max val="30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5821440"/>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4865094810633464"/>
          <c:y val="5.3261045712304396E-2"/>
          <c:w val="0.77322351059168748"/>
          <c:h val="0.71368574219942227"/>
        </c:manualLayout>
      </c:layout>
      <c:scatterChart>
        <c:scatterStyle val="smoothMarker"/>
        <c:varyColors val="0"/>
        <c:ser>
          <c:idx val="0"/>
          <c:order val="0"/>
          <c:tx>
            <c:strRef>
              <c:f>'RES power distribution'!$AB$15</c:f>
              <c:strCache>
                <c:ptCount val="1"/>
                <c:pt idx="0">
                  <c:v>PRES(mW)</c:v>
                </c:pt>
              </c:strCache>
            </c:strRef>
          </c:tx>
          <c:marker>
            <c:symbol val="none"/>
          </c:marker>
          <c:xVal>
            <c:numRef>
              <c:f>'RES power distribution'!$Y$16:$Y$416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distribution'!$AB$16:$AB$416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1.8636658687979205E-2</c:v>
                </c:pt>
                <c:pt idx="56">
                  <c:v>0.27726784048034248</c:v>
                </c:pt>
                <c:pt idx="57">
                  <c:v>0.84017100085196272</c:v>
                </c:pt>
                <c:pt idx="58">
                  <c:v>1.7073461398028298</c:v>
                </c:pt>
                <c:pt idx="59">
                  <c:v>2.8787932573329589</c:v>
                </c:pt>
                <c:pt idx="60">
                  <c:v>4.3545123534423302</c:v>
                </c:pt>
                <c:pt idx="61">
                  <c:v>6.1345034281309516</c:v>
                </c:pt>
                <c:pt idx="62">
                  <c:v>8.2187664813988413</c:v>
                </c:pt>
                <c:pt idx="63">
                  <c:v>10.607301513245968</c:v>
                </c:pt>
                <c:pt idx="64">
                  <c:v>13.300108523672368</c:v>
                </c:pt>
                <c:pt idx="65">
                  <c:v>16.297187512677997</c:v>
                </c:pt>
                <c:pt idx="66">
                  <c:v>19.598538480262874</c:v>
                </c:pt>
                <c:pt idx="67">
                  <c:v>23.204161426427046</c:v>
                </c:pt>
                <c:pt idx="68">
                  <c:v>27.114056351170426</c:v>
                </c:pt>
                <c:pt idx="69">
                  <c:v>31.328223254493096</c:v>
                </c:pt>
                <c:pt idx="70">
                  <c:v>35.84666213639499</c:v>
                </c:pt>
                <c:pt idx="71">
                  <c:v>40.66937299687612</c:v>
                </c:pt>
                <c:pt idx="72">
                  <c:v>45.796355835936566</c:v>
                </c:pt>
                <c:pt idx="73">
                  <c:v>51.2276106535762</c:v>
                </c:pt>
                <c:pt idx="74">
                  <c:v>56.963137449795155</c:v>
                </c:pt>
                <c:pt idx="75">
                  <c:v>63.00293622459332</c:v>
                </c:pt>
                <c:pt idx="76">
                  <c:v>69.347006977970707</c:v>
                </c:pt>
                <c:pt idx="77">
                  <c:v>75.995349709927424</c:v>
                </c:pt>
                <c:pt idx="78">
                  <c:v>82.947964420463308</c:v>
                </c:pt>
                <c:pt idx="79">
                  <c:v>90.204851109578556</c:v>
                </c:pt>
                <c:pt idx="80">
                  <c:v>97.766009777272927</c:v>
                </c:pt>
                <c:pt idx="81">
                  <c:v>105.63144042354656</c:v>
                </c:pt>
                <c:pt idx="82">
                  <c:v>113.80114304839947</c:v>
                </c:pt>
                <c:pt idx="83">
                  <c:v>122.27511765183181</c:v>
                </c:pt>
                <c:pt idx="84">
                  <c:v>131.05336423384321</c:v>
                </c:pt>
                <c:pt idx="85">
                  <c:v>140.13588279443385</c:v>
                </c:pt>
                <c:pt idx="86">
                  <c:v>149.52267333360376</c:v>
                </c:pt>
                <c:pt idx="87">
                  <c:v>159.21373585135294</c:v>
                </c:pt>
                <c:pt idx="88">
                  <c:v>169.20907034768155</c:v>
                </c:pt>
                <c:pt idx="89">
                  <c:v>179.50867682258922</c:v>
                </c:pt>
                <c:pt idx="90">
                  <c:v>190.11255527607614</c:v>
                </c:pt>
                <c:pt idx="91">
                  <c:v>201.02070570814232</c:v>
                </c:pt>
                <c:pt idx="92">
                  <c:v>212.23312811878776</c:v>
                </c:pt>
                <c:pt idx="93">
                  <c:v>223.74982250801261</c:v>
                </c:pt>
                <c:pt idx="94">
                  <c:v>235.57078887581659</c:v>
                </c:pt>
                <c:pt idx="95">
                  <c:v>247.69602722219963</c:v>
                </c:pt>
                <c:pt idx="96">
                  <c:v>260.12553754716214</c:v>
                </c:pt>
                <c:pt idx="97">
                  <c:v>272.8593198507038</c:v>
                </c:pt>
                <c:pt idx="98">
                  <c:v>285.89737413282495</c:v>
                </c:pt>
                <c:pt idx="99">
                  <c:v>299.2397003935252</c:v>
                </c:pt>
                <c:pt idx="100">
                  <c:v>312.88629863280465</c:v>
                </c:pt>
                <c:pt idx="101">
                  <c:v>326.83716885066332</c:v>
                </c:pt>
                <c:pt idx="102">
                  <c:v>341.0923110471013</c:v>
                </c:pt>
                <c:pt idx="103">
                  <c:v>355.65172522211867</c:v>
                </c:pt>
                <c:pt idx="104">
                  <c:v>370.51541137571519</c:v>
                </c:pt>
                <c:pt idx="105">
                  <c:v>385.68336950789092</c:v>
                </c:pt>
                <c:pt idx="106">
                  <c:v>401.15559961864574</c:v>
                </c:pt>
                <c:pt idx="107">
                  <c:v>416.93210170798</c:v>
                </c:pt>
                <c:pt idx="108">
                  <c:v>433.0128757758938</c:v>
                </c:pt>
                <c:pt idx="109">
                  <c:v>449.39792182238642</c:v>
                </c:pt>
                <c:pt idx="110">
                  <c:v>466.08723984745842</c:v>
                </c:pt>
                <c:pt idx="111">
                  <c:v>483.08082985110951</c:v>
                </c:pt>
                <c:pt idx="112">
                  <c:v>500.3786918333401</c:v>
                </c:pt>
                <c:pt idx="113">
                  <c:v>517.98082579415018</c:v>
                </c:pt>
                <c:pt idx="114">
                  <c:v>535.88723173353901</c:v>
                </c:pt>
                <c:pt idx="115">
                  <c:v>554.09790965150728</c:v>
                </c:pt>
                <c:pt idx="116">
                  <c:v>572.61285954805476</c:v>
                </c:pt>
                <c:pt idx="117">
                  <c:v>591.43208142318144</c:v>
                </c:pt>
                <c:pt idx="118">
                  <c:v>610.55557527688779</c:v>
                </c:pt>
                <c:pt idx="119">
                  <c:v>629.98334110917301</c:v>
                </c:pt>
                <c:pt idx="120">
                  <c:v>649.71537892003732</c:v>
                </c:pt>
                <c:pt idx="121">
                  <c:v>669.75168870948107</c:v>
                </c:pt>
                <c:pt idx="122">
                  <c:v>690.09227047750403</c:v>
                </c:pt>
                <c:pt idx="123">
                  <c:v>710.73712422410665</c:v>
                </c:pt>
                <c:pt idx="124">
                  <c:v>731.68624994928825</c:v>
                </c:pt>
                <c:pt idx="125">
                  <c:v>752.93964765304884</c:v>
                </c:pt>
                <c:pt idx="126">
                  <c:v>774.49731733538886</c:v>
                </c:pt>
                <c:pt idx="127">
                  <c:v>796.3592589963082</c:v>
                </c:pt>
                <c:pt idx="128">
                  <c:v>818.52547263580686</c:v>
                </c:pt>
                <c:pt idx="129">
                  <c:v>840.99595825388474</c:v>
                </c:pt>
                <c:pt idx="130">
                  <c:v>863.77071585054159</c:v>
                </c:pt>
                <c:pt idx="131">
                  <c:v>886.84974542577788</c:v>
                </c:pt>
                <c:pt idx="132">
                  <c:v>910.2330469795935</c:v>
                </c:pt>
                <c:pt idx="133">
                  <c:v>933.92062051198855</c:v>
                </c:pt>
                <c:pt idx="134">
                  <c:v>957.91246602296258</c:v>
                </c:pt>
                <c:pt idx="135">
                  <c:v>982.20858351251604</c:v>
                </c:pt>
                <c:pt idx="136">
                  <c:v>1006.8089729806486</c:v>
                </c:pt>
                <c:pt idx="137">
                  <c:v>1031.7136344273597</c:v>
                </c:pt>
                <c:pt idx="138">
                  <c:v>1056.9225678526514</c:v>
                </c:pt>
                <c:pt idx="139">
                  <c:v>1082.4357732565215</c:v>
                </c:pt>
                <c:pt idx="140">
                  <c:v>1108.2532506389714</c:v>
                </c:pt>
                <c:pt idx="141">
                  <c:v>1134.375</c:v>
                </c:pt>
                <c:pt idx="142">
                  <c:v>1160.8010213396083</c:v>
                </c:pt>
                <c:pt idx="143">
                  <c:v>1187.5313146577955</c:v>
                </c:pt>
                <c:pt idx="144">
                  <c:v>1214.5658799545624</c:v>
                </c:pt>
                <c:pt idx="145">
                  <c:v>1241.9047172299079</c:v>
                </c:pt>
                <c:pt idx="146">
                  <c:v>1269.5478264838334</c:v>
                </c:pt>
                <c:pt idx="147">
                  <c:v>1296.54</c:v>
                </c:pt>
                <c:pt idx="148">
                  <c:v>1296.54</c:v>
                </c:pt>
                <c:pt idx="149">
                  <c:v>1296.54</c:v>
                </c:pt>
                <c:pt idx="150">
                  <c:v>1296.54</c:v>
                </c:pt>
                <c:pt idx="151">
                  <c:v>1296.54</c:v>
                </c:pt>
                <c:pt idx="152">
                  <c:v>1296.54</c:v>
                </c:pt>
                <c:pt idx="153">
                  <c:v>1296.54</c:v>
                </c:pt>
                <c:pt idx="154">
                  <c:v>1296.54</c:v>
                </c:pt>
                <c:pt idx="155">
                  <c:v>1296.54</c:v>
                </c:pt>
                <c:pt idx="156">
                  <c:v>1296.54</c:v>
                </c:pt>
                <c:pt idx="157">
                  <c:v>1296.54</c:v>
                </c:pt>
                <c:pt idx="158">
                  <c:v>1296.54</c:v>
                </c:pt>
                <c:pt idx="159">
                  <c:v>1296.54</c:v>
                </c:pt>
                <c:pt idx="160">
                  <c:v>1296.54</c:v>
                </c:pt>
                <c:pt idx="161">
                  <c:v>1296.54</c:v>
                </c:pt>
                <c:pt idx="162">
                  <c:v>1296.54</c:v>
                </c:pt>
                <c:pt idx="163">
                  <c:v>1296.54</c:v>
                </c:pt>
                <c:pt idx="164">
                  <c:v>1296.54</c:v>
                </c:pt>
                <c:pt idx="165">
                  <c:v>1296.54</c:v>
                </c:pt>
                <c:pt idx="166">
                  <c:v>1296.54</c:v>
                </c:pt>
                <c:pt idx="167">
                  <c:v>1296.54</c:v>
                </c:pt>
                <c:pt idx="168">
                  <c:v>1296.54</c:v>
                </c:pt>
                <c:pt idx="169">
                  <c:v>1296.54</c:v>
                </c:pt>
                <c:pt idx="170">
                  <c:v>1296.54</c:v>
                </c:pt>
                <c:pt idx="171">
                  <c:v>1296.54</c:v>
                </c:pt>
                <c:pt idx="172">
                  <c:v>1296.54</c:v>
                </c:pt>
                <c:pt idx="173">
                  <c:v>1296.54</c:v>
                </c:pt>
                <c:pt idx="174">
                  <c:v>1296.54</c:v>
                </c:pt>
                <c:pt idx="175">
                  <c:v>1296.54</c:v>
                </c:pt>
                <c:pt idx="176">
                  <c:v>1296.54</c:v>
                </c:pt>
                <c:pt idx="177">
                  <c:v>1296.54</c:v>
                </c:pt>
                <c:pt idx="178">
                  <c:v>1296.54</c:v>
                </c:pt>
                <c:pt idx="179">
                  <c:v>1296.54</c:v>
                </c:pt>
                <c:pt idx="180">
                  <c:v>1296.54</c:v>
                </c:pt>
                <c:pt idx="181">
                  <c:v>1296.54</c:v>
                </c:pt>
                <c:pt idx="182">
                  <c:v>1296.54</c:v>
                </c:pt>
                <c:pt idx="183">
                  <c:v>1296.54</c:v>
                </c:pt>
                <c:pt idx="184">
                  <c:v>1296.54</c:v>
                </c:pt>
                <c:pt idx="185">
                  <c:v>1296.54</c:v>
                </c:pt>
                <c:pt idx="186">
                  <c:v>1296.54</c:v>
                </c:pt>
                <c:pt idx="187">
                  <c:v>1296.54</c:v>
                </c:pt>
                <c:pt idx="188">
                  <c:v>1296.54</c:v>
                </c:pt>
                <c:pt idx="189">
                  <c:v>1296.54</c:v>
                </c:pt>
                <c:pt idx="190">
                  <c:v>1296.54</c:v>
                </c:pt>
                <c:pt idx="191">
                  <c:v>1296.54</c:v>
                </c:pt>
                <c:pt idx="192">
                  <c:v>1296.54</c:v>
                </c:pt>
                <c:pt idx="193">
                  <c:v>1296.54</c:v>
                </c:pt>
                <c:pt idx="194">
                  <c:v>1296.54</c:v>
                </c:pt>
                <c:pt idx="195">
                  <c:v>1296.54</c:v>
                </c:pt>
                <c:pt idx="196">
                  <c:v>1296.54</c:v>
                </c:pt>
                <c:pt idx="197">
                  <c:v>1296.54</c:v>
                </c:pt>
                <c:pt idx="198">
                  <c:v>1296.54</c:v>
                </c:pt>
                <c:pt idx="199">
                  <c:v>1296.54</c:v>
                </c:pt>
                <c:pt idx="200">
                  <c:v>1296.54</c:v>
                </c:pt>
                <c:pt idx="201">
                  <c:v>1296.54</c:v>
                </c:pt>
                <c:pt idx="202">
                  <c:v>1296.54</c:v>
                </c:pt>
                <c:pt idx="203">
                  <c:v>1296.54</c:v>
                </c:pt>
                <c:pt idx="204">
                  <c:v>1296.54</c:v>
                </c:pt>
                <c:pt idx="205">
                  <c:v>1296.54</c:v>
                </c:pt>
                <c:pt idx="206">
                  <c:v>1296.54</c:v>
                </c:pt>
                <c:pt idx="207">
                  <c:v>1296.54</c:v>
                </c:pt>
                <c:pt idx="208">
                  <c:v>1296.54</c:v>
                </c:pt>
                <c:pt idx="209">
                  <c:v>1296.54</c:v>
                </c:pt>
                <c:pt idx="210">
                  <c:v>1296.54</c:v>
                </c:pt>
                <c:pt idx="211">
                  <c:v>1296.54</c:v>
                </c:pt>
                <c:pt idx="212">
                  <c:v>1296.54</c:v>
                </c:pt>
                <c:pt idx="213">
                  <c:v>1296.54</c:v>
                </c:pt>
                <c:pt idx="214">
                  <c:v>1296.54</c:v>
                </c:pt>
                <c:pt idx="215">
                  <c:v>1296.54</c:v>
                </c:pt>
                <c:pt idx="216">
                  <c:v>1296.54</c:v>
                </c:pt>
                <c:pt idx="217">
                  <c:v>1296.54</c:v>
                </c:pt>
                <c:pt idx="218">
                  <c:v>1296.54</c:v>
                </c:pt>
                <c:pt idx="219">
                  <c:v>1296.54</c:v>
                </c:pt>
                <c:pt idx="220">
                  <c:v>1296.54</c:v>
                </c:pt>
                <c:pt idx="221">
                  <c:v>1296.54</c:v>
                </c:pt>
                <c:pt idx="222">
                  <c:v>1296.54</c:v>
                </c:pt>
                <c:pt idx="223">
                  <c:v>1296.54</c:v>
                </c:pt>
                <c:pt idx="224">
                  <c:v>1296.54</c:v>
                </c:pt>
                <c:pt idx="225">
                  <c:v>1296.54</c:v>
                </c:pt>
                <c:pt idx="226">
                  <c:v>1296.54</c:v>
                </c:pt>
                <c:pt idx="227">
                  <c:v>1296.54</c:v>
                </c:pt>
                <c:pt idx="228">
                  <c:v>1296.54</c:v>
                </c:pt>
                <c:pt idx="229">
                  <c:v>1296.54</c:v>
                </c:pt>
                <c:pt idx="230">
                  <c:v>1296.54</c:v>
                </c:pt>
                <c:pt idx="231">
                  <c:v>1296.54</c:v>
                </c:pt>
                <c:pt idx="232">
                  <c:v>1296.54</c:v>
                </c:pt>
                <c:pt idx="233">
                  <c:v>1296.54</c:v>
                </c:pt>
                <c:pt idx="234">
                  <c:v>1296.54</c:v>
                </c:pt>
                <c:pt idx="235">
                  <c:v>1296.54</c:v>
                </c:pt>
                <c:pt idx="236">
                  <c:v>1296.54</c:v>
                </c:pt>
                <c:pt idx="237">
                  <c:v>1296.54</c:v>
                </c:pt>
                <c:pt idx="238">
                  <c:v>1296.54</c:v>
                </c:pt>
                <c:pt idx="239">
                  <c:v>1296.54</c:v>
                </c:pt>
                <c:pt idx="240">
                  <c:v>1296.54</c:v>
                </c:pt>
                <c:pt idx="241">
                  <c:v>1296.54</c:v>
                </c:pt>
                <c:pt idx="242">
                  <c:v>1296.54</c:v>
                </c:pt>
                <c:pt idx="243">
                  <c:v>1296.54</c:v>
                </c:pt>
                <c:pt idx="244">
                  <c:v>1296.54</c:v>
                </c:pt>
                <c:pt idx="245">
                  <c:v>1296.54</c:v>
                </c:pt>
                <c:pt idx="246">
                  <c:v>1296.54</c:v>
                </c:pt>
                <c:pt idx="247">
                  <c:v>1296.54</c:v>
                </c:pt>
                <c:pt idx="248">
                  <c:v>1296.54</c:v>
                </c:pt>
                <c:pt idx="249">
                  <c:v>1296.54</c:v>
                </c:pt>
                <c:pt idx="250">
                  <c:v>1296.54</c:v>
                </c:pt>
                <c:pt idx="251">
                  <c:v>1296.54</c:v>
                </c:pt>
                <c:pt idx="252">
                  <c:v>1296.54</c:v>
                </c:pt>
                <c:pt idx="253">
                  <c:v>1296.54</c:v>
                </c:pt>
                <c:pt idx="254">
                  <c:v>1296.54</c:v>
                </c:pt>
                <c:pt idx="255">
                  <c:v>1296.54</c:v>
                </c:pt>
                <c:pt idx="256">
                  <c:v>1296.54</c:v>
                </c:pt>
                <c:pt idx="257">
                  <c:v>1296.54</c:v>
                </c:pt>
                <c:pt idx="258">
                  <c:v>1296.54</c:v>
                </c:pt>
                <c:pt idx="259">
                  <c:v>1296.54</c:v>
                </c:pt>
                <c:pt idx="260">
                  <c:v>1296.54</c:v>
                </c:pt>
                <c:pt idx="261">
                  <c:v>1296.54</c:v>
                </c:pt>
                <c:pt idx="262">
                  <c:v>1296.54</c:v>
                </c:pt>
                <c:pt idx="263">
                  <c:v>1296.54</c:v>
                </c:pt>
                <c:pt idx="264">
                  <c:v>1296.54</c:v>
                </c:pt>
                <c:pt idx="265">
                  <c:v>1296.54</c:v>
                </c:pt>
                <c:pt idx="266">
                  <c:v>1296.54</c:v>
                </c:pt>
                <c:pt idx="267">
                  <c:v>1296.54</c:v>
                </c:pt>
                <c:pt idx="268">
                  <c:v>1296.54</c:v>
                </c:pt>
                <c:pt idx="269">
                  <c:v>1296.54</c:v>
                </c:pt>
                <c:pt idx="270">
                  <c:v>1296.54</c:v>
                </c:pt>
                <c:pt idx="271">
                  <c:v>1296.54</c:v>
                </c:pt>
                <c:pt idx="272">
                  <c:v>1296.54</c:v>
                </c:pt>
                <c:pt idx="273">
                  <c:v>1296.54</c:v>
                </c:pt>
                <c:pt idx="274">
                  <c:v>1296.54</c:v>
                </c:pt>
                <c:pt idx="275">
                  <c:v>1296.54</c:v>
                </c:pt>
                <c:pt idx="276">
                  <c:v>1296.54</c:v>
                </c:pt>
                <c:pt idx="277">
                  <c:v>1296.54</c:v>
                </c:pt>
                <c:pt idx="278">
                  <c:v>1296.54</c:v>
                </c:pt>
                <c:pt idx="279">
                  <c:v>1296.54</c:v>
                </c:pt>
                <c:pt idx="280">
                  <c:v>1296.54</c:v>
                </c:pt>
                <c:pt idx="281">
                  <c:v>1296.54</c:v>
                </c:pt>
                <c:pt idx="282">
                  <c:v>1296.54</c:v>
                </c:pt>
                <c:pt idx="283">
                  <c:v>1296.54</c:v>
                </c:pt>
                <c:pt idx="284">
                  <c:v>1296.54</c:v>
                </c:pt>
                <c:pt idx="285">
                  <c:v>1296.54</c:v>
                </c:pt>
                <c:pt idx="286">
                  <c:v>1296.54</c:v>
                </c:pt>
                <c:pt idx="287">
                  <c:v>1296.54</c:v>
                </c:pt>
                <c:pt idx="288">
                  <c:v>1296.54</c:v>
                </c:pt>
                <c:pt idx="289">
                  <c:v>1296.54</c:v>
                </c:pt>
                <c:pt idx="290">
                  <c:v>1296.54</c:v>
                </c:pt>
                <c:pt idx="291">
                  <c:v>1296.54</c:v>
                </c:pt>
                <c:pt idx="292">
                  <c:v>1296.54</c:v>
                </c:pt>
                <c:pt idx="293">
                  <c:v>1296.54</c:v>
                </c:pt>
                <c:pt idx="294">
                  <c:v>1296.54</c:v>
                </c:pt>
                <c:pt idx="295">
                  <c:v>1296.54</c:v>
                </c:pt>
                <c:pt idx="296">
                  <c:v>1296.54</c:v>
                </c:pt>
                <c:pt idx="297">
                  <c:v>1296.54</c:v>
                </c:pt>
                <c:pt idx="298">
                  <c:v>1296.54</c:v>
                </c:pt>
                <c:pt idx="299">
                  <c:v>1296.54</c:v>
                </c:pt>
                <c:pt idx="300">
                  <c:v>1296.54</c:v>
                </c:pt>
                <c:pt idx="301">
                  <c:v>1296.54</c:v>
                </c:pt>
                <c:pt idx="302">
                  <c:v>1296.54</c:v>
                </c:pt>
                <c:pt idx="303">
                  <c:v>1296.54</c:v>
                </c:pt>
                <c:pt idx="304">
                  <c:v>1296.54</c:v>
                </c:pt>
                <c:pt idx="305">
                  <c:v>1296.54</c:v>
                </c:pt>
                <c:pt idx="306">
                  <c:v>1296.54</c:v>
                </c:pt>
                <c:pt idx="307">
                  <c:v>1296.54</c:v>
                </c:pt>
                <c:pt idx="308">
                  <c:v>1296.54</c:v>
                </c:pt>
                <c:pt idx="309">
                  <c:v>1296.54</c:v>
                </c:pt>
                <c:pt idx="310">
                  <c:v>1296.54</c:v>
                </c:pt>
                <c:pt idx="311">
                  <c:v>1296.54</c:v>
                </c:pt>
                <c:pt idx="312">
                  <c:v>1296.54</c:v>
                </c:pt>
                <c:pt idx="313">
                  <c:v>1296.54</c:v>
                </c:pt>
                <c:pt idx="314">
                  <c:v>1296.54</c:v>
                </c:pt>
                <c:pt idx="315">
                  <c:v>1296.54</c:v>
                </c:pt>
                <c:pt idx="316">
                  <c:v>1296.54</c:v>
                </c:pt>
                <c:pt idx="317">
                  <c:v>1296.54</c:v>
                </c:pt>
                <c:pt idx="318">
                  <c:v>1296.54</c:v>
                </c:pt>
                <c:pt idx="319">
                  <c:v>1296.54</c:v>
                </c:pt>
                <c:pt idx="320">
                  <c:v>1296.54</c:v>
                </c:pt>
                <c:pt idx="321">
                  <c:v>1296.54</c:v>
                </c:pt>
                <c:pt idx="322">
                  <c:v>1296.54</c:v>
                </c:pt>
                <c:pt idx="323">
                  <c:v>1296.54</c:v>
                </c:pt>
                <c:pt idx="324">
                  <c:v>1296.54</c:v>
                </c:pt>
                <c:pt idx="325">
                  <c:v>1296.54</c:v>
                </c:pt>
                <c:pt idx="326">
                  <c:v>1296.54</c:v>
                </c:pt>
                <c:pt idx="327">
                  <c:v>1296.54</c:v>
                </c:pt>
                <c:pt idx="328">
                  <c:v>1296.54</c:v>
                </c:pt>
                <c:pt idx="329">
                  <c:v>1296.54</c:v>
                </c:pt>
                <c:pt idx="330">
                  <c:v>1296.54</c:v>
                </c:pt>
                <c:pt idx="331">
                  <c:v>1296.54</c:v>
                </c:pt>
                <c:pt idx="332">
                  <c:v>1296.54</c:v>
                </c:pt>
                <c:pt idx="333">
                  <c:v>1296.54</c:v>
                </c:pt>
                <c:pt idx="334">
                  <c:v>1296.54</c:v>
                </c:pt>
                <c:pt idx="335">
                  <c:v>1296.54</c:v>
                </c:pt>
                <c:pt idx="336">
                  <c:v>1296.54</c:v>
                </c:pt>
                <c:pt idx="337">
                  <c:v>1296.54</c:v>
                </c:pt>
                <c:pt idx="338">
                  <c:v>1296.54</c:v>
                </c:pt>
                <c:pt idx="339">
                  <c:v>1296.54</c:v>
                </c:pt>
                <c:pt idx="340">
                  <c:v>1296.54</c:v>
                </c:pt>
                <c:pt idx="341">
                  <c:v>1296.54</c:v>
                </c:pt>
                <c:pt idx="342">
                  <c:v>1296.54</c:v>
                </c:pt>
                <c:pt idx="343">
                  <c:v>1296.54</c:v>
                </c:pt>
                <c:pt idx="344">
                  <c:v>1296.54</c:v>
                </c:pt>
                <c:pt idx="345">
                  <c:v>1296.54</c:v>
                </c:pt>
                <c:pt idx="346">
                  <c:v>1296.54</c:v>
                </c:pt>
                <c:pt idx="347">
                  <c:v>1296.54</c:v>
                </c:pt>
                <c:pt idx="348">
                  <c:v>1296.54</c:v>
                </c:pt>
                <c:pt idx="349">
                  <c:v>1296.54</c:v>
                </c:pt>
                <c:pt idx="350">
                  <c:v>1296.54</c:v>
                </c:pt>
                <c:pt idx="351">
                  <c:v>1296.54</c:v>
                </c:pt>
                <c:pt idx="352">
                  <c:v>1296.54</c:v>
                </c:pt>
                <c:pt idx="353">
                  <c:v>1296.54</c:v>
                </c:pt>
                <c:pt idx="354">
                  <c:v>1296.54</c:v>
                </c:pt>
                <c:pt idx="355">
                  <c:v>1296.54</c:v>
                </c:pt>
                <c:pt idx="356">
                  <c:v>1296.54</c:v>
                </c:pt>
                <c:pt idx="357">
                  <c:v>1296.54</c:v>
                </c:pt>
                <c:pt idx="358">
                  <c:v>1296.54</c:v>
                </c:pt>
                <c:pt idx="359">
                  <c:v>1296.54</c:v>
                </c:pt>
                <c:pt idx="360">
                  <c:v>1296.54</c:v>
                </c:pt>
                <c:pt idx="361">
                  <c:v>1296.54</c:v>
                </c:pt>
                <c:pt idx="362">
                  <c:v>1296.54</c:v>
                </c:pt>
                <c:pt idx="363">
                  <c:v>1296.54</c:v>
                </c:pt>
                <c:pt idx="364">
                  <c:v>1296.54</c:v>
                </c:pt>
                <c:pt idx="365">
                  <c:v>1296.54</c:v>
                </c:pt>
                <c:pt idx="366">
                  <c:v>1296.54</c:v>
                </c:pt>
                <c:pt idx="367">
                  <c:v>1296.54</c:v>
                </c:pt>
                <c:pt idx="368">
                  <c:v>1296.54</c:v>
                </c:pt>
                <c:pt idx="369">
                  <c:v>1296.54</c:v>
                </c:pt>
                <c:pt idx="370">
                  <c:v>1296.54</c:v>
                </c:pt>
                <c:pt idx="371">
                  <c:v>1296.54</c:v>
                </c:pt>
                <c:pt idx="372">
                  <c:v>1296.54</c:v>
                </c:pt>
                <c:pt idx="373">
                  <c:v>1296.54</c:v>
                </c:pt>
                <c:pt idx="374">
                  <c:v>1296.54</c:v>
                </c:pt>
                <c:pt idx="375">
                  <c:v>1296.54</c:v>
                </c:pt>
                <c:pt idx="376">
                  <c:v>1296.54</c:v>
                </c:pt>
                <c:pt idx="377">
                  <c:v>1296.54</c:v>
                </c:pt>
                <c:pt idx="378">
                  <c:v>1296.54</c:v>
                </c:pt>
                <c:pt idx="379">
                  <c:v>1296.54</c:v>
                </c:pt>
                <c:pt idx="380">
                  <c:v>1296.54</c:v>
                </c:pt>
                <c:pt idx="381">
                  <c:v>1296.54</c:v>
                </c:pt>
                <c:pt idx="382">
                  <c:v>1296.54</c:v>
                </c:pt>
                <c:pt idx="383">
                  <c:v>1296.54</c:v>
                </c:pt>
                <c:pt idx="384">
                  <c:v>1296.54</c:v>
                </c:pt>
                <c:pt idx="385">
                  <c:v>1296.54</c:v>
                </c:pt>
                <c:pt idx="386">
                  <c:v>1296.54</c:v>
                </c:pt>
                <c:pt idx="387">
                  <c:v>1296.54</c:v>
                </c:pt>
                <c:pt idx="388">
                  <c:v>1296.54</c:v>
                </c:pt>
                <c:pt idx="389">
                  <c:v>1296.54</c:v>
                </c:pt>
                <c:pt idx="390">
                  <c:v>1296.54</c:v>
                </c:pt>
                <c:pt idx="391">
                  <c:v>1296.54</c:v>
                </c:pt>
                <c:pt idx="392">
                  <c:v>1296.54</c:v>
                </c:pt>
                <c:pt idx="393">
                  <c:v>1296.54</c:v>
                </c:pt>
                <c:pt idx="394">
                  <c:v>1296.54</c:v>
                </c:pt>
                <c:pt idx="395">
                  <c:v>1296.54</c:v>
                </c:pt>
                <c:pt idx="396">
                  <c:v>1296.54</c:v>
                </c:pt>
                <c:pt idx="397">
                  <c:v>1296.54</c:v>
                </c:pt>
                <c:pt idx="398">
                  <c:v>1296.54</c:v>
                </c:pt>
                <c:pt idx="399">
                  <c:v>1296.54</c:v>
                </c:pt>
                <c:pt idx="400">
                  <c:v>1296.54</c:v>
                </c:pt>
              </c:numCache>
            </c:numRef>
          </c:yVal>
          <c:smooth val="1"/>
          <c:extLst>
            <c:ext xmlns:c16="http://schemas.microsoft.com/office/drawing/2014/chart" uri="{C3380CC4-5D6E-409C-BE32-E72D297353CC}">
              <c16:uniqueId val="{00000000-EEBC-4599-A377-C927B2EDEE3C}"/>
            </c:ext>
          </c:extLst>
        </c:ser>
        <c:ser>
          <c:idx val="1"/>
          <c:order val="1"/>
          <c:tx>
            <c:strRef>
              <c:f>'RES power distribution'!$AC$15</c:f>
              <c:strCache>
                <c:ptCount val="1"/>
                <c:pt idx="0">
                  <c:v>PDEV(mW)</c:v>
                </c:pt>
              </c:strCache>
            </c:strRef>
          </c:tx>
          <c:marker>
            <c:symbol val="none"/>
          </c:marker>
          <c:xVal>
            <c:numRef>
              <c:f>'RES power distribution'!$Y$16:$Y$416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distribution'!$AC$16:$AC$416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5.2313633413120177</c:v>
                </c:pt>
                <c:pt idx="56">
                  <c:v>19.972732159519598</c:v>
                </c:pt>
                <c:pt idx="57">
                  <c:v>34.409828999148061</c:v>
                </c:pt>
                <c:pt idx="58">
                  <c:v>48.542653860197134</c:v>
                </c:pt>
                <c:pt idx="59">
                  <c:v>62.371206742667091</c:v>
                </c:pt>
                <c:pt idx="60">
                  <c:v>75.895487646557655</c:v>
                </c:pt>
                <c:pt idx="61">
                  <c:v>89.115496571868988</c:v>
                </c:pt>
                <c:pt idx="62">
                  <c:v>102.03123351860117</c:v>
                </c:pt>
                <c:pt idx="63">
                  <c:v>114.642698486754</c:v>
                </c:pt>
                <c:pt idx="64">
                  <c:v>126.94989147632766</c:v>
                </c:pt>
                <c:pt idx="65">
                  <c:v>138.95281248732198</c:v>
                </c:pt>
                <c:pt idx="66">
                  <c:v>150.65146151973707</c:v>
                </c:pt>
                <c:pt idx="67">
                  <c:v>162.04583857357298</c:v>
                </c:pt>
                <c:pt idx="68">
                  <c:v>173.13594364882951</c:v>
                </c:pt>
                <c:pt idx="69">
                  <c:v>183.92177674550695</c:v>
                </c:pt>
                <c:pt idx="70">
                  <c:v>194.40333786360497</c:v>
                </c:pt>
                <c:pt idx="71">
                  <c:v>204.58062700312382</c:v>
                </c:pt>
                <c:pt idx="72">
                  <c:v>214.45364416406346</c:v>
                </c:pt>
                <c:pt idx="73">
                  <c:v>224.02238934642375</c:v>
                </c:pt>
                <c:pt idx="74">
                  <c:v>233.28686255020489</c:v>
                </c:pt>
                <c:pt idx="75">
                  <c:v>242.2470637754067</c:v>
                </c:pt>
                <c:pt idx="76">
                  <c:v>250.90299302202925</c:v>
                </c:pt>
                <c:pt idx="77">
                  <c:v>259.25465029007262</c:v>
                </c:pt>
                <c:pt idx="78">
                  <c:v>267.30203557953666</c:v>
                </c:pt>
                <c:pt idx="79">
                  <c:v>275.04514889042144</c:v>
                </c:pt>
                <c:pt idx="80">
                  <c:v>282.48399022272707</c:v>
                </c:pt>
                <c:pt idx="81">
                  <c:v>289.61855957645338</c:v>
                </c:pt>
                <c:pt idx="82">
                  <c:v>296.44885695160048</c:v>
                </c:pt>
                <c:pt idx="83">
                  <c:v>302.97488234816831</c:v>
                </c:pt>
                <c:pt idx="84">
                  <c:v>309.19663576615682</c:v>
                </c:pt>
                <c:pt idx="85">
                  <c:v>315.11411720556617</c:v>
                </c:pt>
                <c:pt idx="86">
                  <c:v>320.72732666639621</c:v>
                </c:pt>
                <c:pt idx="87">
                  <c:v>326.03626414864692</c:v>
                </c:pt>
                <c:pt idx="88">
                  <c:v>331.0409296523186</c:v>
                </c:pt>
                <c:pt idx="89">
                  <c:v>335.74132317741089</c:v>
                </c:pt>
                <c:pt idx="90">
                  <c:v>340.13744472392386</c:v>
                </c:pt>
                <c:pt idx="91">
                  <c:v>344.22929429185768</c:v>
                </c:pt>
                <c:pt idx="92">
                  <c:v>348.01687188121213</c:v>
                </c:pt>
                <c:pt idx="93">
                  <c:v>351.50017749198747</c:v>
                </c:pt>
                <c:pt idx="94">
                  <c:v>354.67921112418355</c:v>
                </c:pt>
                <c:pt idx="95">
                  <c:v>357.55397277780037</c:v>
                </c:pt>
                <c:pt idx="96">
                  <c:v>360.1244624528378</c:v>
                </c:pt>
                <c:pt idx="97">
                  <c:v>362.39068014929609</c:v>
                </c:pt>
                <c:pt idx="98">
                  <c:v>364.35262586717516</c:v>
                </c:pt>
                <c:pt idx="99">
                  <c:v>366.01029960647492</c:v>
                </c:pt>
                <c:pt idx="100">
                  <c:v>367.36370136719529</c:v>
                </c:pt>
                <c:pt idx="101">
                  <c:v>368.41283114933674</c:v>
                </c:pt>
                <c:pt idx="102">
                  <c:v>369.15768895289864</c:v>
                </c:pt>
                <c:pt idx="103">
                  <c:v>369.59827477788144</c:v>
                </c:pt>
                <c:pt idx="104">
                  <c:v>369.73458862428498</c:v>
                </c:pt>
                <c:pt idx="105">
                  <c:v>369.56663049210908</c:v>
                </c:pt>
                <c:pt idx="106">
                  <c:v>369.09440038135421</c:v>
                </c:pt>
                <c:pt idx="107">
                  <c:v>368.31789829201989</c:v>
                </c:pt>
                <c:pt idx="108">
                  <c:v>367.23712422410637</c:v>
                </c:pt>
                <c:pt idx="109">
                  <c:v>365.85207817761363</c:v>
                </c:pt>
                <c:pt idx="110">
                  <c:v>364.16276015254152</c:v>
                </c:pt>
                <c:pt idx="111">
                  <c:v>362.16917014889049</c:v>
                </c:pt>
                <c:pt idx="112">
                  <c:v>359.87130816665979</c:v>
                </c:pt>
                <c:pt idx="113">
                  <c:v>357.26917420584999</c:v>
                </c:pt>
                <c:pt idx="114">
                  <c:v>354.36276826646105</c:v>
                </c:pt>
                <c:pt idx="115">
                  <c:v>351.15209034849266</c:v>
                </c:pt>
                <c:pt idx="116">
                  <c:v>347.63714045194513</c:v>
                </c:pt>
                <c:pt idx="117">
                  <c:v>343.81791857681844</c:v>
                </c:pt>
                <c:pt idx="118">
                  <c:v>339.69442472311255</c:v>
                </c:pt>
                <c:pt idx="119">
                  <c:v>335.2666588908271</c:v>
                </c:pt>
                <c:pt idx="120">
                  <c:v>330.53462107996262</c:v>
                </c:pt>
                <c:pt idx="121">
                  <c:v>325.49831129051893</c:v>
                </c:pt>
                <c:pt idx="122">
                  <c:v>320.15772952249591</c:v>
                </c:pt>
                <c:pt idx="123">
                  <c:v>314.51287577589352</c:v>
                </c:pt>
                <c:pt idx="124">
                  <c:v>308.56375005071192</c:v>
                </c:pt>
                <c:pt idx="125">
                  <c:v>302.31035234695116</c:v>
                </c:pt>
                <c:pt idx="126">
                  <c:v>295.75268266461109</c:v>
                </c:pt>
                <c:pt idx="127">
                  <c:v>288.89074100369174</c:v>
                </c:pt>
                <c:pt idx="128">
                  <c:v>281.72452736419325</c:v>
                </c:pt>
                <c:pt idx="129">
                  <c:v>274.25404174611532</c:v>
                </c:pt>
                <c:pt idx="130">
                  <c:v>266.47928414945852</c:v>
                </c:pt>
                <c:pt idx="131">
                  <c:v>258.40025457422206</c:v>
                </c:pt>
                <c:pt idx="132">
                  <c:v>250.01695302040639</c:v>
                </c:pt>
                <c:pt idx="133">
                  <c:v>241.32937948801168</c:v>
                </c:pt>
                <c:pt idx="134">
                  <c:v>232.33753397703748</c:v>
                </c:pt>
                <c:pt idx="135">
                  <c:v>223.04141648748413</c:v>
                </c:pt>
                <c:pt idx="136">
                  <c:v>213.44102701935151</c:v>
                </c:pt>
                <c:pt idx="137">
                  <c:v>203.53636557264025</c:v>
                </c:pt>
                <c:pt idx="138">
                  <c:v>193.3274321473487</c:v>
                </c:pt>
                <c:pt idx="139">
                  <c:v>182.81422674347846</c:v>
                </c:pt>
                <c:pt idx="140">
                  <c:v>171.99674936102861</c:v>
                </c:pt>
                <c:pt idx="141">
                  <c:v>160.87499999999997</c:v>
                </c:pt>
                <c:pt idx="142">
                  <c:v>149.44897866039162</c:v>
                </c:pt>
                <c:pt idx="143">
                  <c:v>137.71868534220448</c:v>
                </c:pt>
                <c:pt idx="144">
                  <c:v>125.68412004543788</c:v>
                </c:pt>
                <c:pt idx="145">
                  <c:v>113.34528277009225</c:v>
                </c:pt>
                <c:pt idx="146">
                  <c:v>100.70217351616661</c:v>
                </c:pt>
                <c:pt idx="147">
                  <c:v>88.709999999999866</c:v>
                </c:pt>
                <c:pt idx="148">
                  <c:v>103.71000000000009</c:v>
                </c:pt>
                <c:pt idx="149">
                  <c:v>118.71000000000004</c:v>
                </c:pt>
                <c:pt idx="150">
                  <c:v>133.70999999999998</c:v>
                </c:pt>
                <c:pt idx="151">
                  <c:v>148.70999999999992</c:v>
                </c:pt>
                <c:pt idx="152">
                  <c:v>163.70999999999987</c:v>
                </c:pt>
                <c:pt idx="153">
                  <c:v>178.71000000000009</c:v>
                </c:pt>
                <c:pt idx="154">
                  <c:v>193.71000000000004</c:v>
                </c:pt>
                <c:pt idx="155">
                  <c:v>208.70999999999998</c:v>
                </c:pt>
                <c:pt idx="156">
                  <c:v>223.70999999999992</c:v>
                </c:pt>
                <c:pt idx="157">
                  <c:v>238.70999999999987</c:v>
                </c:pt>
                <c:pt idx="158">
                  <c:v>253.71000000000009</c:v>
                </c:pt>
                <c:pt idx="159">
                  <c:v>268.71000000000004</c:v>
                </c:pt>
                <c:pt idx="160">
                  <c:v>283.70999999999998</c:v>
                </c:pt>
                <c:pt idx="161">
                  <c:v>298.71000000000021</c:v>
                </c:pt>
                <c:pt idx="162">
                  <c:v>313.70999999999987</c:v>
                </c:pt>
                <c:pt idx="163">
                  <c:v>328.71000000000009</c:v>
                </c:pt>
                <c:pt idx="164">
                  <c:v>343.70999999999975</c:v>
                </c:pt>
                <c:pt idx="165">
                  <c:v>358.71</c:v>
                </c:pt>
                <c:pt idx="166">
                  <c:v>373.71000000000015</c:v>
                </c:pt>
                <c:pt idx="167">
                  <c:v>388.70999999999987</c:v>
                </c:pt>
                <c:pt idx="168">
                  <c:v>403.71000000000009</c:v>
                </c:pt>
                <c:pt idx="169">
                  <c:v>418.70999999999975</c:v>
                </c:pt>
                <c:pt idx="170">
                  <c:v>433.71</c:v>
                </c:pt>
                <c:pt idx="171">
                  <c:v>448.71000000000015</c:v>
                </c:pt>
                <c:pt idx="172">
                  <c:v>463.70999999999987</c:v>
                </c:pt>
                <c:pt idx="173">
                  <c:v>478.71000000000009</c:v>
                </c:pt>
                <c:pt idx="174">
                  <c:v>493.70999999999975</c:v>
                </c:pt>
                <c:pt idx="175">
                  <c:v>508.71</c:v>
                </c:pt>
                <c:pt idx="176">
                  <c:v>523.71000000000015</c:v>
                </c:pt>
                <c:pt idx="177">
                  <c:v>538.70999999999992</c:v>
                </c:pt>
                <c:pt idx="178">
                  <c:v>553.71</c:v>
                </c:pt>
                <c:pt idx="179">
                  <c:v>568.7099999999997</c:v>
                </c:pt>
                <c:pt idx="180">
                  <c:v>583.71</c:v>
                </c:pt>
                <c:pt idx="181">
                  <c:v>598.71000000000015</c:v>
                </c:pt>
                <c:pt idx="182">
                  <c:v>613.70999999999992</c:v>
                </c:pt>
                <c:pt idx="183">
                  <c:v>628.71</c:v>
                </c:pt>
                <c:pt idx="184">
                  <c:v>643.7099999999997</c:v>
                </c:pt>
                <c:pt idx="185">
                  <c:v>658.71</c:v>
                </c:pt>
                <c:pt idx="186">
                  <c:v>673.71000000000015</c:v>
                </c:pt>
                <c:pt idx="187">
                  <c:v>688.70999999999992</c:v>
                </c:pt>
                <c:pt idx="188">
                  <c:v>703.71</c:v>
                </c:pt>
                <c:pt idx="189">
                  <c:v>718.7099999999997</c:v>
                </c:pt>
                <c:pt idx="190">
                  <c:v>733.71</c:v>
                </c:pt>
                <c:pt idx="191">
                  <c:v>748.71000000000015</c:v>
                </c:pt>
                <c:pt idx="192">
                  <c:v>763.70999999999992</c:v>
                </c:pt>
                <c:pt idx="193">
                  <c:v>778.71</c:v>
                </c:pt>
                <c:pt idx="194">
                  <c:v>793.7099999999997</c:v>
                </c:pt>
                <c:pt idx="195">
                  <c:v>808.71</c:v>
                </c:pt>
                <c:pt idx="196">
                  <c:v>823.71000000000015</c:v>
                </c:pt>
                <c:pt idx="197">
                  <c:v>838.70999999999992</c:v>
                </c:pt>
                <c:pt idx="198">
                  <c:v>853.71</c:v>
                </c:pt>
                <c:pt idx="199">
                  <c:v>868.7099999999997</c:v>
                </c:pt>
                <c:pt idx="200">
                  <c:v>883.71</c:v>
                </c:pt>
                <c:pt idx="201">
                  <c:v>898.71000000000015</c:v>
                </c:pt>
                <c:pt idx="202">
                  <c:v>913.70999999999992</c:v>
                </c:pt>
                <c:pt idx="203">
                  <c:v>928.71</c:v>
                </c:pt>
                <c:pt idx="204">
                  <c:v>943.7099999999997</c:v>
                </c:pt>
                <c:pt idx="205">
                  <c:v>958.71</c:v>
                </c:pt>
                <c:pt idx="206">
                  <c:v>973.71000000000015</c:v>
                </c:pt>
                <c:pt idx="207">
                  <c:v>988.70999999999992</c:v>
                </c:pt>
                <c:pt idx="208">
                  <c:v>1003.71</c:v>
                </c:pt>
                <c:pt idx="209">
                  <c:v>1018.7099999999997</c:v>
                </c:pt>
                <c:pt idx="210">
                  <c:v>1033.71</c:v>
                </c:pt>
                <c:pt idx="211">
                  <c:v>1048.7100000000003</c:v>
                </c:pt>
                <c:pt idx="212">
                  <c:v>1063.7099999999998</c:v>
                </c:pt>
                <c:pt idx="213">
                  <c:v>1078.7100000000003</c:v>
                </c:pt>
                <c:pt idx="214">
                  <c:v>1093.7099999999998</c:v>
                </c:pt>
                <c:pt idx="215">
                  <c:v>1108.71</c:v>
                </c:pt>
                <c:pt idx="216">
                  <c:v>1123.7100000000003</c:v>
                </c:pt>
                <c:pt idx="217">
                  <c:v>1138.7099999999998</c:v>
                </c:pt>
                <c:pt idx="218">
                  <c:v>1153.7100000000003</c:v>
                </c:pt>
                <c:pt idx="219">
                  <c:v>1168.7099999999998</c:v>
                </c:pt>
                <c:pt idx="220">
                  <c:v>1183.71</c:v>
                </c:pt>
                <c:pt idx="221">
                  <c:v>1198.7100000000003</c:v>
                </c:pt>
                <c:pt idx="222">
                  <c:v>1213.7099999999998</c:v>
                </c:pt>
                <c:pt idx="223">
                  <c:v>1228.7100000000003</c:v>
                </c:pt>
                <c:pt idx="224">
                  <c:v>1243.7099999999998</c:v>
                </c:pt>
                <c:pt idx="225">
                  <c:v>1258.71</c:v>
                </c:pt>
                <c:pt idx="226">
                  <c:v>1273.7100000000003</c:v>
                </c:pt>
                <c:pt idx="227">
                  <c:v>1288.7099999999998</c:v>
                </c:pt>
                <c:pt idx="228">
                  <c:v>1303.7100000000003</c:v>
                </c:pt>
                <c:pt idx="229">
                  <c:v>1318.7099999999998</c:v>
                </c:pt>
                <c:pt idx="230">
                  <c:v>1333.71</c:v>
                </c:pt>
                <c:pt idx="231">
                  <c:v>1348.7100000000003</c:v>
                </c:pt>
                <c:pt idx="232">
                  <c:v>1363.7099999999998</c:v>
                </c:pt>
                <c:pt idx="233">
                  <c:v>1378.7100000000003</c:v>
                </c:pt>
                <c:pt idx="234">
                  <c:v>1393.7099999999998</c:v>
                </c:pt>
                <c:pt idx="235">
                  <c:v>1408.71</c:v>
                </c:pt>
                <c:pt idx="236">
                  <c:v>1423.7100000000003</c:v>
                </c:pt>
                <c:pt idx="237">
                  <c:v>1438.7099999999998</c:v>
                </c:pt>
                <c:pt idx="238">
                  <c:v>1453.7100000000003</c:v>
                </c:pt>
                <c:pt idx="239">
                  <c:v>1468.7099999999998</c:v>
                </c:pt>
                <c:pt idx="240">
                  <c:v>1483.71</c:v>
                </c:pt>
                <c:pt idx="241">
                  <c:v>1498.7100000000003</c:v>
                </c:pt>
                <c:pt idx="242">
                  <c:v>1513.7099999999998</c:v>
                </c:pt>
                <c:pt idx="243">
                  <c:v>1528.7100000000003</c:v>
                </c:pt>
                <c:pt idx="244">
                  <c:v>1543.7099999999998</c:v>
                </c:pt>
                <c:pt idx="245">
                  <c:v>1558.71</c:v>
                </c:pt>
                <c:pt idx="246">
                  <c:v>1573.7100000000003</c:v>
                </c:pt>
                <c:pt idx="247">
                  <c:v>1588.7099999999998</c:v>
                </c:pt>
                <c:pt idx="248">
                  <c:v>1603.7100000000003</c:v>
                </c:pt>
                <c:pt idx="249">
                  <c:v>1618.7099999999998</c:v>
                </c:pt>
                <c:pt idx="250">
                  <c:v>1633.71</c:v>
                </c:pt>
                <c:pt idx="251">
                  <c:v>1648.7100000000003</c:v>
                </c:pt>
                <c:pt idx="252">
                  <c:v>1663.7099999999998</c:v>
                </c:pt>
                <c:pt idx="253">
                  <c:v>1678.7100000000003</c:v>
                </c:pt>
                <c:pt idx="254">
                  <c:v>1693.7099999999998</c:v>
                </c:pt>
                <c:pt idx="255">
                  <c:v>1708.71</c:v>
                </c:pt>
                <c:pt idx="256">
                  <c:v>1723.7100000000003</c:v>
                </c:pt>
                <c:pt idx="257">
                  <c:v>1738.7099999999998</c:v>
                </c:pt>
                <c:pt idx="258">
                  <c:v>1753.7100000000003</c:v>
                </c:pt>
                <c:pt idx="259">
                  <c:v>1768.7099999999998</c:v>
                </c:pt>
                <c:pt idx="260">
                  <c:v>1783.71</c:v>
                </c:pt>
                <c:pt idx="261">
                  <c:v>1798.7100000000003</c:v>
                </c:pt>
                <c:pt idx="262">
                  <c:v>1813.7099999999998</c:v>
                </c:pt>
                <c:pt idx="263">
                  <c:v>1828.7100000000003</c:v>
                </c:pt>
                <c:pt idx="264">
                  <c:v>1843.7099999999998</c:v>
                </c:pt>
                <c:pt idx="265">
                  <c:v>1858.71</c:v>
                </c:pt>
                <c:pt idx="266">
                  <c:v>1873.7100000000003</c:v>
                </c:pt>
                <c:pt idx="267">
                  <c:v>1888.7099999999998</c:v>
                </c:pt>
                <c:pt idx="268">
                  <c:v>1903.71</c:v>
                </c:pt>
                <c:pt idx="269">
                  <c:v>1918.7099999999998</c:v>
                </c:pt>
                <c:pt idx="270">
                  <c:v>1933.71</c:v>
                </c:pt>
                <c:pt idx="271">
                  <c:v>1948.7100000000003</c:v>
                </c:pt>
                <c:pt idx="272">
                  <c:v>1963.7099999999998</c:v>
                </c:pt>
                <c:pt idx="273">
                  <c:v>1978.71</c:v>
                </c:pt>
                <c:pt idx="274">
                  <c:v>1993.7099999999998</c:v>
                </c:pt>
                <c:pt idx="275">
                  <c:v>2008.71</c:v>
                </c:pt>
                <c:pt idx="276">
                  <c:v>2023.7100000000003</c:v>
                </c:pt>
                <c:pt idx="277">
                  <c:v>2038.7099999999998</c:v>
                </c:pt>
                <c:pt idx="278">
                  <c:v>2053.71</c:v>
                </c:pt>
                <c:pt idx="279">
                  <c:v>2068.7099999999996</c:v>
                </c:pt>
                <c:pt idx="280">
                  <c:v>2083.71</c:v>
                </c:pt>
                <c:pt idx="281">
                  <c:v>2098.7100000000005</c:v>
                </c:pt>
                <c:pt idx="282">
                  <c:v>2113.71</c:v>
                </c:pt>
                <c:pt idx="283">
                  <c:v>2128.71</c:v>
                </c:pt>
                <c:pt idx="284">
                  <c:v>2143.7099999999996</c:v>
                </c:pt>
                <c:pt idx="285">
                  <c:v>2158.71</c:v>
                </c:pt>
                <c:pt idx="286">
                  <c:v>2173.7100000000005</c:v>
                </c:pt>
                <c:pt idx="287">
                  <c:v>2188.7099999999996</c:v>
                </c:pt>
                <c:pt idx="288">
                  <c:v>2203.71</c:v>
                </c:pt>
                <c:pt idx="289">
                  <c:v>2218.7099999999996</c:v>
                </c:pt>
                <c:pt idx="290">
                  <c:v>2233.71</c:v>
                </c:pt>
                <c:pt idx="291">
                  <c:v>2248.7100000000005</c:v>
                </c:pt>
                <c:pt idx="292">
                  <c:v>2263.7099999999996</c:v>
                </c:pt>
                <c:pt idx="293">
                  <c:v>2278.71</c:v>
                </c:pt>
                <c:pt idx="294">
                  <c:v>2293.7099999999996</c:v>
                </c:pt>
                <c:pt idx="295">
                  <c:v>2308.71</c:v>
                </c:pt>
                <c:pt idx="296">
                  <c:v>2323.7100000000005</c:v>
                </c:pt>
                <c:pt idx="297">
                  <c:v>2338.7099999999996</c:v>
                </c:pt>
                <c:pt idx="298">
                  <c:v>2353.71</c:v>
                </c:pt>
                <c:pt idx="299">
                  <c:v>2368.7099999999996</c:v>
                </c:pt>
                <c:pt idx="300">
                  <c:v>2383.71</c:v>
                </c:pt>
                <c:pt idx="301">
                  <c:v>2398.7100000000005</c:v>
                </c:pt>
                <c:pt idx="302">
                  <c:v>2413.7099999999996</c:v>
                </c:pt>
                <c:pt idx="303">
                  <c:v>2428.71</c:v>
                </c:pt>
                <c:pt idx="304">
                  <c:v>2443.7099999999996</c:v>
                </c:pt>
                <c:pt idx="305">
                  <c:v>2458.71</c:v>
                </c:pt>
                <c:pt idx="306">
                  <c:v>2473.7100000000005</c:v>
                </c:pt>
                <c:pt idx="307">
                  <c:v>2488.7099999999996</c:v>
                </c:pt>
                <c:pt idx="308">
                  <c:v>2503.71</c:v>
                </c:pt>
                <c:pt idx="309">
                  <c:v>2518.7099999999996</c:v>
                </c:pt>
                <c:pt idx="310">
                  <c:v>2533.71</c:v>
                </c:pt>
                <c:pt idx="311">
                  <c:v>2548.7100000000005</c:v>
                </c:pt>
                <c:pt idx="312">
                  <c:v>2563.7099999999996</c:v>
                </c:pt>
                <c:pt idx="313">
                  <c:v>2578.71</c:v>
                </c:pt>
                <c:pt idx="314">
                  <c:v>2593.7099999999996</c:v>
                </c:pt>
                <c:pt idx="315">
                  <c:v>2608.71</c:v>
                </c:pt>
                <c:pt idx="316">
                  <c:v>2623.7100000000005</c:v>
                </c:pt>
                <c:pt idx="317">
                  <c:v>2638.7099999999996</c:v>
                </c:pt>
                <c:pt idx="318">
                  <c:v>2653.71</c:v>
                </c:pt>
                <c:pt idx="319">
                  <c:v>2668.7099999999996</c:v>
                </c:pt>
                <c:pt idx="320">
                  <c:v>2683.71</c:v>
                </c:pt>
                <c:pt idx="321">
                  <c:v>2698.7100000000005</c:v>
                </c:pt>
                <c:pt idx="322">
                  <c:v>2713.7100000000005</c:v>
                </c:pt>
                <c:pt idx="323">
                  <c:v>2728.7099999999996</c:v>
                </c:pt>
                <c:pt idx="324">
                  <c:v>2743.7099999999996</c:v>
                </c:pt>
                <c:pt idx="325">
                  <c:v>2758.71</c:v>
                </c:pt>
                <c:pt idx="326">
                  <c:v>2773.7100000000005</c:v>
                </c:pt>
                <c:pt idx="327">
                  <c:v>2788.7100000000005</c:v>
                </c:pt>
                <c:pt idx="328">
                  <c:v>2803.7099999999996</c:v>
                </c:pt>
                <c:pt idx="329">
                  <c:v>2818.7099999999996</c:v>
                </c:pt>
                <c:pt idx="330">
                  <c:v>2833.71</c:v>
                </c:pt>
                <c:pt idx="331">
                  <c:v>2848.7100000000005</c:v>
                </c:pt>
                <c:pt idx="332">
                  <c:v>2863.7100000000005</c:v>
                </c:pt>
                <c:pt idx="333">
                  <c:v>2878.7099999999996</c:v>
                </c:pt>
                <c:pt idx="334">
                  <c:v>2893.7099999999996</c:v>
                </c:pt>
                <c:pt idx="335">
                  <c:v>2908.71</c:v>
                </c:pt>
                <c:pt idx="336">
                  <c:v>2923.7100000000005</c:v>
                </c:pt>
                <c:pt idx="337">
                  <c:v>2938.7100000000005</c:v>
                </c:pt>
                <c:pt idx="338">
                  <c:v>2953.7099999999996</c:v>
                </c:pt>
                <c:pt idx="339">
                  <c:v>2968.7099999999996</c:v>
                </c:pt>
                <c:pt idx="340">
                  <c:v>2983.71</c:v>
                </c:pt>
                <c:pt idx="341">
                  <c:v>2998.7100000000005</c:v>
                </c:pt>
                <c:pt idx="342">
                  <c:v>3013.7100000000005</c:v>
                </c:pt>
                <c:pt idx="343">
                  <c:v>3028.7099999999996</c:v>
                </c:pt>
                <c:pt idx="344">
                  <c:v>3043.7099999999996</c:v>
                </c:pt>
                <c:pt idx="345">
                  <c:v>3058.71</c:v>
                </c:pt>
                <c:pt idx="346">
                  <c:v>3073.7100000000005</c:v>
                </c:pt>
                <c:pt idx="347">
                  <c:v>3088.7100000000005</c:v>
                </c:pt>
                <c:pt idx="348">
                  <c:v>3103.7099999999996</c:v>
                </c:pt>
                <c:pt idx="349">
                  <c:v>3118.7099999999996</c:v>
                </c:pt>
                <c:pt idx="350">
                  <c:v>3133.71</c:v>
                </c:pt>
                <c:pt idx="351">
                  <c:v>3148.7100000000005</c:v>
                </c:pt>
                <c:pt idx="352">
                  <c:v>3163.7100000000005</c:v>
                </c:pt>
                <c:pt idx="353">
                  <c:v>3178.7099999999996</c:v>
                </c:pt>
                <c:pt idx="354">
                  <c:v>3193.7099999999996</c:v>
                </c:pt>
                <c:pt idx="355">
                  <c:v>3208.71</c:v>
                </c:pt>
                <c:pt idx="356">
                  <c:v>3223.7100000000005</c:v>
                </c:pt>
                <c:pt idx="357">
                  <c:v>3238.7100000000005</c:v>
                </c:pt>
                <c:pt idx="358">
                  <c:v>3253.7099999999996</c:v>
                </c:pt>
                <c:pt idx="359">
                  <c:v>3268.7099999999996</c:v>
                </c:pt>
                <c:pt idx="360">
                  <c:v>3283.71</c:v>
                </c:pt>
                <c:pt idx="361">
                  <c:v>3298.7100000000005</c:v>
                </c:pt>
                <c:pt idx="362">
                  <c:v>3313.7100000000005</c:v>
                </c:pt>
                <c:pt idx="363">
                  <c:v>3328.7099999999996</c:v>
                </c:pt>
                <c:pt idx="364">
                  <c:v>3343.7099999999996</c:v>
                </c:pt>
                <c:pt idx="365">
                  <c:v>3358.71</c:v>
                </c:pt>
                <c:pt idx="366">
                  <c:v>3373.7100000000005</c:v>
                </c:pt>
                <c:pt idx="367">
                  <c:v>3388.7100000000005</c:v>
                </c:pt>
                <c:pt idx="368">
                  <c:v>3403.7099999999996</c:v>
                </c:pt>
                <c:pt idx="369">
                  <c:v>3418.7099999999996</c:v>
                </c:pt>
                <c:pt idx="370">
                  <c:v>3433.71</c:v>
                </c:pt>
                <c:pt idx="371">
                  <c:v>3448.7100000000005</c:v>
                </c:pt>
                <c:pt idx="372">
                  <c:v>3463.7100000000005</c:v>
                </c:pt>
                <c:pt idx="373">
                  <c:v>3478.7099999999996</c:v>
                </c:pt>
                <c:pt idx="374">
                  <c:v>3493.7099999999996</c:v>
                </c:pt>
                <c:pt idx="375">
                  <c:v>3508.7099999999996</c:v>
                </c:pt>
                <c:pt idx="376">
                  <c:v>3523.71</c:v>
                </c:pt>
                <c:pt idx="377">
                  <c:v>3538.7099999999996</c:v>
                </c:pt>
                <c:pt idx="378">
                  <c:v>3553.7099999999991</c:v>
                </c:pt>
                <c:pt idx="379">
                  <c:v>3568.7099999999991</c:v>
                </c:pt>
                <c:pt idx="380">
                  <c:v>3583.7099999999996</c:v>
                </c:pt>
                <c:pt idx="381">
                  <c:v>3598.71</c:v>
                </c:pt>
                <c:pt idx="382">
                  <c:v>3613.7099999999996</c:v>
                </c:pt>
                <c:pt idx="383">
                  <c:v>3628.7099999999991</c:v>
                </c:pt>
                <c:pt idx="384">
                  <c:v>3643.7099999999991</c:v>
                </c:pt>
                <c:pt idx="385">
                  <c:v>3658.7099999999996</c:v>
                </c:pt>
                <c:pt idx="386">
                  <c:v>3673.71</c:v>
                </c:pt>
                <c:pt idx="387">
                  <c:v>3688.7099999999996</c:v>
                </c:pt>
                <c:pt idx="388">
                  <c:v>3703.7099999999991</c:v>
                </c:pt>
                <c:pt idx="389">
                  <c:v>3718.7099999999991</c:v>
                </c:pt>
                <c:pt idx="390">
                  <c:v>3733.7099999999996</c:v>
                </c:pt>
                <c:pt idx="391">
                  <c:v>3748.71</c:v>
                </c:pt>
                <c:pt idx="392">
                  <c:v>3763.7099999999996</c:v>
                </c:pt>
                <c:pt idx="393">
                  <c:v>3778.7099999999991</c:v>
                </c:pt>
                <c:pt idx="394">
                  <c:v>3793.7099999999991</c:v>
                </c:pt>
                <c:pt idx="395">
                  <c:v>3808.7099999999996</c:v>
                </c:pt>
                <c:pt idx="396">
                  <c:v>3823.71</c:v>
                </c:pt>
                <c:pt idx="397">
                  <c:v>3838.7099999999996</c:v>
                </c:pt>
                <c:pt idx="398">
                  <c:v>3853.7099999999991</c:v>
                </c:pt>
                <c:pt idx="399">
                  <c:v>3868.7099999999991</c:v>
                </c:pt>
                <c:pt idx="400">
                  <c:v>3883.7099999999996</c:v>
                </c:pt>
              </c:numCache>
            </c:numRef>
          </c:yVal>
          <c:smooth val="1"/>
          <c:extLst>
            <c:ext xmlns:c16="http://schemas.microsoft.com/office/drawing/2014/chart" uri="{C3380CC4-5D6E-409C-BE32-E72D297353CC}">
              <c16:uniqueId val="{00000001-EEBC-4599-A377-C927B2EDEE3C}"/>
            </c:ext>
          </c:extLst>
        </c:ser>
        <c:dLbls>
          <c:showLegendKey val="0"/>
          <c:showVal val="0"/>
          <c:showCatName val="0"/>
          <c:showSerName val="0"/>
          <c:showPercent val="0"/>
          <c:showBubbleSize val="0"/>
        </c:dLbls>
        <c:axId val="166281984"/>
        <c:axId val="166283904"/>
      </c:scatterChart>
      <c:valAx>
        <c:axId val="166281984"/>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283904"/>
        <c:crosses val="autoZero"/>
        <c:crossBetween val="midCat"/>
        <c:majorUnit val="5"/>
      </c:valAx>
      <c:valAx>
        <c:axId val="166283904"/>
        <c:scaling>
          <c:orientation val="minMax"/>
          <c:max val="3000"/>
          <c:min val="0"/>
        </c:scaling>
        <c:delete val="0"/>
        <c:axPos val="l"/>
        <c:majorGridlines/>
        <c:title>
          <c:tx>
            <c:rich>
              <a:bodyPr rot="-5400000" vert="horz"/>
              <a:lstStyle/>
              <a:p>
                <a:pPr>
                  <a:defRPr/>
                </a:pPr>
                <a:r>
                  <a:rPr lang="en-US"/>
                  <a:t>Power Dissipation (m</a:t>
                </a:r>
                <a:r>
                  <a:rPr lang="en-US" b="0"/>
                  <a:t>W</a:t>
                </a:r>
                <a:r>
                  <a:rPr lang="en-US"/>
                  <a:t>)</a:t>
                </a:r>
              </a:p>
            </c:rich>
          </c:tx>
          <c:layout>
            <c:manualLayout>
              <c:xMode val="edge"/>
              <c:yMode val="edge"/>
              <c:x val="2.78472035124748E-3"/>
              <c:y val="0.29330928428252406"/>
            </c:manualLayout>
          </c:layout>
          <c:overlay val="0"/>
        </c:title>
        <c:numFmt formatCode="#,##0" sourceLinked="0"/>
        <c:majorTickMark val="out"/>
        <c:minorTickMark val="none"/>
        <c:tickLblPos val="nextTo"/>
        <c:spPr>
          <a:ln/>
        </c:spPr>
        <c:crossAx val="166281984"/>
        <c:crosses val="autoZero"/>
        <c:crossBetween val="midCat"/>
      </c:valAx>
    </c:plotArea>
    <c:legend>
      <c:legendPos val="b"/>
      <c:layout>
        <c:manualLayout>
          <c:xMode val="edge"/>
          <c:yMode val="edge"/>
          <c:x val="0.23090709470072512"/>
          <c:y val="0.90522924320785247"/>
          <c:w val="0.59235351316003881"/>
          <c:h val="7.2243300555572501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Device Power Dissipation</a:t>
            </a:r>
          </a:p>
        </c:rich>
      </c:tx>
      <c:layout>
        <c:manualLayout>
          <c:xMode val="edge"/>
          <c:yMode val="edge"/>
          <c:x val="0.25343950296582318"/>
          <c:y val="2.2905644076952142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855127521116289"/>
          <c:y val="0.11246649389161156"/>
          <c:w val="0.79503551229996816"/>
          <c:h val="0.66608964946851612"/>
        </c:manualLayout>
      </c:layout>
      <c:scatterChart>
        <c:scatterStyle val="smoothMarker"/>
        <c:varyColors val="0"/>
        <c:ser>
          <c:idx val="0"/>
          <c:order val="0"/>
          <c:tx>
            <c:strRef>
              <c:f>'RES power distribution'!$AC$15</c:f>
              <c:strCache>
                <c:ptCount val="1"/>
                <c:pt idx="0">
                  <c:v>PDEV(mW)</c:v>
                </c:pt>
              </c:strCache>
            </c:strRef>
          </c:tx>
          <c:spPr>
            <a:ln w="28575" cap="rnd">
              <a:solidFill>
                <a:srgbClr val="C00000"/>
              </a:solidFill>
              <a:round/>
            </a:ln>
            <a:effectLst/>
          </c:spPr>
          <c:marker>
            <c:symbol val="none"/>
          </c:marker>
          <c:xVal>
            <c:numRef>
              <c:f>'RES power distribution'!$Y$16:$Y$416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distribution'!$AC$16:$AC$416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5.2313633413120177</c:v>
                </c:pt>
                <c:pt idx="56">
                  <c:v>19.972732159519598</c:v>
                </c:pt>
                <c:pt idx="57">
                  <c:v>34.409828999148061</c:v>
                </c:pt>
                <c:pt idx="58">
                  <c:v>48.542653860197134</c:v>
                </c:pt>
                <c:pt idx="59">
                  <c:v>62.371206742667091</c:v>
                </c:pt>
                <c:pt idx="60">
                  <c:v>75.895487646557655</c:v>
                </c:pt>
                <c:pt idx="61">
                  <c:v>89.115496571868988</c:v>
                </c:pt>
                <c:pt idx="62">
                  <c:v>102.03123351860117</c:v>
                </c:pt>
                <c:pt idx="63">
                  <c:v>114.642698486754</c:v>
                </c:pt>
                <c:pt idx="64">
                  <c:v>126.94989147632766</c:v>
                </c:pt>
                <c:pt idx="65">
                  <c:v>138.95281248732198</c:v>
                </c:pt>
                <c:pt idx="66">
                  <c:v>150.65146151973707</c:v>
                </c:pt>
                <c:pt idx="67">
                  <c:v>162.04583857357298</c:v>
                </c:pt>
                <c:pt idx="68">
                  <c:v>173.13594364882951</c:v>
                </c:pt>
                <c:pt idx="69">
                  <c:v>183.92177674550695</c:v>
                </c:pt>
                <c:pt idx="70">
                  <c:v>194.40333786360497</c:v>
                </c:pt>
                <c:pt idx="71">
                  <c:v>204.58062700312382</c:v>
                </c:pt>
                <c:pt idx="72">
                  <c:v>214.45364416406346</c:v>
                </c:pt>
                <c:pt idx="73">
                  <c:v>224.02238934642375</c:v>
                </c:pt>
                <c:pt idx="74">
                  <c:v>233.28686255020489</c:v>
                </c:pt>
                <c:pt idx="75">
                  <c:v>242.2470637754067</c:v>
                </c:pt>
                <c:pt idx="76">
                  <c:v>250.90299302202925</c:v>
                </c:pt>
                <c:pt idx="77">
                  <c:v>259.25465029007262</c:v>
                </c:pt>
                <c:pt idx="78">
                  <c:v>267.30203557953666</c:v>
                </c:pt>
                <c:pt idx="79">
                  <c:v>275.04514889042144</c:v>
                </c:pt>
                <c:pt idx="80">
                  <c:v>282.48399022272707</c:v>
                </c:pt>
                <c:pt idx="81">
                  <c:v>289.61855957645338</c:v>
                </c:pt>
                <c:pt idx="82">
                  <c:v>296.44885695160048</c:v>
                </c:pt>
                <c:pt idx="83">
                  <c:v>302.97488234816831</c:v>
                </c:pt>
                <c:pt idx="84">
                  <c:v>309.19663576615682</c:v>
                </c:pt>
                <c:pt idx="85">
                  <c:v>315.11411720556617</c:v>
                </c:pt>
                <c:pt idx="86">
                  <c:v>320.72732666639621</c:v>
                </c:pt>
                <c:pt idx="87">
                  <c:v>326.03626414864692</c:v>
                </c:pt>
                <c:pt idx="88">
                  <c:v>331.0409296523186</c:v>
                </c:pt>
                <c:pt idx="89">
                  <c:v>335.74132317741089</c:v>
                </c:pt>
                <c:pt idx="90">
                  <c:v>340.13744472392386</c:v>
                </c:pt>
                <c:pt idx="91">
                  <c:v>344.22929429185768</c:v>
                </c:pt>
                <c:pt idx="92">
                  <c:v>348.01687188121213</c:v>
                </c:pt>
                <c:pt idx="93">
                  <c:v>351.50017749198747</c:v>
                </c:pt>
                <c:pt idx="94">
                  <c:v>354.67921112418355</c:v>
                </c:pt>
                <c:pt idx="95">
                  <c:v>357.55397277780037</c:v>
                </c:pt>
                <c:pt idx="96">
                  <c:v>360.1244624528378</c:v>
                </c:pt>
                <c:pt idx="97">
                  <c:v>362.39068014929609</c:v>
                </c:pt>
                <c:pt idx="98">
                  <c:v>364.35262586717516</c:v>
                </c:pt>
                <c:pt idx="99">
                  <c:v>366.01029960647492</c:v>
                </c:pt>
                <c:pt idx="100">
                  <c:v>367.36370136719529</c:v>
                </c:pt>
                <c:pt idx="101">
                  <c:v>368.41283114933674</c:v>
                </c:pt>
                <c:pt idx="102">
                  <c:v>369.15768895289864</c:v>
                </c:pt>
                <c:pt idx="103">
                  <c:v>369.59827477788144</c:v>
                </c:pt>
                <c:pt idx="104">
                  <c:v>369.73458862428498</c:v>
                </c:pt>
                <c:pt idx="105">
                  <c:v>369.56663049210908</c:v>
                </c:pt>
                <c:pt idx="106">
                  <c:v>369.09440038135421</c:v>
                </c:pt>
                <c:pt idx="107">
                  <c:v>368.31789829201989</c:v>
                </c:pt>
                <c:pt idx="108">
                  <c:v>367.23712422410637</c:v>
                </c:pt>
                <c:pt idx="109">
                  <c:v>365.85207817761363</c:v>
                </c:pt>
                <c:pt idx="110">
                  <c:v>364.16276015254152</c:v>
                </c:pt>
                <c:pt idx="111">
                  <c:v>362.16917014889049</c:v>
                </c:pt>
                <c:pt idx="112">
                  <c:v>359.87130816665979</c:v>
                </c:pt>
                <c:pt idx="113">
                  <c:v>357.26917420584999</c:v>
                </c:pt>
                <c:pt idx="114">
                  <c:v>354.36276826646105</c:v>
                </c:pt>
                <c:pt idx="115">
                  <c:v>351.15209034849266</c:v>
                </c:pt>
                <c:pt idx="116">
                  <c:v>347.63714045194513</c:v>
                </c:pt>
                <c:pt idx="117">
                  <c:v>343.81791857681844</c:v>
                </c:pt>
                <c:pt idx="118">
                  <c:v>339.69442472311255</c:v>
                </c:pt>
                <c:pt idx="119">
                  <c:v>335.2666588908271</c:v>
                </c:pt>
                <c:pt idx="120">
                  <c:v>330.53462107996262</c:v>
                </c:pt>
                <c:pt idx="121">
                  <c:v>325.49831129051893</c:v>
                </c:pt>
                <c:pt idx="122">
                  <c:v>320.15772952249591</c:v>
                </c:pt>
                <c:pt idx="123">
                  <c:v>314.51287577589352</c:v>
                </c:pt>
                <c:pt idx="124">
                  <c:v>308.56375005071192</c:v>
                </c:pt>
                <c:pt idx="125">
                  <c:v>302.31035234695116</c:v>
                </c:pt>
                <c:pt idx="126">
                  <c:v>295.75268266461109</c:v>
                </c:pt>
                <c:pt idx="127">
                  <c:v>288.89074100369174</c:v>
                </c:pt>
                <c:pt idx="128">
                  <c:v>281.72452736419325</c:v>
                </c:pt>
                <c:pt idx="129">
                  <c:v>274.25404174611532</c:v>
                </c:pt>
                <c:pt idx="130">
                  <c:v>266.47928414945852</c:v>
                </c:pt>
                <c:pt idx="131">
                  <c:v>258.40025457422206</c:v>
                </c:pt>
                <c:pt idx="132">
                  <c:v>250.01695302040639</c:v>
                </c:pt>
                <c:pt idx="133">
                  <c:v>241.32937948801168</c:v>
                </c:pt>
                <c:pt idx="134">
                  <c:v>232.33753397703748</c:v>
                </c:pt>
                <c:pt idx="135">
                  <c:v>223.04141648748413</c:v>
                </c:pt>
                <c:pt idx="136">
                  <c:v>213.44102701935151</c:v>
                </c:pt>
                <c:pt idx="137">
                  <c:v>203.53636557264025</c:v>
                </c:pt>
                <c:pt idx="138">
                  <c:v>193.3274321473487</c:v>
                </c:pt>
                <c:pt idx="139">
                  <c:v>182.81422674347846</c:v>
                </c:pt>
                <c:pt idx="140">
                  <c:v>171.99674936102861</c:v>
                </c:pt>
                <c:pt idx="141">
                  <c:v>160.87499999999997</c:v>
                </c:pt>
                <c:pt idx="142">
                  <c:v>149.44897866039162</c:v>
                </c:pt>
                <c:pt idx="143">
                  <c:v>137.71868534220448</c:v>
                </c:pt>
                <c:pt idx="144">
                  <c:v>125.68412004543788</c:v>
                </c:pt>
                <c:pt idx="145">
                  <c:v>113.34528277009225</c:v>
                </c:pt>
                <c:pt idx="146">
                  <c:v>100.70217351616661</c:v>
                </c:pt>
                <c:pt idx="147">
                  <c:v>88.709999999999866</c:v>
                </c:pt>
                <c:pt idx="148">
                  <c:v>103.71000000000009</c:v>
                </c:pt>
                <c:pt idx="149">
                  <c:v>118.71000000000004</c:v>
                </c:pt>
                <c:pt idx="150">
                  <c:v>133.70999999999998</c:v>
                </c:pt>
                <c:pt idx="151">
                  <c:v>148.70999999999992</c:v>
                </c:pt>
                <c:pt idx="152">
                  <c:v>163.70999999999987</c:v>
                </c:pt>
                <c:pt idx="153">
                  <c:v>178.71000000000009</c:v>
                </c:pt>
                <c:pt idx="154">
                  <c:v>193.71000000000004</c:v>
                </c:pt>
                <c:pt idx="155">
                  <c:v>208.70999999999998</c:v>
                </c:pt>
                <c:pt idx="156">
                  <c:v>223.70999999999992</c:v>
                </c:pt>
                <c:pt idx="157">
                  <c:v>238.70999999999987</c:v>
                </c:pt>
                <c:pt idx="158">
                  <c:v>253.71000000000009</c:v>
                </c:pt>
                <c:pt idx="159">
                  <c:v>268.71000000000004</c:v>
                </c:pt>
                <c:pt idx="160">
                  <c:v>283.70999999999998</c:v>
                </c:pt>
                <c:pt idx="161">
                  <c:v>298.71000000000021</c:v>
                </c:pt>
                <c:pt idx="162">
                  <c:v>313.70999999999987</c:v>
                </c:pt>
                <c:pt idx="163">
                  <c:v>328.71000000000009</c:v>
                </c:pt>
                <c:pt idx="164">
                  <c:v>343.70999999999975</c:v>
                </c:pt>
                <c:pt idx="165">
                  <c:v>358.71</c:v>
                </c:pt>
                <c:pt idx="166">
                  <c:v>373.71000000000015</c:v>
                </c:pt>
                <c:pt idx="167">
                  <c:v>388.70999999999987</c:v>
                </c:pt>
                <c:pt idx="168">
                  <c:v>403.71000000000009</c:v>
                </c:pt>
                <c:pt idx="169">
                  <c:v>418.70999999999975</c:v>
                </c:pt>
                <c:pt idx="170">
                  <c:v>433.71</c:v>
                </c:pt>
                <c:pt idx="171">
                  <c:v>448.71000000000015</c:v>
                </c:pt>
                <c:pt idx="172">
                  <c:v>463.70999999999987</c:v>
                </c:pt>
                <c:pt idx="173">
                  <c:v>478.71000000000009</c:v>
                </c:pt>
                <c:pt idx="174">
                  <c:v>493.70999999999975</c:v>
                </c:pt>
                <c:pt idx="175">
                  <c:v>508.71</c:v>
                </c:pt>
                <c:pt idx="176">
                  <c:v>523.71000000000015</c:v>
                </c:pt>
                <c:pt idx="177">
                  <c:v>538.70999999999992</c:v>
                </c:pt>
                <c:pt idx="178">
                  <c:v>553.71</c:v>
                </c:pt>
                <c:pt idx="179">
                  <c:v>568.7099999999997</c:v>
                </c:pt>
                <c:pt idx="180">
                  <c:v>583.71</c:v>
                </c:pt>
                <c:pt idx="181">
                  <c:v>598.71000000000015</c:v>
                </c:pt>
                <c:pt idx="182">
                  <c:v>613.70999999999992</c:v>
                </c:pt>
                <c:pt idx="183">
                  <c:v>628.71</c:v>
                </c:pt>
                <c:pt idx="184">
                  <c:v>643.7099999999997</c:v>
                </c:pt>
                <c:pt idx="185">
                  <c:v>658.71</c:v>
                </c:pt>
                <c:pt idx="186">
                  <c:v>673.71000000000015</c:v>
                </c:pt>
                <c:pt idx="187">
                  <c:v>688.70999999999992</c:v>
                </c:pt>
                <c:pt idx="188">
                  <c:v>703.71</c:v>
                </c:pt>
                <c:pt idx="189">
                  <c:v>718.7099999999997</c:v>
                </c:pt>
                <c:pt idx="190">
                  <c:v>733.71</c:v>
                </c:pt>
                <c:pt idx="191">
                  <c:v>748.71000000000015</c:v>
                </c:pt>
                <c:pt idx="192">
                  <c:v>763.70999999999992</c:v>
                </c:pt>
                <c:pt idx="193">
                  <c:v>778.71</c:v>
                </c:pt>
                <c:pt idx="194">
                  <c:v>793.7099999999997</c:v>
                </c:pt>
                <c:pt idx="195">
                  <c:v>808.71</c:v>
                </c:pt>
                <c:pt idx="196">
                  <c:v>823.71000000000015</c:v>
                </c:pt>
                <c:pt idx="197">
                  <c:v>838.70999999999992</c:v>
                </c:pt>
                <c:pt idx="198">
                  <c:v>853.71</c:v>
                </c:pt>
                <c:pt idx="199">
                  <c:v>868.7099999999997</c:v>
                </c:pt>
                <c:pt idx="200">
                  <c:v>883.71</c:v>
                </c:pt>
                <c:pt idx="201">
                  <c:v>898.71000000000015</c:v>
                </c:pt>
                <c:pt idx="202">
                  <c:v>913.70999999999992</c:v>
                </c:pt>
                <c:pt idx="203">
                  <c:v>928.71</c:v>
                </c:pt>
                <c:pt idx="204">
                  <c:v>943.7099999999997</c:v>
                </c:pt>
                <c:pt idx="205">
                  <c:v>958.71</c:v>
                </c:pt>
                <c:pt idx="206">
                  <c:v>973.71000000000015</c:v>
                </c:pt>
                <c:pt idx="207">
                  <c:v>988.70999999999992</c:v>
                </c:pt>
                <c:pt idx="208">
                  <c:v>1003.71</c:v>
                </c:pt>
                <c:pt idx="209">
                  <c:v>1018.7099999999997</c:v>
                </c:pt>
                <c:pt idx="210">
                  <c:v>1033.71</c:v>
                </c:pt>
                <c:pt idx="211">
                  <c:v>1048.7100000000003</c:v>
                </c:pt>
                <c:pt idx="212">
                  <c:v>1063.7099999999998</c:v>
                </c:pt>
                <c:pt idx="213">
                  <c:v>1078.7100000000003</c:v>
                </c:pt>
                <c:pt idx="214">
                  <c:v>1093.7099999999998</c:v>
                </c:pt>
                <c:pt idx="215">
                  <c:v>1108.71</c:v>
                </c:pt>
                <c:pt idx="216">
                  <c:v>1123.7100000000003</c:v>
                </c:pt>
                <c:pt idx="217">
                  <c:v>1138.7099999999998</c:v>
                </c:pt>
                <c:pt idx="218">
                  <c:v>1153.7100000000003</c:v>
                </c:pt>
                <c:pt idx="219">
                  <c:v>1168.7099999999998</c:v>
                </c:pt>
                <c:pt idx="220">
                  <c:v>1183.71</c:v>
                </c:pt>
                <c:pt idx="221">
                  <c:v>1198.7100000000003</c:v>
                </c:pt>
                <c:pt idx="222">
                  <c:v>1213.7099999999998</c:v>
                </c:pt>
                <c:pt idx="223">
                  <c:v>1228.7100000000003</c:v>
                </c:pt>
                <c:pt idx="224">
                  <c:v>1243.7099999999998</c:v>
                </c:pt>
                <c:pt idx="225">
                  <c:v>1258.71</c:v>
                </c:pt>
                <c:pt idx="226">
                  <c:v>1273.7100000000003</c:v>
                </c:pt>
                <c:pt idx="227">
                  <c:v>1288.7099999999998</c:v>
                </c:pt>
                <c:pt idx="228">
                  <c:v>1303.7100000000003</c:v>
                </c:pt>
                <c:pt idx="229">
                  <c:v>1318.7099999999998</c:v>
                </c:pt>
                <c:pt idx="230">
                  <c:v>1333.71</c:v>
                </c:pt>
                <c:pt idx="231">
                  <c:v>1348.7100000000003</c:v>
                </c:pt>
                <c:pt idx="232">
                  <c:v>1363.7099999999998</c:v>
                </c:pt>
                <c:pt idx="233">
                  <c:v>1378.7100000000003</c:v>
                </c:pt>
                <c:pt idx="234">
                  <c:v>1393.7099999999998</c:v>
                </c:pt>
                <c:pt idx="235">
                  <c:v>1408.71</c:v>
                </c:pt>
                <c:pt idx="236">
                  <c:v>1423.7100000000003</c:v>
                </c:pt>
                <c:pt idx="237">
                  <c:v>1438.7099999999998</c:v>
                </c:pt>
                <c:pt idx="238">
                  <c:v>1453.7100000000003</c:v>
                </c:pt>
                <c:pt idx="239">
                  <c:v>1468.7099999999998</c:v>
                </c:pt>
                <c:pt idx="240">
                  <c:v>1483.71</c:v>
                </c:pt>
                <c:pt idx="241">
                  <c:v>1498.7100000000003</c:v>
                </c:pt>
                <c:pt idx="242">
                  <c:v>1513.7099999999998</c:v>
                </c:pt>
                <c:pt idx="243">
                  <c:v>1528.7100000000003</c:v>
                </c:pt>
                <c:pt idx="244">
                  <c:v>1543.7099999999998</c:v>
                </c:pt>
                <c:pt idx="245">
                  <c:v>1558.71</c:v>
                </c:pt>
                <c:pt idx="246">
                  <c:v>1573.7100000000003</c:v>
                </c:pt>
                <c:pt idx="247">
                  <c:v>1588.7099999999998</c:v>
                </c:pt>
                <c:pt idx="248">
                  <c:v>1603.7100000000003</c:v>
                </c:pt>
                <c:pt idx="249">
                  <c:v>1618.7099999999998</c:v>
                </c:pt>
                <c:pt idx="250">
                  <c:v>1633.71</c:v>
                </c:pt>
                <c:pt idx="251">
                  <c:v>1648.7100000000003</c:v>
                </c:pt>
                <c:pt idx="252">
                  <c:v>1663.7099999999998</c:v>
                </c:pt>
                <c:pt idx="253">
                  <c:v>1678.7100000000003</c:v>
                </c:pt>
                <c:pt idx="254">
                  <c:v>1693.7099999999998</c:v>
                </c:pt>
                <c:pt idx="255">
                  <c:v>1708.71</c:v>
                </c:pt>
                <c:pt idx="256">
                  <c:v>1723.7100000000003</c:v>
                </c:pt>
                <c:pt idx="257">
                  <c:v>1738.7099999999998</c:v>
                </c:pt>
                <c:pt idx="258">
                  <c:v>1753.7100000000003</c:v>
                </c:pt>
                <c:pt idx="259">
                  <c:v>1768.7099999999998</c:v>
                </c:pt>
                <c:pt idx="260">
                  <c:v>1783.71</c:v>
                </c:pt>
                <c:pt idx="261">
                  <c:v>1798.7100000000003</c:v>
                </c:pt>
                <c:pt idx="262">
                  <c:v>1813.7099999999998</c:v>
                </c:pt>
                <c:pt idx="263">
                  <c:v>1828.7100000000003</c:v>
                </c:pt>
                <c:pt idx="264">
                  <c:v>1843.7099999999998</c:v>
                </c:pt>
                <c:pt idx="265">
                  <c:v>1858.71</c:v>
                </c:pt>
                <c:pt idx="266">
                  <c:v>1873.7100000000003</c:v>
                </c:pt>
                <c:pt idx="267">
                  <c:v>1888.7099999999998</c:v>
                </c:pt>
                <c:pt idx="268">
                  <c:v>1903.71</c:v>
                </c:pt>
                <c:pt idx="269">
                  <c:v>1918.7099999999998</c:v>
                </c:pt>
                <c:pt idx="270">
                  <c:v>1933.71</c:v>
                </c:pt>
                <c:pt idx="271">
                  <c:v>1948.7100000000003</c:v>
                </c:pt>
                <c:pt idx="272">
                  <c:v>1963.7099999999998</c:v>
                </c:pt>
                <c:pt idx="273">
                  <c:v>1978.71</c:v>
                </c:pt>
                <c:pt idx="274">
                  <c:v>1993.7099999999998</c:v>
                </c:pt>
                <c:pt idx="275">
                  <c:v>2008.71</c:v>
                </c:pt>
                <c:pt idx="276">
                  <c:v>2023.7100000000003</c:v>
                </c:pt>
                <c:pt idx="277">
                  <c:v>2038.7099999999998</c:v>
                </c:pt>
                <c:pt idx="278">
                  <c:v>2053.71</c:v>
                </c:pt>
                <c:pt idx="279">
                  <c:v>2068.7099999999996</c:v>
                </c:pt>
                <c:pt idx="280">
                  <c:v>2083.71</c:v>
                </c:pt>
                <c:pt idx="281">
                  <c:v>2098.7100000000005</c:v>
                </c:pt>
                <c:pt idx="282">
                  <c:v>2113.71</c:v>
                </c:pt>
                <c:pt idx="283">
                  <c:v>2128.71</c:v>
                </c:pt>
                <c:pt idx="284">
                  <c:v>2143.7099999999996</c:v>
                </c:pt>
                <c:pt idx="285">
                  <c:v>2158.71</c:v>
                </c:pt>
                <c:pt idx="286">
                  <c:v>2173.7100000000005</c:v>
                </c:pt>
                <c:pt idx="287">
                  <c:v>2188.7099999999996</c:v>
                </c:pt>
                <c:pt idx="288">
                  <c:v>2203.71</c:v>
                </c:pt>
                <c:pt idx="289">
                  <c:v>2218.7099999999996</c:v>
                </c:pt>
                <c:pt idx="290">
                  <c:v>2233.71</c:v>
                </c:pt>
                <c:pt idx="291">
                  <c:v>2248.7100000000005</c:v>
                </c:pt>
                <c:pt idx="292">
                  <c:v>2263.7099999999996</c:v>
                </c:pt>
                <c:pt idx="293">
                  <c:v>2278.71</c:v>
                </c:pt>
                <c:pt idx="294">
                  <c:v>2293.7099999999996</c:v>
                </c:pt>
                <c:pt idx="295">
                  <c:v>2308.71</c:v>
                </c:pt>
                <c:pt idx="296">
                  <c:v>2323.7100000000005</c:v>
                </c:pt>
                <c:pt idx="297">
                  <c:v>2338.7099999999996</c:v>
                </c:pt>
                <c:pt idx="298">
                  <c:v>2353.71</c:v>
                </c:pt>
                <c:pt idx="299">
                  <c:v>2368.7099999999996</c:v>
                </c:pt>
                <c:pt idx="300">
                  <c:v>2383.71</c:v>
                </c:pt>
                <c:pt idx="301">
                  <c:v>2398.7100000000005</c:v>
                </c:pt>
                <c:pt idx="302">
                  <c:v>2413.7099999999996</c:v>
                </c:pt>
                <c:pt idx="303">
                  <c:v>2428.71</c:v>
                </c:pt>
                <c:pt idx="304">
                  <c:v>2443.7099999999996</c:v>
                </c:pt>
                <c:pt idx="305">
                  <c:v>2458.71</c:v>
                </c:pt>
                <c:pt idx="306">
                  <c:v>2473.7100000000005</c:v>
                </c:pt>
                <c:pt idx="307">
                  <c:v>2488.7099999999996</c:v>
                </c:pt>
                <c:pt idx="308">
                  <c:v>2503.71</c:v>
                </c:pt>
                <c:pt idx="309">
                  <c:v>2518.7099999999996</c:v>
                </c:pt>
                <c:pt idx="310">
                  <c:v>2533.71</c:v>
                </c:pt>
                <c:pt idx="311">
                  <c:v>2548.7100000000005</c:v>
                </c:pt>
                <c:pt idx="312">
                  <c:v>2563.7099999999996</c:v>
                </c:pt>
                <c:pt idx="313">
                  <c:v>2578.71</c:v>
                </c:pt>
                <c:pt idx="314">
                  <c:v>2593.7099999999996</c:v>
                </c:pt>
                <c:pt idx="315">
                  <c:v>2608.71</c:v>
                </c:pt>
                <c:pt idx="316">
                  <c:v>2623.7100000000005</c:v>
                </c:pt>
                <c:pt idx="317">
                  <c:v>2638.7099999999996</c:v>
                </c:pt>
                <c:pt idx="318">
                  <c:v>2653.71</c:v>
                </c:pt>
                <c:pt idx="319">
                  <c:v>2668.7099999999996</c:v>
                </c:pt>
                <c:pt idx="320">
                  <c:v>2683.71</c:v>
                </c:pt>
                <c:pt idx="321">
                  <c:v>2698.7100000000005</c:v>
                </c:pt>
                <c:pt idx="322">
                  <c:v>2713.7100000000005</c:v>
                </c:pt>
                <c:pt idx="323">
                  <c:v>2728.7099999999996</c:v>
                </c:pt>
                <c:pt idx="324">
                  <c:v>2743.7099999999996</c:v>
                </c:pt>
                <c:pt idx="325">
                  <c:v>2758.71</c:v>
                </c:pt>
                <c:pt idx="326">
                  <c:v>2773.7100000000005</c:v>
                </c:pt>
                <c:pt idx="327">
                  <c:v>2788.7100000000005</c:v>
                </c:pt>
                <c:pt idx="328">
                  <c:v>2803.7099999999996</c:v>
                </c:pt>
                <c:pt idx="329">
                  <c:v>2818.7099999999996</c:v>
                </c:pt>
                <c:pt idx="330">
                  <c:v>2833.71</c:v>
                </c:pt>
                <c:pt idx="331">
                  <c:v>2848.7100000000005</c:v>
                </c:pt>
                <c:pt idx="332">
                  <c:v>2863.7100000000005</c:v>
                </c:pt>
                <c:pt idx="333">
                  <c:v>2878.7099999999996</c:v>
                </c:pt>
                <c:pt idx="334">
                  <c:v>2893.7099999999996</c:v>
                </c:pt>
                <c:pt idx="335">
                  <c:v>2908.71</c:v>
                </c:pt>
                <c:pt idx="336">
                  <c:v>2923.7100000000005</c:v>
                </c:pt>
                <c:pt idx="337">
                  <c:v>2938.7100000000005</c:v>
                </c:pt>
                <c:pt idx="338">
                  <c:v>2953.7099999999996</c:v>
                </c:pt>
                <c:pt idx="339">
                  <c:v>2968.7099999999996</c:v>
                </c:pt>
                <c:pt idx="340">
                  <c:v>2983.71</c:v>
                </c:pt>
                <c:pt idx="341">
                  <c:v>2998.7100000000005</c:v>
                </c:pt>
                <c:pt idx="342">
                  <c:v>3013.7100000000005</c:v>
                </c:pt>
                <c:pt idx="343">
                  <c:v>3028.7099999999996</c:v>
                </c:pt>
                <c:pt idx="344">
                  <c:v>3043.7099999999996</c:v>
                </c:pt>
                <c:pt idx="345">
                  <c:v>3058.71</c:v>
                </c:pt>
                <c:pt idx="346">
                  <c:v>3073.7100000000005</c:v>
                </c:pt>
                <c:pt idx="347">
                  <c:v>3088.7100000000005</c:v>
                </c:pt>
                <c:pt idx="348">
                  <c:v>3103.7099999999996</c:v>
                </c:pt>
                <c:pt idx="349">
                  <c:v>3118.7099999999996</c:v>
                </c:pt>
                <c:pt idx="350">
                  <c:v>3133.71</c:v>
                </c:pt>
                <c:pt idx="351">
                  <c:v>3148.7100000000005</c:v>
                </c:pt>
                <c:pt idx="352">
                  <c:v>3163.7100000000005</c:v>
                </c:pt>
                <c:pt idx="353">
                  <c:v>3178.7099999999996</c:v>
                </c:pt>
                <c:pt idx="354">
                  <c:v>3193.7099999999996</c:v>
                </c:pt>
                <c:pt idx="355">
                  <c:v>3208.71</c:v>
                </c:pt>
                <c:pt idx="356">
                  <c:v>3223.7100000000005</c:v>
                </c:pt>
                <c:pt idx="357">
                  <c:v>3238.7100000000005</c:v>
                </c:pt>
                <c:pt idx="358">
                  <c:v>3253.7099999999996</c:v>
                </c:pt>
                <c:pt idx="359">
                  <c:v>3268.7099999999996</c:v>
                </c:pt>
                <c:pt idx="360">
                  <c:v>3283.71</c:v>
                </c:pt>
                <c:pt idx="361">
                  <c:v>3298.7100000000005</c:v>
                </c:pt>
                <c:pt idx="362">
                  <c:v>3313.7100000000005</c:v>
                </c:pt>
                <c:pt idx="363">
                  <c:v>3328.7099999999996</c:v>
                </c:pt>
                <c:pt idx="364">
                  <c:v>3343.7099999999996</c:v>
                </c:pt>
                <c:pt idx="365">
                  <c:v>3358.71</c:v>
                </c:pt>
                <c:pt idx="366">
                  <c:v>3373.7100000000005</c:v>
                </c:pt>
                <c:pt idx="367">
                  <c:v>3388.7100000000005</c:v>
                </c:pt>
                <c:pt idx="368">
                  <c:v>3403.7099999999996</c:v>
                </c:pt>
                <c:pt idx="369">
                  <c:v>3418.7099999999996</c:v>
                </c:pt>
                <c:pt idx="370">
                  <c:v>3433.71</c:v>
                </c:pt>
                <c:pt idx="371">
                  <c:v>3448.7100000000005</c:v>
                </c:pt>
                <c:pt idx="372">
                  <c:v>3463.7100000000005</c:v>
                </c:pt>
                <c:pt idx="373">
                  <c:v>3478.7099999999996</c:v>
                </c:pt>
                <c:pt idx="374">
                  <c:v>3493.7099999999996</c:v>
                </c:pt>
                <c:pt idx="375">
                  <c:v>3508.7099999999996</c:v>
                </c:pt>
                <c:pt idx="376">
                  <c:v>3523.71</c:v>
                </c:pt>
                <c:pt idx="377">
                  <c:v>3538.7099999999996</c:v>
                </c:pt>
                <c:pt idx="378">
                  <c:v>3553.7099999999991</c:v>
                </c:pt>
                <c:pt idx="379">
                  <c:v>3568.7099999999991</c:v>
                </c:pt>
                <c:pt idx="380">
                  <c:v>3583.7099999999996</c:v>
                </c:pt>
                <c:pt idx="381">
                  <c:v>3598.71</c:v>
                </c:pt>
                <c:pt idx="382">
                  <c:v>3613.7099999999996</c:v>
                </c:pt>
                <c:pt idx="383">
                  <c:v>3628.7099999999991</c:v>
                </c:pt>
                <c:pt idx="384">
                  <c:v>3643.7099999999991</c:v>
                </c:pt>
                <c:pt idx="385">
                  <c:v>3658.7099999999996</c:v>
                </c:pt>
                <c:pt idx="386">
                  <c:v>3673.71</c:v>
                </c:pt>
                <c:pt idx="387">
                  <c:v>3688.7099999999996</c:v>
                </c:pt>
                <c:pt idx="388">
                  <c:v>3703.7099999999991</c:v>
                </c:pt>
                <c:pt idx="389">
                  <c:v>3718.7099999999991</c:v>
                </c:pt>
                <c:pt idx="390">
                  <c:v>3733.7099999999996</c:v>
                </c:pt>
                <c:pt idx="391">
                  <c:v>3748.71</c:v>
                </c:pt>
                <c:pt idx="392">
                  <c:v>3763.7099999999996</c:v>
                </c:pt>
                <c:pt idx="393">
                  <c:v>3778.7099999999991</c:v>
                </c:pt>
                <c:pt idx="394">
                  <c:v>3793.7099999999991</c:v>
                </c:pt>
                <c:pt idx="395">
                  <c:v>3808.7099999999996</c:v>
                </c:pt>
                <c:pt idx="396">
                  <c:v>3823.71</c:v>
                </c:pt>
                <c:pt idx="397">
                  <c:v>3838.7099999999996</c:v>
                </c:pt>
                <c:pt idx="398">
                  <c:v>3853.7099999999991</c:v>
                </c:pt>
                <c:pt idx="399">
                  <c:v>3868.7099999999991</c:v>
                </c:pt>
                <c:pt idx="400">
                  <c:v>3883.7099999999996</c:v>
                </c:pt>
              </c:numCache>
            </c:numRef>
          </c:yVal>
          <c:smooth val="1"/>
          <c:extLst>
            <c:ext xmlns:c16="http://schemas.microsoft.com/office/drawing/2014/chart" uri="{C3380CC4-5D6E-409C-BE32-E72D297353CC}">
              <c16:uniqueId val="{00000000-D15B-4012-AD8E-DD5ADE127356}"/>
            </c:ext>
          </c:extLst>
        </c:ser>
        <c:dLbls>
          <c:showLegendKey val="0"/>
          <c:showVal val="0"/>
          <c:showCatName val="0"/>
          <c:showSerName val="0"/>
          <c:showPercent val="0"/>
          <c:showBubbleSize val="0"/>
        </c:dLbls>
        <c:axId val="494342944"/>
        <c:axId val="692202368"/>
      </c:scatterChart>
      <c:valAx>
        <c:axId val="494342944"/>
        <c:scaling>
          <c:orientation val="minMax"/>
          <c:max val="20"/>
        </c:scaling>
        <c:delete val="0"/>
        <c:axPos val="b"/>
        <c:majorGridlines>
          <c:spPr>
            <a:ln w="9525" cap="flat" cmpd="sng" algn="ctr">
              <a:solidFill>
                <a:schemeClr val="bg1">
                  <a:lumMod val="65000"/>
                </a:schemeClr>
              </a:solidFill>
              <a:round/>
            </a:ln>
            <a:effectLst/>
          </c:spPr>
        </c:majorGridlines>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Supply Voltage(V)</a:t>
                </a:r>
              </a:p>
            </c:rich>
          </c:tx>
          <c:layout>
            <c:manualLayout>
              <c:xMode val="edge"/>
              <c:yMode val="edge"/>
              <c:x val="0.41460324983850189"/>
              <c:y val="0.849827395798353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92202368"/>
        <c:crosses val="autoZero"/>
        <c:crossBetween val="midCat"/>
      </c:valAx>
      <c:valAx>
        <c:axId val="692202368"/>
        <c:scaling>
          <c:orientation val="minMax"/>
          <c:max val="3000"/>
          <c:min val="0"/>
        </c:scaling>
        <c:delete val="0"/>
        <c:axPos val="l"/>
        <c:majorGridlines>
          <c:spPr>
            <a:ln w="9525" cap="flat" cmpd="sng" algn="ctr">
              <a:solidFill>
                <a:schemeClr val="bg1">
                  <a:lumMod val="6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Power</a:t>
                </a:r>
                <a:r>
                  <a:rPr lang="en-US" b="1" baseline="0">
                    <a:solidFill>
                      <a:sysClr val="windowText" lastClr="000000"/>
                    </a:solidFill>
                  </a:rPr>
                  <a:t> dissipation(mW)</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94342944"/>
        <c:crosses val="autoZero"/>
        <c:crossBetween val="midCat"/>
      </c:valAx>
      <c:spPr>
        <a:noFill/>
        <a:ln>
          <a:solidFill>
            <a:sysClr val="windowText" lastClr="000000"/>
          </a:solidFill>
        </a:ln>
        <a:effectLst/>
      </c:spPr>
    </c:plotArea>
    <c:legend>
      <c:legendPos val="b"/>
      <c:layout>
        <c:manualLayout>
          <c:xMode val="edge"/>
          <c:yMode val="edge"/>
          <c:x val="0.46492974992323266"/>
          <c:y val="0.91318401343471856"/>
          <c:w val="0.2618910699709423"/>
          <c:h val="7.6292977151274394E-2"/>
        </c:manualLayout>
      </c:layout>
      <c:overlay val="0"/>
      <c:spPr>
        <a:noFill/>
        <a:ln>
          <a:solidFill>
            <a:sysClr val="windowText" lastClr="000000"/>
          </a:solid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28575</xdr:rowOff>
    </xdr:from>
    <xdr:to>
      <xdr:col>15</xdr:col>
      <xdr:colOff>581025</xdr:colOff>
      <xdr:row>4</xdr:row>
      <xdr:rowOff>133350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00025"/>
          <a:ext cx="9725025" cy="942975"/>
        </a:xfrm>
        <a:prstGeom prst="rect">
          <a:avLst/>
        </a:prstGeom>
        <a:solidFill>
          <a:srgbClr val="FFFFFF"/>
        </a:solidFill>
        <a:ln w="9525">
          <a:solidFill>
            <a:srgbClr val="000000"/>
          </a:solidFill>
          <a:miter lim="800000"/>
          <a:headEnd/>
          <a:tailEnd/>
        </a:ln>
      </xdr:spPr>
    </xdr:sp>
    <xdr:clientData/>
  </xdr:twoCellAnchor>
  <xdr:twoCellAnchor>
    <xdr:from>
      <xdr:col>1</xdr:col>
      <xdr:colOff>487680</xdr:colOff>
      <xdr:row>20</xdr:row>
      <xdr:rowOff>45720</xdr:rowOff>
    </xdr:from>
    <xdr:to>
      <xdr:col>11</xdr:col>
      <xdr:colOff>594360</xdr:colOff>
      <xdr:row>27</xdr:row>
      <xdr:rowOff>45720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097280" y="4274820"/>
          <a:ext cx="6202680" cy="1295400"/>
        </a:xfrm>
        <a:prstGeom prst="rect">
          <a:avLst/>
        </a:prstGeom>
        <a:noFill/>
        <a:ln w="1714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0</xdr:col>
      <xdr:colOff>144780</xdr:colOff>
      <xdr:row>2</xdr:row>
      <xdr:rowOff>30480</xdr:rowOff>
    </xdr:from>
    <xdr:to>
      <xdr:col>4</xdr:col>
      <xdr:colOff>30480</xdr:colOff>
      <xdr:row>4</xdr:row>
      <xdr:rowOff>137160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373380"/>
          <a:ext cx="232410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441325</xdr:colOff>
      <xdr:row>1</xdr:row>
      <xdr:rowOff>28574</xdr:rowOff>
    </xdr:from>
    <xdr:ext cx="1778609" cy="555625"/>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063625" y="222249"/>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400" b="0" i="1">
                            <a:latin typeface="Cambria Math" panose="02040503050406030204" pitchFamily="18" charset="0"/>
                          </a:rPr>
                        </m:ctrlPr>
                      </m:sSubPr>
                      <m:e>
                        <m:r>
                          <m:rPr>
                            <m:sty m:val="p"/>
                          </m:rPr>
                          <a:rPr lang="en-US" sz="1400" b="0" i="0">
                            <a:latin typeface="Cambria Math" panose="02040503050406030204" pitchFamily="18" charset="0"/>
                          </a:rPr>
                          <m:t>R</m:t>
                        </m:r>
                      </m:e>
                      <m:sub>
                        <m:r>
                          <a:rPr lang="en-US" sz="1400" b="0" i="0">
                            <a:latin typeface="Cambria Math" panose="02040503050406030204" pitchFamily="18" charset="0"/>
                          </a:rPr>
                          <m:t>(</m:t>
                        </m:r>
                        <m:r>
                          <m:rPr>
                            <m:sty m:val="p"/>
                          </m:rPr>
                          <a:rPr lang="en-US" sz="1400" b="0" i="0">
                            <a:latin typeface="Cambria Math" panose="02040503050406030204" pitchFamily="18" charset="0"/>
                          </a:rPr>
                          <m:t>SNS</m:t>
                        </m:r>
                        <m:r>
                          <a:rPr lang="en-US" sz="1400" b="0" i="0">
                            <a:latin typeface="Cambria Math" panose="02040503050406030204" pitchFamily="18" charset="0"/>
                          </a:rPr>
                          <m:t>)</m:t>
                        </m:r>
                      </m:sub>
                    </m:sSub>
                    <m:r>
                      <a:rPr lang="en-US" sz="1400" b="0" i="0">
                        <a:latin typeface="Cambria Math" panose="02040503050406030204" pitchFamily="18" charset="0"/>
                      </a:rPr>
                      <m:t>=</m:t>
                    </m:r>
                    <m:f>
                      <m:fPr>
                        <m:ctrlPr>
                          <a:rPr lang="en-US" sz="1400" b="0" i="1">
                            <a:latin typeface="Cambria Math" panose="02040503050406030204" pitchFamily="18" charset="0"/>
                          </a:rPr>
                        </m:ctrlPr>
                      </m:fPr>
                      <m:num>
                        <m:sSub>
                          <m:sSubPr>
                            <m:ctrlPr>
                              <a:rPr lang="en-US"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V</m:t>
                            </m:r>
                          </m:e>
                          <m:sub>
                            <m:r>
                              <a:rPr lang="en-US" sz="1400" b="0" i="0">
                                <a:solidFill>
                                  <a:schemeClr val="tx1"/>
                                </a:solidFill>
                                <a:effectLst/>
                                <a:latin typeface="Cambria Math" panose="02040503050406030204" pitchFamily="18" charset="0"/>
                                <a:ea typeface="+mn-ea"/>
                                <a:cs typeface="+mn-cs"/>
                              </a:rPr>
                              <m:t>(</m:t>
                            </m:r>
                            <m:r>
                              <m:rPr>
                                <m:sty m:val="p"/>
                              </m:rPr>
                              <a:rPr lang="en-US" sz="1400" b="0" i="0">
                                <a:solidFill>
                                  <a:schemeClr val="tx1"/>
                                </a:solidFill>
                                <a:effectLst/>
                                <a:latin typeface="Cambria Math" panose="02040503050406030204" pitchFamily="18" charset="0"/>
                                <a:ea typeface="+mn-ea"/>
                                <a:cs typeface="+mn-cs"/>
                              </a:rPr>
                              <m:t>C</m:t>
                            </m:r>
                            <m:sSub>
                              <m:sSubPr>
                                <m:ctrlPr>
                                  <a:rPr lang="en-US" sz="1400" b="0" i="1">
                                    <a:solidFill>
                                      <a:schemeClr val="tx1"/>
                                    </a:solidFill>
                                    <a:effectLst/>
                                    <a:latin typeface="Cambria Math" panose="02040503050406030204" pitchFamily="18" charset="0"/>
                                    <a:ea typeface="+mn-ea"/>
                                    <a:cs typeface="+mn-cs"/>
                                  </a:rPr>
                                </m:ctrlPr>
                              </m:sSubPr>
                              <m:e>
                                <m:r>
                                  <m:rPr>
                                    <m:sty m:val="p"/>
                                  </m:rPr>
                                  <a:rPr lang="en-US" sz="1400" b="0" i="0">
                                    <a:solidFill>
                                      <a:schemeClr val="tx1"/>
                                    </a:solidFill>
                                    <a:effectLst/>
                                    <a:latin typeface="Cambria Math" panose="02040503050406030204" pitchFamily="18" charset="0"/>
                                    <a:ea typeface="+mn-ea"/>
                                    <a:cs typeface="+mn-cs"/>
                                  </a:rPr>
                                  <m:t>S</m:t>
                                </m:r>
                              </m:e>
                              <m:sub>
                                <m:r>
                                  <a:rPr lang="en-US" sz="1400" b="0" i="0">
                                    <a:solidFill>
                                      <a:schemeClr val="tx1"/>
                                    </a:solidFill>
                                    <a:effectLst/>
                                    <a:latin typeface="Cambria Math" panose="02040503050406030204" pitchFamily="18" charset="0"/>
                                    <a:ea typeface="+mn-ea"/>
                                    <a:cs typeface="+mn-cs"/>
                                  </a:rPr>
                                  <m:t>_</m:t>
                                </m:r>
                              </m:sub>
                            </m:sSub>
                            <m:r>
                              <m:rPr>
                                <m:sty m:val="p"/>
                              </m:rPr>
                              <a:rPr lang="en-US" sz="1400" b="0" i="0">
                                <a:solidFill>
                                  <a:schemeClr val="tx1"/>
                                </a:solidFill>
                                <a:effectLst/>
                                <a:latin typeface="Cambria Math" panose="02040503050406030204" pitchFamily="18" charset="0"/>
                                <a:ea typeface="+mn-ea"/>
                                <a:cs typeface="+mn-cs"/>
                              </a:rPr>
                              <m:t>REG</m:t>
                            </m:r>
                            <m:r>
                              <a:rPr lang="en-US" sz="1400" b="0" i="0">
                                <a:solidFill>
                                  <a:schemeClr val="tx1"/>
                                </a:solidFill>
                                <a:effectLst/>
                                <a:latin typeface="Cambria Math" panose="02040503050406030204" pitchFamily="18" charset="0"/>
                                <a:ea typeface="+mn-ea"/>
                                <a:cs typeface="+mn-cs"/>
                              </a:rPr>
                              <m:t>)</m:t>
                            </m:r>
                          </m:sub>
                        </m:sSub>
                      </m:num>
                      <m:den>
                        <m:r>
                          <a:rPr lang="en-US" altLang="zh-CN" sz="1400" b="0" i="0">
                            <a:latin typeface="Cambria Math" panose="02040503050406030204" pitchFamily="18" charset="0"/>
                          </a:rPr>
                          <m:t>(</m:t>
                        </m:r>
                        <m:sSub>
                          <m:sSubPr>
                            <m:ctrlPr>
                              <a:rPr lang="en-US" altLang="zh-CN"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I</m:t>
                            </m:r>
                          </m:e>
                          <m:sub>
                            <m:r>
                              <m:rPr>
                                <m:sty m:val="p"/>
                              </m:rPr>
                              <a:rPr lang="en-US" sz="1400" b="0" i="0">
                                <a:solidFill>
                                  <a:schemeClr val="tx1"/>
                                </a:solidFill>
                                <a:effectLst/>
                                <a:latin typeface="Cambria Math" panose="02040503050406030204" pitchFamily="18" charset="0"/>
                                <a:ea typeface="+mn-ea"/>
                                <a:cs typeface="+mn-cs"/>
                              </a:rPr>
                              <m:t>OUT</m:t>
                            </m:r>
                            <m:r>
                              <a:rPr lang="en-US" sz="1400" b="0" i="0">
                                <a:solidFill>
                                  <a:schemeClr val="tx1"/>
                                </a:solidFill>
                                <a:effectLst/>
                                <a:latin typeface="Cambria Math" panose="02040503050406030204" pitchFamily="18" charset="0"/>
                                <a:ea typeface="+mn-ea"/>
                                <a:cs typeface="+mn-cs"/>
                              </a:rPr>
                              <m:t>_</m:t>
                            </m:r>
                            <m:r>
                              <m:rPr>
                                <m:sty m:val="p"/>
                              </m:rPr>
                              <a:rPr lang="en-US" sz="1400" b="0" i="0">
                                <a:solidFill>
                                  <a:schemeClr val="tx1"/>
                                </a:solidFill>
                                <a:effectLst/>
                                <a:latin typeface="Cambria Math" panose="02040503050406030204" pitchFamily="18" charset="0"/>
                                <a:ea typeface="+mn-ea"/>
                                <a:cs typeface="+mn-cs"/>
                              </a:rPr>
                              <m:t>Tot</m:t>
                            </m:r>
                          </m:sub>
                        </m:sSub>
                        <m:r>
                          <a:rPr lang="en-US" altLang="zh-CN" sz="1400" b="0" i="0">
                            <a:latin typeface="Cambria Math" panose="02040503050406030204" pitchFamily="18" charset="0"/>
                          </a:rPr>
                          <m:t>)</m:t>
                        </m:r>
                      </m:den>
                    </m:f>
                  </m:oMath>
                </m:oMathPara>
              </a14:m>
              <a:endParaRPr lang="en-US" sz="1400" i="0">
                <a:latin typeface="Arial" panose="020B0604020202020204" pitchFamily="34" charset="0"/>
                <a:cs typeface="Arial" panose="020B0604020202020204" pitchFamily="34" charset="0"/>
              </a:endParaRPr>
            </a:p>
          </xdr:txBody>
        </xdr:sp>
      </mc:Choice>
      <mc:Fallback xmlns="">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063625" y="222249"/>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400" b="0" i="0">
                  <a:latin typeface="Cambria Math" panose="02040503050406030204" pitchFamily="18" charset="0"/>
                </a:rPr>
                <a:t>R_((SNS))=</a:t>
              </a:r>
              <a:r>
                <a:rPr lang="en-US" sz="1400" b="0" i="0">
                  <a:solidFill>
                    <a:schemeClr val="tx1"/>
                  </a:solidFill>
                  <a:effectLst/>
                  <a:latin typeface="Cambria Math" panose="02040503050406030204" pitchFamily="18" charset="0"/>
                  <a:ea typeface="+mn-ea"/>
                  <a:cs typeface="+mn-cs"/>
                </a:rPr>
                <a:t>V_((CS__ REG))/(</a:t>
              </a:r>
              <a:r>
                <a:rPr lang="en-US" altLang="zh-CN" sz="1400" b="0" i="0">
                  <a:latin typeface="Cambria Math" panose="02040503050406030204" pitchFamily="18" charset="0"/>
                </a:rPr>
                <a:t>(</a:t>
              </a:r>
              <a:r>
                <a:rPr lang="en-US" sz="1400" b="0" i="0">
                  <a:solidFill>
                    <a:schemeClr val="tx1"/>
                  </a:solidFill>
                  <a:effectLst/>
                  <a:latin typeface="Cambria Math" panose="02040503050406030204" pitchFamily="18" charset="0"/>
                  <a:ea typeface="+mn-ea"/>
                  <a:cs typeface="+mn-cs"/>
                </a:rPr>
                <a:t>I</a:t>
              </a:r>
              <a:r>
                <a:rPr lang="en-US" altLang="zh-CN" sz="1400" b="0" i="0">
                  <a:solidFill>
                    <a:schemeClr val="tx1"/>
                  </a:solidFill>
                  <a:effectLst/>
                  <a:latin typeface="Cambria Math" panose="02040503050406030204" pitchFamily="18" charset="0"/>
                  <a:ea typeface="+mn-ea"/>
                  <a:cs typeface="+mn-cs"/>
                </a:rPr>
                <a:t>_(</a:t>
              </a:r>
              <a:r>
                <a:rPr lang="en-US" sz="1400" b="0" i="0">
                  <a:solidFill>
                    <a:schemeClr val="tx1"/>
                  </a:solidFill>
                  <a:effectLst/>
                  <a:latin typeface="Cambria Math" panose="02040503050406030204" pitchFamily="18" charset="0"/>
                  <a:ea typeface="+mn-ea"/>
                  <a:cs typeface="+mn-cs"/>
                </a:rPr>
                <a:t>OUT_Tot</a:t>
              </a:r>
              <a:r>
                <a:rPr lang="en-US" altLang="zh-CN" sz="1400" b="0" i="0">
                  <a:solidFill>
                    <a:schemeClr val="tx1"/>
                  </a:solidFill>
                  <a:effectLst/>
                  <a:latin typeface="Cambria Math" panose="02040503050406030204" pitchFamily="18" charset="0"/>
                  <a:ea typeface="+mn-ea"/>
                  <a:cs typeface="+mn-cs"/>
                </a:rPr>
                <a:t>)</a:t>
              </a:r>
              <a:r>
                <a:rPr lang="en-US" altLang="zh-CN" sz="1400" b="0" i="0">
                  <a:latin typeface="Cambria Math" panose="02040503050406030204" pitchFamily="18" charset="0"/>
                </a:rPr>
                <a:t>))</a:t>
              </a:r>
              <a:endParaRPr lang="en-US" sz="1400" i="0">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263524</xdr:colOff>
      <xdr:row>12</xdr:row>
      <xdr:rowOff>82550</xdr:rowOff>
    </xdr:from>
    <xdr:ext cx="2451787" cy="508000"/>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879474" y="220980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14:m>
                <m:oMath xmlns:m="http://schemas.openxmlformats.org/officeDocument/2006/math">
                  <m:sSub>
                    <m:sSubPr>
                      <m:ctrlPr>
                        <a:rPr lang="en-US" sz="1400" b="0" i="1">
                          <a:solidFill>
                            <a:schemeClr val="tx1"/>
                          </a:solidFill>
                          <a:latin typeface="Cambria Math" panose="02040503050406030204" pitchFamily="18" charset="0"/>
                          <a:ea typeface="+mn-ea"/>
                          <a:cs typeface="+mn-cs"/>
                        </a:rPr>
                      </m:ctrlPr>
                    </m:sSubPr>
                    <m:e>
                      <m:r>
                        <a:rPr lang="en-US" sz="1400" b="0" i="1">
                          <a:solidFill>
                            <a:schemeClr val="tx1"/>
                          </a:solidFill>
                          <a:latin typeface="Cambria Math" panose="02040503050406030204" pitchFamily="18" charset="0"/>
                          <a:ea typeface="+mn-ea"/>
                          <a:cs typeface="+mn-cs"/>
                        </a:rPr>
                        <m:t> </m:t>
                      </m:r>
                      <m:r>
                        <m:rPr>
                          <m:sty m:val="p"/>
                        </m:rPr>
                        <a:rPr lang="en-US" sz="1400" b="0" i="1">
                          <a:solidFill>
                            <a:schemeClr val="tx1"/>
                          </a:solidFill>
                          <a:latin typeface="Cambria Math" panose="02040503050406030204" pitchFamily="18" charset="0"/>
                          <a:ea typeface="+mn-ea"/>
                          <a:cs typeface="+mn-cs"/>
                        </a:rPr>
                        <m:t>R</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RES</m:t>
                      </m:r>
                      <m:r>
                        <a:rPr lang="en-US" sz="1400" b="0" i="1">
                          <a:solidFill>
                            <a:schemeClr val="tx1"/>
                          </a:solidFill>
                          <a:latin typeface="Cambria Math" panose="02040503050406030204" pitchFamily="18" charset="0"/>
                          <a:ea typeface="+mn-ea"/>
                          <a:cs typeface="+mn-cs"/>
                        </a:rPr>
                        <m:t>)</m:t>
                      </m:r>
                    </m:sub>
                  </m:sSub>
                </m:oMath>
              </a14:m>
              <a:r>
                <a:rPr lang="en-US" sz="1400" b="0" i="1">
                  <a:solidFill>
                    <a:schemeClr val="tx1"/>
                  </a:solidFill>
                  <a:latin typeface="Cambria Math" panose="02040503050406030204" pitchFamily="18" charset="0"/>
                  <a:ea typeface="+mn-ea"/>
                  <a:cs typeface="+mn-cs"/>
                </a:rPr>
                <a:t> =  </a:t>
              </a:r>
              <a14:m>
                <m:oMath xmlns:m="http://schemas.openxmlformats.org/officeDocument/2006/math">
                  <m:f>
                    <m:fPr>
                      <m:ctrlPr>
                        <a:rPr lang="en-US" sz="1400" b="0" i="1">
                          <a:solidFill>
                            <a:schemeClr val="tx1"/>
                          </a:solidFill>
                          <a:latin typeface="Cambria Math" panose="02040503050406030204" pitchFamily="18" charset="0"/>
                          <a:ea typeface="+mn-ea"/>
                          <a:cs typeface="+mn-cs"/>
                        </a:rPr>
                      </m:ctrlPr>
                    </m:fPr>
                    <m:num>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SUPPLY</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m:t>
                      </m:r>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m:t>
                          </m:r>
                          <m:r>
                            <a:rPr lang="en-US" sz="1400" b="0" i="1">
                              <a:solidFill>
                                <a:schemeClr val="tx1"/>
                              </a:solidFill>
                              <a:latin typeface="Cambria Math" panose="02040503050406030204" pitchFamily="18" charset="0"/>
                              <a:ea typeface="+mn-ea"/>
                              <a:cs typeface="+mn-cs"/>
                            </a:rPr>
                            <m:t>)</m:t>
                          </m:r>
                        </m:sub>
                      </m:sSub>
                    </m:num>
                    <m:den>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I</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_</m:t>
                          </m:r>
                          <m:r>
                            <m:rPr>
                              <m:sty m:val="p"/>
                            </m:rPr>
                            <a:rPr lang="en-US" sz="1400" b="0" i="1">
                              <a:solidFill>
                                <a:schemeClr val="tx1"/>
                              </a:solidFill>
                              <a:latin typeface="Cambria Math" panose="02040503050406030204" pitchFamily="18" charset="0"/>
                              <a:ea typeface="+mn-ea"/>
                              <a:cs typeface="+mn-cs"/>
                            </a:rPr>
                            <m:t>Tot</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×0.5</m:t>
                      </m:r>
                    </m:den>
                  </m:f>
                </m:oMath>
              </a14:m>
              <a:endParaRPr lang="en-US" sz="1400" b="0" i="1">
                <a:solidFill>
                  <a:schemeClr val="tx1"/>
                </a:solidFill>
                <a:latin typeface="Cambria Math" panose="02040503050406030204" pitchFamily="18" charset="0"/>
                <a:ea typeface="+mn-ea"/>
                <a:cs typeface="+mn-cs"/>
              </a:endParaRPr>
            </a:p>
          </xdr:txBody>
        </xdr:sp>
      </mc:Choice>
      <mc:Fallback xmlns="">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879474" y="220980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r>
                <a:rPr lang="en-US" sz="1400" b="0" i="0">
                  <a:solidFill>
                    <a:schemeClr val="tx1"/>
                  </a:solidFill>
                  <a:latin typeface="Cambria Math" panose="02040503050406030204" pitchFamily="18" charset="0"/>
                  <a:ea typeface="+mn-ea"/>
                  <a:cs typeface="+mn-cs"/>
                </a:rPr>
                <a:t>〖 R〗_((RES))</a:t>
              </a:r>
              <a:r>
                <a:rPr lang="en-US" sz="1400" b="0" i="1">
                  <a:solidFill>
                    <a:schemeClr val="tx1"/>
                  </a:solidFill>
                  <a:latin typeface="Cambria Math" panose="02040503050406030204" pitchFamily="18" charset="0"/>
                  <a:ea typeface="+mn-ea"/>
                  <a:cs typeface="+mn-cs"/>
                </a:rPr>
                <a:t> =  </a:t>
              </a:r>
              <a:r>
                <a:rPr lang="en-US" sz="1400" b="0" i="0">
                  <a:solidFill>
                    <a:schemeClr val="tx1"/>
                  </a:solidFill>
                  <a:latin typeface="Cambria Math" panose="02040503050406030204" pitchFamily="18" charset="0"/>
                  <a:ea typeface="+mn-ea"/>
                  <a:cs typeface="+mn-cs"/>
                </a:rPr>
                <a:t>(V_((SUPPLY))−V_((OUT)))/(I_((OUTx_Tot))×0.5)</a:t>
              </a:r>
              <a:endParaRPr lang="en-US" sz="1400" b="0" i="1">
                <a:solidFill>
                  <a:schemeClr val="tx1"/>
                </a:solidFill>
                <a:latin typeface="Cambria Math" panose="02040503050406030204" pitchFamily="18" charset="0"/>
                <a:ea typeface="+mn-ea"/>
                <a:cs typeface="+mn-cs"/>
              </a:endParaRPr>
            </a:p>
          </xdr:txBody>
        </xdr:sp>
      </mc:Fallback>
    </mc:AlternateContent>
    <xdr:clientData/>
  </xdr:oneCellAnchor>
  <xdr:twoCellAnchor editAs="oneCell">
    <xdr:from>
      <xdr:col>8</xdr:col>
      <xdr:colOff>768213</xdr:colOff>
      <xdr:row>1</xdr:row>
      <xdr:rowOff>16151</xdr:rowOff>
    </xdr:from>
    <xdr:to>
      <xdr:col>17</xdr:col>
      <xdr:colOff>492026</xdr:colOff>
      <xdr:row>16</xdr:row>
      <xdr:rowOff>1569</xdr:rowOff>
    </xdr:to>
    <xdr:pic>
      <xdr:nvPicPr>
        <xdr:cNvPr id="4" name="Picture 3">
          <a:extLst>
            <a:ext uri="{FF2B5EF4-FFF2-40B4-BE49-F238E27FC236}">
              <a16:creationId xmlns:a16="http://schemas.microsoft.com/office/drawing/2014/main" id="{28CD129B-30CD-48B4-80C9-21275DCD7A76}"/>
            </a:ext>
          </a:extLst>
        </xdr:cNvPr>
        <xdr:cNvPicPr>
          <a:picLocks noChangeAspect="1"/>
        </xdr:cNvPicPr>
      </xdr:nvPicPr>
      <xdr:blipFill>
        <a:blip xmlns:r="http://schemas.openxmlformats.org/officeDocument/2006/relationships" r:embed="rId1"/>
        <a:stretch>
          <a:fillRect/>
        </a:stretch>
      </xdr:blipFill>
      <xdr:spPr>
        <a:xfrm>
          <a:off x="6978513" y="216176"/>
          <a:ext cx="5654078" cy="2652418"/>
        </a:xfrm>
        <a:prstGeom prst="rect">
          <a:avLst/>
        </a:prstGeom>
        <a:ln>
          <a:solidFill>
            <a:schemeClr val="tx1"/>
          </a:solidFill>
        </a:ln>
      </xdr:spPr>
    </xdr:pic>
    <xdr:clientData/>
  </xdr:twoCellAnchor>
  <xdr:twoCellAnchor>
    <xdr:from>
      <xdr:col>1</xdr:col>
      <xdr:colOff>344640</xdr:colOff>
      <xdr:row>41</xdr:row>
      <xdr:rowOff>89204</xdr:rowOff>
    </xdr:from>
    <xdr:to>
      <xdr:col>6</xdr:col>
      <xdr:colOff>609103</xdr:colOff>
      <xdr:row>44</xdr:row>
      <xdr:rowOff>15240</xdr:rowOff>
    </xdr:to>
    <xdr:pic>
      <xdr:nvPicPr>
        <xdr:cNvPr id="14" name="Picture 13">
          <a:extLst>
            <a:ext uri="{FF2B5EF4-FFF2-40B4-BE49-F238E27FC236}">
              <a16:creationId xmlns:a16="http://schemas.microsoft.com/office/drawing/2014/main" id="{27B02ACB-00EF-43D3-9CD2-965F901A7054}"/>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4240" y="7495844"/>
          <a:ext cx="3807763" cy="42895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111369</xdr:colOff>
      <xdr:row>23</xdr:row>
      <xdr:rowOff>1194</xdr:rowOff>
    </xdr:from>
    <xdr:to>
      <xdr:col>6</xdr:col>
      <xdr:colOff>732693</xdr:colOff>
      <xdr:row>26</xdr:row>
      <xdr:rowOff>147797</xdr:rowOff>
    </xdr:to>
    <xdr:pic>
      <xdr:nvPicPr>
        <xdr:cNvPr id="15" name="Picture 14">
          <a:extLst>
            <a:ext uri="{FF2B5EF4-FFF2-40B4-BE49-F238E27FC236}">
              <a16:creationId xmlns:a16="http://schemas.microsoft.com/office/drawing/2014/main" id="{C2401587-9A51-4C30-97F0-3E9DBBC0DB7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0969" y="4151163"/>
          <a:ext cx="4161693" cy="65655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301322</xdr:colOff>
      <xdr:row>73</xdr:row>
      <xdr:rowOff>107673</xdr:rowOff>
    </xdr:from>
    <xdr:to>
      <xdr:col>4</xdr:col>
      <xdr:colOff>553029</xdr:colOff>
      <xdr:row>76</xdr:row>
      <xdr:rowOff>9086</xdr:rowOff>
    </xdr:to>
    <xdr:pic>
      <xdr:nvPicPr>
        <xdr:cNvPr id="23" name="Picture 22">
          <a:extLst>
            <a:ext uri="{FF2B5EF4-FFF2-40B4-BE49-F238E27FC236}">
              <a16:creationId xmlns:a16="http://schemas.microsoft.com/office/drawing/2014/main" id="{9B4F6150-E844-44E0-BEE2-3A5EA8C88C3D}"/>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235" y="11744738"/>
          <a:ext cx="1924794" cy="423218"/>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439270</xdr:colOff>
      <xdr:row>56</xdr:row>
      <xdr:rowOff>62751</xdr:rowOff>
    </xdr:from>
    <xdr:to>
      <xdr:col>6</xdr:col>
      <xdr:colOff>575422</xdr:colOff>
      <xdr:row>59</xdr:row>
      <xdr:rowOff>98611</xdr:rowOff>
    </xdr:to>
    <xdr:pic>
      <xdr:nvPicPr>
        <xdr:cNvPr id="25" name="Picture 24">
          <a:extLst>
            <a:ext uri="{FF2B5EF4-FFF2-40B4-BE49-F238E27FC236}">
              <a16:creationId xmlns:a16="http://schemas.microsoft.com/office/drawing/2014/main" id="{57555562-90D9-49E0-A6CB-DDEFC2909786}"/>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48870" y="10318375"/>
          <a:ext cx="3686176" cy="546848"/>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530677</xdr:colOff>
      <xdr:row>23</xdr:row>
      <xdr:rowOff>153488</xdr:rowOff>
    </xdr:from>
    <xdr:to>
      <xdr:col>6</xdr:col>
      <xdr:colOff>743602</xdr:colOff>
      <xdr:row>41</xdr:row>
      <xdr:rowOff>125729</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2068285</xdr:colOff>
      <xdr:row>23</xdr:row>
      <xdr:rowOff>153489</xdr:rowOff>
    </xdr:from>
    <xdr:to>
      <xdr:col>12</xdr:col>
      <xdr:colOff>317971</xdr:colOff>
      <xdr:row>41</xdr:row>
      <xdr:rowOff>121104</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168819</xdr:colOff>
      <xdr:row>24</xdr:row>
      <xdr:rowOff>28275</xdr:rowOff>
    </xdr:from>
    <xdr:to>
      <xdr:col>20</xdr:col>
      <xdr:colOff>516240</xdr:colOff>
      <xdr:row>42</xdr:row>
      <xdr:rowOff>3170</xdr:rowOff>
    </xdr:to>
    <xdr:graphicFrame macro="">
      <xdr:nvGraphicFramePr>
        <xdr:cNvPr id="15" name="Chart 14">
          <a:extLst>
            <a:ext uri="{FF2B5EF4-FFF2-40B4-BE49-F238E27FC236}">
              <a16:creationId xmlns:a16="http://schemas.microsoft.com/office/drawing/2014/main" id="{00000000-0008-0000-0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351991</xdr:colOff>
      <xdr:row>78</xdr:row>
      <xdr:rowOff>158787</xdr:rowOff>
    </xdr:from>
    <xdr:ext cx="356893" cy="92398"/>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3440462" y="14110111"/>
          <a:ext cx="356893"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endParaRPr lang="en-US" sz="1100"/>
        </a:p>
      </xdr:txBody>
    </xdr:sp>
    <xdr:clientData/>
  </xdr:oneCellAnchor>
  <xdr:twoCellAnchor editAs="oneCell">
    <xdr:from>
      <xdr:col>8</xdr:col>
      <xdr:colOff>641987</xdr:colOff>
      <xdr:row>1</xdr:row>
      <xdr:rowOff>90079</xdr:rowOff>
    </xdr:from>
    <xdr:to>
      <xdr:col>17</xdr:col>
      <xdr:colOff>365217</xdr:colOff>
      <xdr:row>17</xdr:row>
      <xdr:rowOff>95554</xdr:rowOff>
    </xdr:to>
    <xdr:pic>
      <xdr:nvPicPr>
        <xdr:cNvPr id="7" name="Picture 6">
          <a:extLst>
            <a:ext uri="{FF2B5EF4-FFF2-40B4-BE49-F238E27FC236}">
              <a16:creationId xmlns:a16="http://schemas.microsoft.com/office/drawing/2014/main" id="{69F2EC7F-89A8-4D7C-8C63-3070311C0D7F}"/>
            </a:ext>
          </a:extLst>
        </xdr:cNvPr>
        <xdr:cNvPicPr>
          <a:picLocks noChangeAspect="1"/>
        </xdr:cNvPicPr>
      </xdr:nvPicPr>
      <xdr:blipFill>
        <a:blip xmlns:r="http://schemas.openxmlformats.org/officeDocument/2006/relationships" r:embed="rId4"/>
        <a:stretch>
          <a:fillRect/>
        </a:stretch>
      </xdr:blipFill>
      <xdr:spPr>
        <a:xfrm>
          <a:off x="7510873" y="362222"/>
          <a:ext cx="5934346" cy="2785142"/>
        </a:xfrm>
        <a:prstGeom prst="rect">
          <a:avLst/>
        </a:prstGeom>
        <a:ln>
          <a:solidFill>
            <a:schemeClr val="tx1"/>
          </a:solidFill>
        </a:ln>
      </xdr:spPr>
    </xdr:pic>
    <xdr:clientData/>
  </xdr:twoCellAnchor>
</xdr:wsDr>
</file>

<file path=xl/drawings/drawing4.xml><?xml version="1.0" encoding="utf-8"?>
<c:userShapes xmlns:c="http://schemas.openxmlformats.org/drawingml/2006/chart">
  <cdr:relSizeAnchor xmlns:cdr="http://schemas.openxmlformats.org/drawingml/2006/chartDrawing">
    <cdr:from>
      <cdr:x>0.3912</cdr:x>
      <cdr:y>0.36257</cdr:y>
    </cdr:from>
    <cdr:to>
      <cdr:x>0.6088</cdr:x>
      <cdr:y>0.63743</cdr:y>
    </cdr:to>
    <cdr:sp macro="" textlink="">
      <cdr:nvSpPr>
        <cdr:cNvPr id="2" name="TextBox 1">
          <a:extLst xmlns:a="http://schemas.openxmlformats.org/drawingml/2006/main">
            <a:ext uri="{FF2B5EF4-FFF2-40B4-BE49-F238E27FC236}">
              <a16:creationId xmlns:a16="http://schemas.microsoft.com/office/drawing/2014/main" id="{2FFC6F7D-9A64-4BE4-B2A6-F5EA07867CA4}"/>
            </a:ext>
          </a:extLst>
        </cdr:cNvPr>
        <cdr:cNvSpPr txBox="1"/>
      </cdr:nvSpPr>
      <cdr:spPr>
        <a:xfrm xmlns:a="http://schemas.openxmlformats.org/drawingml/2006/main">
          <a:off x="1643903" y="1206145"/>
          <a:ext cx="914400" cy="914400"/>
        </a:xfrm>
        <a:prstGeom xmlns:a="http://schemas.openxmlformats.org/drawingml/2006/main" prst="rect">
          <a:avLst/>
        </a:prstGeom>
      </cdr:spPr>
      <cdr:txBody>
        <a:bodyPr xmlns:a="http://schemas.openxmlformats.org/drawingml/2006/main" vertOverflow="clip" vert="eaVert" wrap="squar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tabSelected="1" zoomScaleNormal="100" workbookViewId="0">
      <selection activeCell="S12" sqref="S12"/>
    </sheetView>
  </sheetViews>
  <sheetFormatPr defaultRowHeight="12.5" x14ac:dyDescent="0.25"/>
  <sheetData>
    <row r="1" spans="1:16" ht="13" thickTop="1" x14ac:dyDescent="0.25">
      <c r="A1" s="15"/>
      <c r="B1" s="16"/>
      <c r="C1" s="16"/>
      <c r="D1" s="16"/>
      <c r="E1" s="16"/>
      <c r="F1" s="16"/>
      <c r="G1" s="16"/>
      <c r="H1" s="16"/>
      <c r="I1" s="16"/>
      <c r="J1" s="16"/>
      <c r="K1" s="16"/>
      <c r="L1" s="16"/>
      <c r="M1" s="16"/>
      <c r="N1" s="16"/>
      <c r="O1" s="16"/>
      <c r="P1" s="17"/>
    </row>
    <row r="2" spans="1:16" x14ac:dyDescent="0.25">
      <c r="A2" s="18"/>
      <c r="B2" s="19"/>
      <c r="C2" s="19"/>
      <c r="D2" s="19"/>
      <c r="E2" s="19"/>
      <c r="F2" s="19"/>
      <c r="G2" s="19"/>
      <c r="H2" s="19"/>
      <c r="I2" s="19"/>
      <c r="J2" s="19"/>
      <c r="K2" s="19"/>
      <c r="L2" s="19"/>
      <c r="M2" s="19"/>
      <c r="N2" s="19"/>
      <c r="O2" s="19"/>
      <c r="P2" s="20"/>
    </row>
    <row r="3" spans="1:16" ht="30" x14ac:dyDescent="0.6">
      <c r="A3" s="18"/>
      <c r="B3" s="19"/>
      <c r="C3" s="19"/>
      <c r="D3" s="21"/>
      <c r="E3" s="19"/>
      <c r="F3" s="19"/>
      <c r="G3" s="19"/>
      <c r="H3" s="19"/>
      <c r="I3" s="19"/>
      <c r="J3" s="19"/>
      <c r="K3" s="19"/>
      <c r="L3" s="22"/>
      <c r="M3" s="19"/>
      <c r="N3" s="19"/>
      <c r="O3" s="19"/>
      <c r="P3" s="20"/>
    </row>
    <row r="4" spans="1:16" ht="23" x14ac:dyDescent="0.5">
      <c r="A4" s="18"/>
      <c r="B4" s="19"/>
      <c r="C4" s="19"/>
      <c r="D4" s="23"/>
      <c r="E4" s="19"/>
      <c r="F4" s="19"/>
      <c r="G4" s="19"/>
      <c r="H4" s="19"/>
      <c r="I4" s="19"/>
      <c r="J4" s="19"/>
      <c r="K4" s="19"/>
      <c r="L4" s="19"/>
      <c r="M4" s="19"/>
      <c r="N4" s="19"/>
      <c r="O4" s="19"/>
      <c r="P4" s="20"/>
    </row>
    <row r="5" spans="1:16" x14ac:dyDescent="0.25">
      <c r="A5" s="18"/>
      <c r="B5" s="19"/>
      <c r="C5" s="19"/>
      <c r="D5" s="19"/>
      <c r="E5" s="19"/>
      <c r="F5" s="19"/>
      <c r="G5" s="19"/>
      <c r="H5" s="19"/>
      <c r="I5" s="19"/>
      <c r="J5" s="19"/>
      <c r="K5" s="19"/>
      <c r="L5" s="19"/>
      <c r="M5" s="19"/>
      <c r="N5" s="19"/>
      <c r="O5" s="19"/>
      <c r="P5" s="20"/>
    </row>
    <row r="6" spans="1:16" x14ac:dyDescent="0.25">
      <c r="A6" s="18"/>
      <c r="B6" s="19"/>
      <c r="C6" s="19"/>
      <c r="D6" s="19"/>
      <c r="E6" s="19"/>
      <c r="F6" s="19"/>
      <c r="G6" s="19"/>
      <c r="H6" s="19"/>
      <c r="I6" s="19"/>
      <c r="J6" s="19"/>
      <c r="K6" s="19"/>
      <c r="L6" s="19"/>
      <c r="M6" s="19"/>
      <c r="N6" s="19"/>
      <c r="O6" s="19"/>
      <c r="P6" s="20"/>
    </row>
    <row r="7" spans="1:16" ht="15.5" x14ac:dyDescent="0.35">
      <c r="A7" s="18"/>
      <c r="B7" s="19"/>
      <c r="C7" s="19"/>
      <c r="D7" s="19"/>
      <c r="E7" s="19"/>
      <c r="F7" s="19"/>
      <c r="G7" s="19"/>
      <c r="H7" s="19"/>
      <c r="I7" s="19"/>
      <c r="J7" s="19"/>
      <c r="K7" s="19"/>
      <c r="L7" s="19"/>
      <c r="M7" s="22"/>
      <c r="N7" s="19"/>
      <c r="O7" s="19"/>
      <c r="P7" s="20"/>
    </row>
    <row r="8" spans="1:16" ht="30" x14ac:dyDescent="0.6">
      <c r="A8" s="18"/>
      <c r="B8" s="21" t="s">
        <v>100</v>
      </c>
      <c r="C8" s="19"/>
      <c r="D8" s="19"/>
      <c r="E8" s="19"/>
      <c r="F8" s="19"/>
      <c r="G8" s="19"/>
      <c r="H8" s="19"/>
      <c r="I8" s="19"/>
      <c r="J8" s="19"/>
      <c r="K8" s="19"/>
      <c r="L8" s="19"/>
      <c r="M8" s="19"/>
      <c r="N8" s="19"/>
      <c r="O8" s="19"/>
      <c r="P8" s="20"/>
    </row>
    <row r="9" spans="1:16" x14ac:dyDescent="0.25">
      <c r="A9" s="18"/>
      <c r="B9" s="19"/>
      <c r="C9" s="19"/>
      <c r="D9" s="19"/>
      <c r="E9" s="19"/>
      <c r="F9" s="19"/>
      <c r="G9" s="19"/>
      <c r="H9" s="19"/>
      <c r="I9" s="19"/>
      <c r="J9" s="19"/>
      <c r="K9" s="19"/>
      <c r="L9" s="19"/>
      <c r="M9" s="19"/>
      <c r="N9" s="19"/>
      <c r="O9" s="19"/>
      <c r="P9" s="20"/>
    </row>
    <row r="10" spans="1:16" ht="13" x14ac:dyDescent="0.3">
      <c r="A10" s="18"/>
      <c r="B10" s="24"/>
      <c r="C10" s="25"/>
      <c r="D10" s="25"/>
      <c r="E10" s="25"/>
      <c r="F10" s="19"/>
      <c r="G10" s="19"/>
      <c r="H10" s="19"/>
      <c r="I10" s="19"/>
      <c r="J10" s="19"/>
      <c r="K10" s="19"/>
      <c r="L10" s="19"/>
      <c r="M10" s="19"/>
      <c r="N10" s="19"/>
      <c r="O10" s="19"/>
      <c r="P10" s="20"/>
    </row>
    <row r="11" spans="1:16" ht="20" x14ac:dyDescent="0.4">
      <c r="A11" s="18"/>
      <c r="B11" s="26" t="s">
        <v>22</v>
      </c>
      <c r="C11" s="19"/>
      <c r="D11" s="19"/>
      <c r="E11" s="19"/>
      <c r="F11" s="19"/>
      <c r="G11" s="19"/>
      <c r="H11" s="19"/>
      <c r="I11" s="19"/>
      <c r="J11" s="19"/>
      <c r="K11" s="19"/>
      <c r="L11" s="19"/>
      <c r="M11" s="19"/>
      <c r="N11" s="19"/>
      <c r="O11" s="19"/>
      <c r="P11" s="20"/>
    </row>
    <row r="12" spans="1:16" x14ac:dyDescent="0.25">
      <c r="A12" s="18"/>
      <c r="B12" s="19" t="s">
        <v>23</v>
      </c>
      <c r="C12" s="19"/>
      <c r="D12" s="19"/>
      <c r="E12" s="19"/>
      <c r="F12" s="19"/>
      <c r="G12" s="19"/>
      <c r="H12" s="19"/>
      <c r="I12" s="19"/>
      <c r="J12" s="19"/>
      <c r="K12" s="19"/>
      <c r="L12" s="19"/>
      <c r="M12" s="19"/>
      <c r="N12" s="19"/>
      <c r="O12" s="19"/>
      <c r="P12" s="20"/>
    </row>
    <row r="13" spans="1:16" x14ac:dyDescent="0.25">
      <c r="A13" s="18"/>
      <c r="B13" s="19" t="s">
        <v>101</v>
      </c>
      <c r="C13" s="19"/>
      <c r="D13" s="19"/>
      <c r="E13" s="19"/>
      <c r="F13" s="19"/>
      <c r="G13" s="19"/>
      <c r="H13" s="19"/>
      <c r="I13" s="19"/>
      <c r="J13" s="19"/>
      <c r="K13" s="19"/>
      <c r="L13" s="19"/>
      <c r="M13" s="19"/>
      <c r="N13" s="19"/>
      <c r="O13" s="19"/>
      <c r="P13" s="20"/>
    </row>
    <row r="14" spans="1:16" x14ac:dyDescent="0.25">
      <c r="A14" s="18"/>
      <c r="B14" s="19"/>
      <c r="C14" s="19"/>
      <c r="D14" s="19"/>
      <c r="E14" s="19"/>
      <c r="F14" s="19"/>
      <c r="G14" s="19"/>
      <c r="H14" s="19"/>
      <c r="I14" s="19"/>
      <c r="J14" s="19"/>
      <c r="K14" s="19"/>
      <c r="L14" s="19"/>
      <c r="M14" s="19"/>
      <c r="N14" s="19"/>
      <c r="O14" s="19"/>
      <c r="P14" s="20"/>
    </row>
    <row r="15" spans="1:16" x14ac:dyDescent="0.25">
      <c r="A15" s="18"/>
      <c r="B15" s="19" t="s">
        <v>24</v>
      </c>
      <c r="C15" s="19"/>
      <c r="D15" s="19"/>
      <c r="E15" s="19"/>
      <c r="F15" s="19"/>
      <c r="G15" s="19"/>
      <c r="H15" s="19"/>
      <c r="I15" s="19"/>
      <c r="J15" s="19"/>
      <c r="K15" s="19"/>
      <c r="L15" s="19"/>
      <c r="M15" s="19"/>
      <c r="N15" s="19"/>
      <c r="O15" s="19"/>
      <c r="P15" s="20"/>
    </row>
    <row r="16" spans="1:16" x14ac:dyDescent="0.25">
      <c r="A16" s="18"/>
      <c r="B16" s="19"/>
      <c r="C16" s="19"/>
      <c r="D16" s="19"/>
      <c r="E16" s="19"/>
      <c r="F16" s="19"/>
      <c r="G16" s="19"/>
      <c r="H16" s="19"/>
      <c r="I16" s="19"/>
      <c r="J16" s="19"/>
      <c r="K16" s="19"/>
      <c r="L16" s="19"/>
      <c r="M16" s="19"/>
      <c r="N16" s="19"/>
      <c r="O16" s="19"/>
      <c r="P16" s="20"/>
    </row>
    <row r="17" spans="1:16" x14ac:dyDescent="0.25">
      <c r="A17" s="18"/>
      <c r="B17" s="19" t="s">
        <v>25</v>
      </c>
      <c r="C17" s="19"/>
      <c r="D17" s="19"/>
      <c r="E17" s="19"/>
      <c r="F17" s="19"/>
      <c r="G17" s="19"/>
      <c r="H17" s="19"/>
      <c r="I17" s="19"/>
      <c r="J17" s="19"/>
      <c r="K17" s="19"/>
      <c r="L17" s="19"/>
      <c r="M17" s="19"/>
      <c r="N17" s="19"/>
      <c r="O17" s="19"/>
      <c r="P17" s="20"/>
    </row>
    <row r="18" spans="1:16" ht="13" x14ac:dyDescent="0.3">
      <c r="A18" s="18"/>
      <c r="B18" s="31" t="s">
        <v>59</v>
      </c>
      <c r="C18" s="19"/>
      <c r="D18" s="19"/>
      <c r="E18" s="19"/>
      <c r="F18" s="19"/>
      <c r="G18" s="19"/>
      <c r="H18" s="19"/>
      <c r="I18" s="19"/>
      <c r="J18" s="19"/>
      <c r="K18" s="19"/>
      <c r="L18" s="19"/>
      <c r="M18" s="19"/>
      <c r="N18" s="19"/>
      <c r="O18" s="19"/>
      <c r="P18" s="20"/>
    </row>
    <row r="19" spans="1:16" x14ac:dyDescent="0.25">
      <c r="A19" s="18"/>
      <c r="B19" s="19"/>
      <c r="C19" s="19"/>
      <c r="D19" s="19"/>
      <c r="E19" s="19"/>
      <c r="F19" s="19"/>
      <c r="G19" s="19"/>
      <c r="H19" s="19"/>
      <c r="I19" s="19"/>
      <c r="J19" s="19"/>
      <c r="K19" s="19"/>
      <c r="L19" s="19"/>
      <c r="M19" s="19"/>
      <c r="N19" s="19"/>
      <c r="O19" s="19"/>
      <c r="P19" s="20"/>
    </row>
    <row r="20" spans="1:16" x14ac:dyDescent="0.25">
      <c r="A20" s="18"/>
      <c r="B20" s="19"/>
      <c r="C20" s="19"/>
      <c r="D20" s="19"/>
      <c r="E20" s="19"/>
      <c r="F20" s="19"/>
      <c r="G20" s="19"/>
      <c r="H20" s="19"/>
      <c r="I20" s="19"/>
      <c r="J20" s="19"/>
      <c r="K20" s="19"/>
      <c r="L20" s="19"/>
      <c r="M20" s="19"/>
      <c r="N20" s="19"/>
      <c r="O20" s="19"/>
      <c r="P20" s="20"/>
    </row>
    <row r="21" spans="1:16" x14ac:dyDescent="0.25">
      <c r="A21" s="18"/>
      <c r="B21" s="19"/>
      <c r="C21" s="19"/>
      <c r="D21" s="19"/>
      <c r="E21" s="19"/>
      <c r="F21" s="19"/>
      <c r="G21" s="19"/>
      <c r="H21" s="19"/>
      <c r="I21" s="19"/>
      <c r="J21" s="19"/>
      <c r="K21" s="19"/>
      <c r="L21" s="19"/>
      <c r="M21" s="19"/>
      <c r="N21" s="19"/>
      <c r="O21" s="19"/>
      <c r="P21" s="20"/>
    </row>
    <row r="22" spans="1:16" ht="15.5" x14ac:dyDescent="0.35">
      <c r="A22" s="18"/>
      <c r="B22" s="19"/>
      <c r="C22" s="27" t="s">
        <v>26</v>
      </c>
      <c r="D22" s="19"/>
      <c r="E22" s="19"/>
      <c r="F22" s="19"/>
      <c r="G22" s="19"/>
      <c r="H22" s="19"/>
      <c r="I22" s="19"/>
      <c r="J22" s="19"/>
      <c r="K22" s="19"/>
      <c r="L22" s="19"/>
      <c r="M22" s="19"/>
      <c r="N22" s="19"/>
      <c r="O22" s="19"/>
      <c r="P22" s="20"/>
    </row>
    <row r="23" spans="1:16" x14ac:dyDescent="0.25">
      <c r="A23" s="18"/>
      <c r="B23" s="19"/>
      <c r="C23" s="19" t="s">
        <v>27</v>
      </c>
      <c r="D23" s="19"/>
      <c r="E23" s="19"/>
      <c r="F23" s="19"/>
      <c r="G23" s="19"/>
      <c r="H23" s="19"/>
      <c r="I23" s="19"/>
      <c r="J23" s="19"/>
      <c r="K23" s="19"/>
      <c r="L23" s="19"/>
      <c r="M23" s="19"/>
      <c r="N23" s="19"/>
      <c r="O23" s="19"/>
      <c r="P23" s="20"/>
    </row>
    <row r="24" spans="1:16" x14ac:dyDescent="0.25">
      <c r="A24" s="18"/>
      <c r="B24" s="19"/>
      <c r="C24" s="19" t="s">
        <v>28</v>
      </c>
      <c r="D24" s="19"/>
      <c r="E24" s="19"/>
      <c r="F24" s="19"/>
      <c r="G24" s="19"/>
      <c r="H24" s="19"/>
      <c r="I24" s="19"/>
      <c r="J24" s="19"/>
      <c r="K24" s="19"/>
      <c r="L24" s="19"/>
      <c r="M24" s="19"/>
      <c r="N24" s="19"/>
      <c r="O24" s="19"/>
      <c r="P24" s="20"/>
    </row>
    <row r="25" spans="1:16" x14ac:dyDescent="0.25">
      <c r="A25" s="18"/>
      <c r="B25" s="19"/>
      <c r="C25" s="19" t="s">
        <v>29</v>
      </c>
      <c r="D25" s="19"/>
      <c r="E25" s="19"/>
      <c r="F25" s="19"/>
      <c r="G25" s="19"/>
      <c r="H25" s="19"/>
      <c r="I25" s="19"/>
      <c r="J25" s="19"/>
      <c r="K25" s="19"/>
      <c r="L25" s="19"/>
      <c r="M25" s="19"/>
      <c r="N25" s="19"/>
      <c r="O25" s="19"/>
      <c r="P25" s="20"/>
    </row>
    <row r="26" spans="1:16" x14ac:dyDescent="0.25">
      <c r="A26" s="18"/>
      <c r="B26" s="19"/>
      <c r="C26" s="19" t="s">
        <v>30</v>
      </c>
      <c r="D26" s="19"/>
      <c r="E26" s="19"/>
      <c r="F26" s="19"/>
      <c r="G26" s="19"/>
      <c r="H26" s="19"/>
      <c r="I26" s="19"/>
      <c r="J26" s="19"/>
      <c r="K26" s="19"/>
      <c r="L26" s="19"/>
      <c r="M26" s="19"/>
      <c r="N26" s="19"/>
      <c r="O26" s="19"/>
      <c r="P26" s="20"/>
    </row>
    <row r="27" spans="1:16" x14ac:dyDescent="0.25">
      <c r="A27" s="18"/>
      <c r="B27" s="19"/>
      <c r="C27" s="19"/>
      <c r="D27" s="19"/>
      <c r="E27" s="19"/>
      <c r="F27" s="19"/>
      <c r="G27" s="19"/>
      <c r="H27" s="19"/>
      <c r="I27" s="19"/>
      <c r="J27" s="19"/>
      <c r="K27" s="19"/>
      <c r="L27" s="19"/>
      <c r="M27" s="19"/>
      <c r="N27" s="19"/>
      <c r="O27" s="19"/>
      <c r="P27" s="20"/>
    </row>
    <row r="28" spans="1:16" x14ac:dyDescent="0.25">
      <c r="A28" s="18"/>
      <c r="B28" s="19"/>
      <c r="C28" s="19"/>
      <c r="D28" s="19"/>
      <c r="E28" s="19"/>
      <c r="F28" s="19"/>
      <c r="G28" s="19"/>
      <c r="H28" s="19"/>
      <c r="I28" s="19"/>
      <c r="J28" s="19"/>
      <c r="K28" s="19"/>
      <c r="L28" s="19"/>
      <c r="M28" s="19"/>
      <c r="N28" s="19"/>
      <c r="O28" s="19"/>
      <c r="P28" s="20"/>
    </row>
    <row r="29" spans="1:16" x14ac:dyDescent="0.25">
      <c r="A29" s="18"/>
      <c r="B29" s="19"/>
      <c r="C29" s="19"/>
      <c r="D29" s="19"/>
      <c r="E29" s="19"/>
      <c r="F29" s="19"/>
      <c r="G29" s="19"/>
      <c r="H29" s="19"/>
      <c r="I29" s="19"/>
      <c r="J29" s="19"/>
      <c r="K29" s="19"/>
      <c r="L29" s="19"/>
      <c r="M29" s="19"/>
      <c r="N29" s="19"/>
      <c r="O29" s="19"/>
      <c r="P29" s="20"/>
    </row>
    <row r="30" spans="1:16" ht="13" thickBot="1" x14ac:dyDescent="0.3">
      <c r="A30" s="28"/>
      <c r="B30" s="29"/>
      <c r="C30" s="29"/>
      <c r="D30" s="29"/>
      <c r="E30" s="29"/>
      <c r="F30" s="29"/>
      <c r="G30" s="29"/>
      <c r="H30" s="29"/>
      <c r="I30" s="29"/>
      <c r="J30" s="29"/>
      <c r="K30" s="29"/>
      <c r="L30" s="29"/>
      <c r="M30" s="29"/>
      <c r="N30" s="29"/>
      <c r="O30" s="29"/>
      <c r="P30" s="30"/>
    </row>
    <row r="31" spans="1:16" ht="13" thickTop="1" x14ac:dyDescent="0.25"/>
  </sheetData>
  <sheetProtection algorithmName="SHA-512" hashValue="1wxZWv/MeQNkdVFgc36D4xg2NbAtO9n3yOQycothafjATI0kN1cImMyOVYMkc/XqARKQ099NsUwAzRZMsM/v7w==" saltValue="EYCW64L3NrHHUMtGMgS1Ng==" spinCount="100000" sheet="1" formatCells="0" selectLockedCells="1"/>
  <pageMargins left="0.7" right="0.7" top="0.75" bottom="0.75"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0ABA-023A-464B-83F8-765455E6F9FE}">
  <dimension ref="A1:S112"/>
  <sheetViews>
    <sheetView topLeftCell="A55" zoomScale="85" zoomScaleNormal="85" workbookViewId="0">
      <selection activeCell="D80" sqref="D80"/>
    </sheetView>
  </sheetViews>
  <sheetFormatPr defaultRowHeight="12.5" x14ac:dyDescent="0.25"/>
  <cols>
    <col min="1" max="1" width="8.90625" style="36"/>
    <col min="2" max="2" width="12.453125" style="36" customWidth="1"/>
    <col min="3" max="3" width="2.36328125" style="36" customWidth="1"/>
    <col min="4" max="4" width="12" style="41" bestFit="1" customWidth="1"/>
    <col min="5" max="5" width="13.6328125" style="36" customWidth="1"/>
    <col min="6" max="6" width="11.36328125" style="36" customWidth="1"/>
    <col min="7" max="7" width="17.54296875" style="41" customWidth="1"/>
    <col min="8" max="8" width="12.54296875" style="36" customWidth="1"/>
    <col min="9" max="9" width="11.453125" style="36" customWidth="1"/>
    <col min="10" max="10" width="9.90625" style="36" customWidth="1"/>
    <col min="11" max="11" width="12.36328125" style="36" customWidth="1"/>
    <col min="12" max="13" width="8.90625" style="36"/>
    <col min="14" max="16" width="8.6328125" style="36"/>
    <col min="17" max="19" width="8.90625" style="36"/>
  </cols>
  <sheetData>
    <row r="1" spans="1:8" ht="15" x14ac:dyDescent="0.4">
      <c r="A1" s="3" t="s">
        <v>95</v>
      </c>
      <c r="D1" s="36"/>
    </row>
    <row r="2" spans="1:8" ht="13" x14ac:dyDescent="0.3">
      <c r="A2" s="3"/>
      <c r="D2" s="36"/>
      <c r="G2" s="48"/>
      <c r="H2" s="36" t="s">
        <v>84</v>
      </c>
    </row>
    <row r="3" spans="1:8" x14ac:dyDescent="0.25">
      <c r="D3" s="36"/>
      <c r="G3" s="47"/>
      <c r="H3" s="36" t="s">
        <v>85</v>
      </c>
    </row>
    <row r="4" spans="1:8" x14ac:dyDescent="0.25">
      <c r="D4" s="36"/>
      <c r="G4" s="49"/>
      <c r="H4" s="36" t="s">
        <v>86</v>
      </c>
    </row>
    <row r="5" spans="1:8" x14ac:dyDescent="0.25">
      <c r="D5" s="36"/>
      <c r="G5" s="36"/>
    </row>
    <row r="6" spans="1:8" x14ac:dyDescent="0.25">
      <c r="B6" s="36" t="s">
        <v>1</v>
      </c>
      <c r="D6" s="36"/>
      <c r="G6" s="36"/>
    </row>
    <row r="7" spans="1:8" ht="15.5" x14ac:dyDescent="0.4">
      <c r="B7" s="36" t="s">
        <v>4</v>
      </c>
      <c r="C7" s="1" t="s">
        <v>2</v>
      </c>
      <c r="D7" s="14">
        <v>465</v>
      </c>
      <c r="E7" s="7" t="s">
        <v>5</v>
      </c>
      <c r="F7" s="36" t="s">
        <v>102</v>
      </c>
      <c r="G7" s="36"/>
    </row>
    <row r="8" spans="1:8" ht="16" thickBot="1" x14ac:dyDescent="0.45">
      <c r="B8" s="36" t="s">
        <v>8</v>
      </c>
      <c r="C8" s="1" t="s">
        <v>2</v>
      </c>
      <c r="D8" s="14">
        <v>200</v>
      </c>
      <c r="E8" s="8" t="s">
        <v>32</v>
      </c>
      <c r="F8" s="36" t="s">
        <v>21</v>
      </c>
      <c r="G8" s="4"/>
    </row>
    <row r="9" spans="1:8" ht="15" x14ac:dyDescent="0.4">
      <c r="B9" s="3" t="s">
        <v>63</v>
      </c>
      <c r="C9" s="1" t="s">
        <v>2</v>
      </c>
      <c r="D9" s="32">
        <f>D7/D8</f>
        <v>2.3250000000000002</v>
      </c>
      <c r="E9" s="9" t="s">
        <v>6</v>
      </c>
      <c r="F9" s="36" t="s">
        <v>33</v>
      </c>
      <c r="G9" s="4"/>
    </row>
    <row r="10" spans="1:8" ht="13" x14ac:dyDescent="0.3">
      <c r="B10" s="3"/>
      <c r="C10" s="1"/>
      <c r="D10" s="43"/>
      <c r="E10" s="34"/>
      <c r="G10" s="4"/>
    </row>
    <row r="11" spans="1:8" ht="14" x14ac:dyDescent="0.4">
      <c r="A11" s="58" t="s">
        <v>94</v>
      </c>
      <c r="B11" s="58"/>
      <c r="C11" s="58"/>
      <c r="D11" s="58"/>
      <c r="E11" s="58"/>
      <c r="F11" s="58"/>
      <c r="G11" s="58"/>
    </row>
    <row r="12" spans="1:8" x14ac:dyDescent="0.25">
      <c r="A12" s="36" t="s">
        <v>96</v>
      </c>
      <c r="D12" s="36"/>
      <c r="G12" s="4"/>
    </row>
    <row r="13" spans="1:8" x14ac:dyDescent="0.25">
      <c r="D13" s="36"/>
      <c r="G13" s="36"/>
    </row>
    <row r="14" spans="1:8" x14ac:dyDescent="0.25">
      <c r="D14" s="36"/>
      <c r="G14" s="36"/>
    </row>
    <row r="15" spans="1:8" x14ac:dyDescent="0.25">
      <c r="D15" s="36"/>
      <c r="G15" s="36"/>
    </row>
    <row r="16" spans="1:8" x14ac:dyDescent="0.25">
      <c r="D16" s="36"/>
      <c r="G16" s="36"/>
    </row>
    <row r="17" spans="1:7" ht="13" thickBot="1" x14ac:dyDescent="0.3">
      <c r="B17" s="36" t="s">
        <v>1</v>
      </c>
      <c r="D17" s="36"/>
      <c r="G17" s="36"/>
    </row>
    <row r="18" spans="1:7" ht="16" thickBot="1" x14ac:dyDescent="0.45">
      <c r="B18" s="36" t="s">
        <v>34</v>
      </c>
      <c r="C18" s="36" t="s">
        <v>2</v>
      </c>
      <c r="D18" s="14">
        <v>12</v>
      </c>
      <c r="E18" s="9" t="s">
        <v>3</v>
      </c>
      <c r="F18" s="36" t="s">
        <v>35</v>
      </c>
      <c r="G18" s="36"/>
    </row>
    <row r="19" spans="1:7" ht="16" thickBot="1" x14ac:dyDescent="0.45">
      <c r="B19" s="36" t="s">
        <v>56</v>
      </c>
      <c r="C19" s="36" t="s">
        <v>2</v>
      </c>
      <c r="D19" s="14">
        <v>9</v>
      </c>
      <c r="E19" s="9" t="s">
        <v>3</v>
      </c>
      <c r="F19" s="36" t="s">
        <v>36</v>
      </c>
      <c r="G19" s="36"/>
    </row>
    <row r="20" spans="1:7" ht="15" x14ac:dyDescent="0.4">
      <c r="B20" s="3" t="s">
        <v>68</v>
      </c>
      <c r="C20" s="36" t="s">
        <v>2</v>
      </c>
      <c r="D20" s="32">
        <f>(D18-D19)/(D8/1000*0.5)</f>
        <v>30</v>
      </c>
      <c r="E20" s="9" t="s">
        <v>6</v>
      </c>
      <c r="F20" s="36" t="s">
        <v>71</v>
      </c>
      <c r="G20" s="36"/>
    </row>
    <row r="21" spans="1:7" x14ac:dyDescent="0.25">
      <c r="D21" s="36"/>
      <c r="G21" s="36"/>
    </row>
    <row r="22" spans="1:7" ht="13" x14ac:dyDescent="0.3">
      <c r="A22" s="3" t="s">
        <v>64</v>
      </c>
      <c r="D22" s="36"/>
      <c r="G22" s="36"/>
    </row>
    <row r="23" spans="1:7" ht="13" x14ac:dyDescent="0.3">
      <c r="A23" s="3" t="s">
        <v>66</v>
      </c>
      <c r="D23" s="36"/>
      <c r="G23" s="36"/>
    </row>
    <row r="24" spans="1:7" x14ac:dyDescent="0.25">
      <c r="D24" s="36"/>
      <c r="G24" s="36"/>
    </row>
    <row r="25" spans="1:7" x14ac:dyDescent="0.25">
      <c r="D25" s="36"/>
      <c r="G25" s="36"/>
    </row>
    <row r="26" spans="1:7" x14ac:dyDescent="0.25">
      <c r="D26" s="36"/>
      <c r="G26" s="36"/>
    </row>
    <row r="27" spans="1:7" x14ac:dyDescent="0.25">
      <c r="D27" s="36"/>
      <c r="G27" s="36"/>
    </row>
    <row r="28" spans="1:7" x14ac:dyDescent="0.25">
      <c r="B28" s="36" t="s">
        <v>1</v>
      </c>
      <c r="D28" s="36"/>
      <c r="G28" s="36"/>
    </row>
    <row r="29" spans="1:7" ht="15.5" x14ac:dyDescent="0.4">
      <c r="B29" s="36" t="s">
        <v>20</v>
      </c>
      <c r="C29" s="1" t="s">
        <v>2</v>
      </c>
      <c r="D29" s="14">
        <v>300</v>
      </c>
      <c r="E29" s="6" t="s">
        <v>5</v>
      </c>
      <c r="F29" s="36" t="s">
        <v>103</v>
      </c>
      <c r="G29" s="36"/>
    </row>
    <row r="30" spans="1:7" ht="15.5" x14ac:dyDescent="0.4">
      <c r="B30" s="53" t="s">
        <v>4</v>
      </c>
      <c r="C30" s="1"/>
      <c r="D30" s="14">
        <v>465</v>
      </c>
      <c r="E30" s="6" t="s">
        <v>5</v>
      </c>
      <c r="F30" s="36" t="s">
        <v>107</v>
      </c>
      <c r="G30" s="36"/>
    </row>
    <row r="31" spans="1:7" ht="15.5" x14ac:dyDescent="0.4">
      <c r="B31" s="36" t="s">
        <v>58</v>
      </c>
      <c r="C31" s="1" t="s">
        <v>2</v>
      </c>
      <c r="D31" s="33">
        <v>2.2959999999999998</v>
      </c>
      <c r="E31" s="6" t="s">
        <v>14</v>
      </c>
      <c r="G31" s="36"/>
    </row>
    <row r="32" spans="1:7" ht="15.5" x14ac:dyDescent="0.4">
      <c r="B32" s="36" t="s">
        <v>69</v>
      </c>
      <c r="C32" s="1"/>
      <c r="D32" s="33">
        <v>2.2000000000000002</v>
      </c>
      <c r="E32" s="6" t="s">
        <v>106</v>
      </c>
      <c r="F32" s="41"/>
      <c r="G32" s="36"/>
    </row>
    <row r="33" spans="1:11" ht="15.5" x14ac:dyDescent="0.4">
      <c r="B33" s="36" t="s">
        <v>56</v>
      </c>
      <c r="C33" s="1" t="s">
        <v>2</v>
      </c>
      <c r="D33" s="37">
        <v>8.5</v>
      </c>
      <c r="E33" s="6" t="s">
        <v>13</v>
      </c>
      <c r="F33" s="36" t="s">
        <v>109</v>
      </c>
      <c r="G33" s="36"/>
    </row>
    <row r="34" spans="1:11" ht="15" x14ac:dyDescent="0.4">
      <c r="B34" s="3" t="s">
        <v>37</v>
      </c>
      <c r="C34" s="1" t="s">
        <v>2</v>
      </c>
      <c r="D34" s="37">
        <v>10</v>
      </c>
      <c r="E34" s="13" t="s">
        <v>38</v>
      </c>
      <c r="F34" s="2" t="s">
        <v>31</v>
      </c>
      <c r="G34" s="36"/>
    </row>
    <row r="35" spans="1:11" ht="15" x14ac:dyDescent="0.4">
      <c r="B35" s="3" t="s">
        <v>39</v>
      </c>
      <c r="C35" s="54" t="s">
        <v>2</v>
      </c>
      <c r="D35" s="55">
        <f>(D29/1000+D30/1000+D33-D31)/(D31/D34+D32/1000000)</f>
        <v>30.352496622419132</v>
      </c>
      <c r="E35" s="13" t="s">
        <v>38</v>
      </c>
      <c r="F35" s="36" t="s">
        <v>70</v>
      </c>
      <c r="G35" s="36"/>
    </row>
    <row r="36" spans="1:11" ht="15" x14ac:dyDescent="0.4">
      <c r="B36" s="3" t="s">
        <v>39</v>
      </c>
      <c r="C36" s="54" t="s">
        <v>2</v>
      </c>
      <c r="D36" s="37">
        <v>35</v>
      </c>
      <c r="E36" s="13" t="s">
        <v>38</v>
      </c>
      <c r="F36" s="36" t="s">
        <v>88</v>
      </c>
      <c r="G36" s="36"/>
    </row>
    <row r="37" spans="1:11" ht="15" x14ac:dyDescent="0.4">
      <c r="B37" s="3" t="s">
        <v>87</v>
      </c>
      <c r="C37" s="54" t="s">
        <v>2</v>
      </c>
      <c r="D37" s="46">
        <f>(D31/D34+D32/1000)*D36+D31</f>
        <v>10.408999999999999</v>
      </c>
      <c r="E37" s="6" t="s">
        <v>13</v>
      </c>
      <c r="F37" s="36" t="s">
        <v>99</v>
      </c>
      <c r="G37" s="36"/>
    </row>
    <row r="38" spans="1:11" ht="13" x14ac:dyDescent="0.3">
      <c r="B38" s="12" t="s">
        <v>104</v>
      </c>
      <c r="G38" s="36"/>
    </row>
    <row r="39" spans="1:11" ht="13" x14ac:dyDescent="0.3">
      <c r="B39" s="12"/>
      <c r="D39" s="36"/>
      <c r="G39" s="36"/>
    </row>
    <row r="40" spans="1:11" ht="13" x14ac:dyDescent="0.3">
      <c r="A40" s="3" t="s">
        <v>65</v>
      </c>
      <c r="B40" s="3"/>
      <c r="D40" s="36"/>
      <c r="G40" s="36"/>
    </row>
    <row r="41" spans="1:11" ht="13" x14ac:dyDescent="0.3">
      <c r="A41" s="3" t="s">
        <v>67</v>
      </c>
      <c r="D41" s="36"/>
      <c r="G41" s="36"/>
    </row>
    <row r="42" spans="1:11" x14ac:dyDescent="0.25">
      <c r="D42" s="36"/>
      <c r="G42" s="36"/>
    </row>
    <row r="43" spans="1:11" x14ac:dyDescent="0.25">
      <c r="D43" s="36"/>
      <c r="G43" s="36"/>
    </row>
    <row r="44" spans="1:11" x14ac:dyDescent="0.25">
      <c r="D44" s="43"/>
      <c r="E44" s="34"/>
      <c r="G44" s="36"/>
    </row>
    <row r="45" spans="1:11" x14ac:dyDescent="0.25">
      <c r="B45" s="36" t="s">
        <v>1</v>
      </c>
      <c r="D45" s="36"/>
      <c r="G45" s="36"/>
    </row>
    <row r="46" spans="1:11" ht="15.5" x14ac:dyDescent="0.4">
      <c r="B46" s="36" t="s">
        <v>15</v>
      </c>
      <c r="C46" s="1" t="s">
        <v>2</v>
      </c>
      <c r="D46" s="33">
        <v>420</v>
      </c>
      <c r="E46" s="6" t="s">
        <v>16</v>
      </c>
      <c r="G46" s="36"/>
    </row>
    <row r="47" spans="1:11" ht="15.5" x14ac:dyDescent="0.4">
      <c r="B47" s="36" t="s">
        <v>4</v>
      </c>
      <c r="C47" s="1" t="s">
        <v>2</v>
      </c>
      <c r="D47" s="14">
        <v>465</v>
      </c>
      <c r="E47" s="6" t="s">
        <v>5</v>
      </c>
      <c r="F47" s="36" t="s">
        <v>108</v>
      </c>
      <c r="G47" s="36"/>
      <c r="H47" s="5"/>
      <c r="I47" s="5"/>
      <c r="J47" s="5"/>
      <c r="K47" s="5"/>
    </row>
    <row r="48" spans="1:11" ht="15.5" x14ac:dyDescent="0.4">
      <c r="B48" s="36" t="s">
        <v>17</v>
      </c>
      <c r="C48" s="1" t="s">
        <v>2</v>
      </c>
      <c r="D48" s="33">
        <v>1.0449999999999999</v>
      </c>
      <c r="E48" s="6" t="s">
        <v>13</v>
      </c>
      <c r="G48" s="36"/>
      <c r="H48" s="4"/>
      <c r="I48" s="4"/>
      <c r="J48" s="4"/>
      <c r="K48" s="4"/>
    </row>
    <row r="49" spans="1:11" ht="15.5" x14ac:dyDescent="0.4">
      <c r="B49" s="36" t="s">
        <v>18</v>
      </c>
      <c r="C49" s="1" t="s">
        <v>2</v>
      </c>
      <c r="D49" s="37">
        <v>8.1</v>
      </c>
      <c r="E49" s="6" t="s">
        <v>14</v>
      </c>
      <c r="F49" s="36" t="s">
        <v>19</v>
      </c>
      <c r="G49" s="36"/>
      <c r="H49" s="4"/>
      <c r="I49" s="4"/>
      <c r="J49" s="4"/>
      <c r="K49" s="4"/>
    </row>
    <row r="50" spans="1:11" ht="15" x14ac:dyDescent="0.4">
      <c r="B50" s="3" t="s">
        <v>40</v>
      </c>
      <c r="C50" s="1" t="s">
        <v>2</v>
      </c>
      <c r="D50" s="37">
        <v>10</v>
      </c>
      <c r="E50" s="13" t="s">
        <v>38</v>
      </c>
      <c r="F50" s="2" t="s">
        <v>31</v>
      </c>
      <c r="G50" s="36"/>
      <c r="H50" s="4"/>
      <c r="I50" s="4"/>
      <c r="J50" s="4"/>
      <c r="K50" s="4"/>
    </row>
    <row r="51" spans="1:11" ht="15" x14ac:dyDescent="0.4">
      <c r="B51" s="3" t="s">
        <v>41</v>
      </c>
      <c r="C51" s="1" t="s">
        <v>2</v>
      </c>
      <c r="D51" s="35">
        <f>((D46/1000+D47/1000+D49)/D48-1)*D50</f>
        <v>75.980861244019138</v>
      </c>
      <c r="E51" s="13" t="s">
        <v>38</v>
      </c>
      <c r="F51" s="36" t="s">
        <v>72</v>
      </c>
      <c r="G51" s="36"/>
      <c r="H51" s="4"/>
      <c r="I51" s="4"/>
      <c r="J51" s="4"/>
      <c r="K51" s="4"/>
    </row>
    <row r="52" spans="1:11" ht="15" x14ac:dyDescent="0.4">
      <c r="B52" s="3" t="s">
        <v>41</v>
      </c>
      <c r="C52" s="1" t="s">
        <v>2</v>
      </c>
      <c r="D52" s="37">
        <v>73.2</v>
      </c>
      <c r="E52" s="13" t="s">
        <v>38</v>
      </c>
      <c r="F52" s="36" t="s">
        <v>89</v>
      </c>
      <c r="G52" s="36"/>
      <c r="H52" s="4"/>
      <c r="I52" s="4"/>
      <c r="J52" s="4"/>
      <c r="K52" s="4"/>
    </row>
    <row r="53" spans="1:11" ht="15" x14ac:dyDescent="0.4">
      <c r="B53" s="3" t="s">
        <v>87</v>
      </c>
      <c r="C53" s="54" t="s">
        <v>2</v>
      </c>
      <c r="D53" s="35">
        <f>(D48/D50)*D52+D48</f>
        <v>8.6943999999999999</v>
      </c>
      <c r="E53" s="6" t="s">
        <v>13</v>
      </c>
      <c r="F53" s="36" t="s">
        <v>98</v>
      </c>
      <c r="G53" s="36"/>
      <c r="H53" s="4"/>
      <c r="I53" s="4"/>
      <c r="J53" s="4"/>
      <c r="K53" s="4"/>
    </row>
    <row r="54" spans="1:11" x14ac:dyDescent="0.25">
      <c r="D54" s="36"/>
      <c r="G54" s="36"/>
    </row>
    <row r="55" spans="1:11" ht="13" x14ac:dyDescent="0.3">
      <c r="A55" s="3" t="s">
        <v>60</v>
      </c>
      <c r="D55" s="36"/>
      <c r="G55" s="36"/>
    </row>
    <row r="56" spans="1:11" ht="16.5" x14ac:dyDescent="0.45">
      <c r="A56" s="3" t="s">
        <v>61</v>
      </c>
      <c r="D56" s="36"/>
      <c r="G56" s="36"/>
    </row>
    <row r="57" spans="1:11" x14ac:dyDescent="0.25">
      <c r="D57" s="36"/>
      <c r="G57" s="36"/>
    </row>
    <row r="58" spans="1:11" x14ac:dyDescent="0.25">
      <c r="D58" s="36"/>
      <c r="G58" s="36"/>
    </row>
    <row r="59" spans="1:11" x14ac:dyDescent="0.25">
      <c r="D59" s="36"/>
      <c r="G59" s="36"/>
    </row>
    <row r="60" spans="1:11" x14ac:dyDescent="0.25">
      <c r="D60" s="36"/>
      <c r="G60" s="36"/>
    </row>
    <row r="61" spans="1:11" x14ac:dyDescent="0.25">
      <c r="B61" s="36" t="s">
        <v>1</v>
      </c>
      <c r="D61" s="36"/>
      <c r="G61" s="36"/>
    </row>
    <row r="62" spans="1:11" ht="15.5" x14ac:dyDescent="0.4">
      <c r="B62" s="36" t="s">
        <v>20</v>
      </c>
      <c r="C62" s="1" t="s">
        <v>2</v>
      </c>
      <c r="D62" s="14">
        <v>300</v>
      </c>
      <c r="E62" s="6" t="s">
        <v>5</v>
      </c>
      <c r="F62" s="36" t="s">
        <v>103</v>
      </c>
      <c r="G62" s="36"/>
    </row>
    <row r="63" spans="1:11" ht="15.5" x14ac:dyDescent="0.4">
      <c r="B63" s="36" t="s">
        <v>4</v>
      </c>
      <c r="C63" s="1" t="s">
        <v>2</v>
      </c>
      <c r="D63" s="14">
        <v>465</v>
      </c>
      <c r="E63" s="6" t="s">
        <v>5</v>
      </c>
      <c r="F63" s="36" t="s">
        <v>108</v>
      </c>
      <c r="G63" s="36"/>
      <c r="H63" s="5"/>
      <c r="I63" s="5"/>
      <c r="J63" s="5"/>
      <c r="K63" s="5"/>
    </row>
    <row r="64" spans="1:11" ht="15.5" x14ac:dyDescent="0.4">
      <c r="B64" s="36" t="s">
        <v>62</v>
      </c>
      <c r="C64" s="1" t="s">
        <v>2</v>
      </c>
      <c r="D64" s="33">
        <v>1.32</v>
      </c>
      <c r="E64" s="6" t="s">
        <v>14</v>
      </c>
      <c r="G64" s="36"/>
    </row>
    <row r="65" spans="1:11" ht="15.5" x14ac:dyDescent="0.4">
      <c r="B65" s="36" t="s">
        <v>91</v>
      </c>
      <c r="C65" s="1"/>
      <c r="D65" s="33">
        <v>2.9</v>
      </c>
      <c r="E65" s="6" t="s">
        <v>105</v>
      </c>
      <c r="F65" s="41"/>
      <c r="G65" s="36"/>
    </row>
    <row r="66" spans="1:11" ht="15.5" x14ac:dyDescent="0.4">
      <c r="B66" s="36" t="s">
        <v>18</v>
      </c>
      <c r="C66" s="1" t="s">
        <v>2</v>
      </c>
      <c r="D66" s="37">
        <v>8.5</v>
      </c>
      <c r="E66" s="6" t="s">
        <v>13</v>
      </c>
      <c r="F66" s="36" t="s">
        <v>109</v>
      </c>
      <c r="G66" s="36"/>
    </row>
    <row r="67" spans="1:11" ht="15" x14ac:dyDescent="0.4">
      <c r="B67" s="3" t="s">
        <v>73</v>
      </c>
      <c r="C67" s="1" t="s">
        <v>2</v>
      </c>
      <c r="D67" s="37">
        <v>10</v>
      </c>
      <c r="E67" s="13" t="s">
        <v>38</v>
      </c>
      <c r="F67" s="2" t="s">
        <v>31</v>
      </c>
      <c r="G67" s="36"/>
    </row>
    <row r="68" spans="1:11" ht="15" x14ac:dyDescent="0.4">
      <c r="B68" s="3" t="s">
        <v>74</v>
      </c>
      <c r="C68" s="1" t="s">
        <v>2</v>
      </c>
      <c r="D68" s="55">
        <f>(D62/1000+D63/1000+D66-D64)/(D64/D67+D65/1000000)</f>
        <v>60.188071625699131</v>
      </c>
      <c r="E68" s="13" t="s">
        <v>38</v>
      </c>
      <c r="F68" s="36" t="s">
        <v>92</v>
      </c>
      <c r="G68" s="36"/>
    </row>
    <row r="69" spans="1:11" ht="15" x14ac:dyDescent="0.4">
      <c r="B69" s="3" t="s">
        <v>74</v>
      </c>
      <c r="C69" s="1" t="s">
        <v>2</v>
      </c>
      <c r="D69" s="56">
        <v>61</v>
      </c>
      <c r="E69" s="13" t="s">
        <v>38</v>
      </c>
      <c r="F69" s="36" t="s">
        <v>90</v>
      </c>
      <c r="G69" s="36"/>
    </row>
    <row r="70" spans="1:11" ht="15" x14ac:dyDescent="0.4">
      <c r="B70" s="3" t="s">
        <v>87</v>
      </c>
      <c r="C70" s="54" t="s">
        <v>2</v>
      </c>
      <c r="D70" s="35">
        <f>(D64/D67+D65/1000)*D69+D64</f>
        <v>9.5489000000000015</v>
      </c>
      <c r="E70" s="6" t="s">
        <v>13</v>
      </c>
      <c r="F70" s="36" t="s">
        <v>97</v>
      </c>
      <c r="G70" s="36"/>
    </row>
    <row r="71" spans="1:11" x14ac:dyDescent="0.25">
      <c r="D71" s="36"/>
      <c r="G71" s="36"/>
    </row>
    <row r="72" spans="1:11" ht="13" x14ac:dyDescent="0.3">
      <c r="A72" s="3" t="s">
        <v>93</v>
      </c>
      <c r="D72" s="36"/>
      <c r="G72" s="36"/>
    </row>
    <row r="73" spans="1:11" ht="13" x14ac:dyDescent="0.3">
      <c r="A73" s="3" t="s">
        <v>75</v>
      </c>
      <c r="D73" s="36"/>
      <c r="G73" s="36"/>
    </row>
    <row r="74" spans="1:11" x14ac:dyDescent="0.25">
      <c r="D74" s="36"/>
      <c r="G74" s="36"/>
    </row>
    <row r="75" spans="1:11" x14ac:dyDescent="0.25">
      <c r="D75" s="36"/>
      <c r="G75" s="36"/>
    </row>
    <row r="76" spans="1:11" x14ac:dyDescent="0.25">
      <c r="D76" s="36"/>
      <c r="G76" s="36"/>
    </row>
    <row r="77" spans="1:11" x14ac:dyDescent="0.25">
      <c r="B77" s="36" t="s">
        <v>1</v>
      </c>
      <c r="D77" s="36"/>
      <c r="G77" s="36"/>
    </row>
    <row r="78" spans="1:11" ht="15.5" x14ac:dyDescent="0.4">
      <c r="B78" s="36" t="s">
        <v>76</v>
      </c>
      <c r="C78" s="1" t="s">
        <v>2</v>
      </c>
      <c r="D78" s="33">
        <v>4.8</v>
      </c>
      <c r="E78" s="6" t="s">
        <v>3</v>
      </c>
      <c r="G78" s="36"/>
    </row>
    <row r="79" spans="1:11" ht="15.5" x14ac:dyDescent="0.4">
      <c r="B79" s="36" t="s">
        <v>77</v>
      </c>
      <c r="C79" s="1" t="s">
        <v>2</v>
      </c>
      <c r="D79" s="45">
        <v>3.3</v>
      </c>
      <c r="E79" s="6" t="s">
        <v>79</v>
      </c>
      <c r="G79" s="36"/>
      <c r="H79" s="5"/>
      <c r="I79" s="5"/>
      <c r="J79" s="5"/>
      <c r="K79" s="5"/>
    </row>
    <row r="80" spans="1:11" ht="15" x14ac:dyDescent="0.4">
      <c r="B80" s="3" t="s">
        <v>78</v>
      </c>
      <c r="C80" s="1" t="s">
        <v>2</v>
      </c>
      <c r="D80" s="37">
        <v>10</v>
      </c>
      <c r="E80" s="13" t="s">
        <v>38</v>
      </c>
      <c r="F80" s="2" t="s">
        <v>31</v>
      </c>
      <c r="G80" s="36"/>
    </row>
    <row r="81" spans="2:7" ht="15" x14ac:dyDescent="0.4">
      <c r="B81" s="3" t="s">
        <v>80</v>
      </c>
      <c r="C81" s="1" t="s">
        <v>2</v>
      </c>
      <c r="D81" s="35">
        <f>(D78/D79-1)*D80</f>
        <v>4.5454545454545459</v>
      </c>
      <c r="E81" s="13" t="s">
        <v>38</v>
      </c>
      <c r="F81" s="36" t="s">
        <v>81</v>
      </c>
      <c r="G81" s="36"/>
    </row>
    <row r="82" spans="2:7" x14ac:dyDescent="0.25">
      <c r="D82" s="36"/>
      <c r="G82" s="36"/>
    </row>
    <row r="83" spans="2:7" x14ac:dyDescent="0.25">
      <c r="D83" s="36"/>
      <c r="G83" s="36"/>
    </row>
    <row r="84" spans="2:7" x14ac:dyDescent="0.25">
      <c r="D84" s="36"/>
      <c r="G84" s="36"/>
    </row>
    <row r="85" spans="2:7" x14ac:dyDescent="0.25">
      <c r="D85" s="36"/>
      <c r="G85" s="36"/>
    </row>
    <row r="86" spans="2:7" x14ac:dyDescent="0.25">
      <c r="D86" s="36"/>
      <c r="G86" s="36"/>
    </row>
    <row r="87" spans="2:7" x14ac:dyDescent="0.25">
      <c r="D87" s="36"/>
      <c r="G87" s="36"/>
    </row>
    <row r="88" spans="2:7" x14ac:dyDescent="0.25">
      <c r="D88" s="36"/>
      <c r="G88" s="36"/>
    </row>
    <row r="89" spans="2:7" x14ac:dyDescent="0.25">
      <c r="D89" s="36"/>
      <c r="G89" s="36"/>
    </row>
    <row r="90" spans="2:7" x14ac:dyDescent="0.25">
      <c r="D90" s="36"/>
      <c r="G90" s="36"/>
    </row>
    <row r="91" spans="2:7" x14ac:dyDescent="0.25">
      <c r="D91" s="36"/>
      <c r="G91" s="36"/>
    </row>
    <row r="92" spans="2:7" x14ac:dyDescent="0.25">
      <c r="D92" s="36"/>
      <c r="G92" s="36"/>
    </row>
    <row r="93" spans="2:7" x14ac:dyDescent="0.25">
      <c r="D93" s="36"/>
      <c r="G93" s="36"/>
    </row>
    <row r="94" spans="2:7" x14ac:dyDescent="0.25">
      <c r="D94" s="36"/>
      <c r="G94" s="36"/>
    </row>
    <row r="95" spans="2:7" x14ac:dyDescent="0.25">
      <c r="D95" s="36"/>
      <c r="G95" s="36"/>
    </row>
    <row r="96" spans="2:7" x14ac:dyDescent="0.25">
      <c r="D96" s="36"/>
      <c r="G96" s="36"/>
    </row>
    <row r="97" spans="4:7" x14ac:dyDescent="0.25">
      <c r="D97" s="36"/>
      <c r="G97" s="36"/>
    </row>
    <row r="98" spans="4:7" x14ac:dyDescent="0.25">
      <c r="D98" s="36"/>
      <c r="G98" s="36"/>
    </row>
    <row r="99" spans="4:7" x14ac:dyDescent="0.25">
      <c r="D99" s="36"/>
      <c r="G99" s="36"/>
    </row>
    <row r="100" spans="4:7" x14ac:dyDescent="0.25">
      <c r="D100" s="36"/>
      <c r="G100" s="36"/>
    </row>
    <row r="101" spans="4:7" x14ac:dyDescent="0.25">
      <c r="D101" s="36"/>
    </row>
    <row r="102" spans="4:7" x14ac:dyDescent="0.25">
      <c r="D102" s="36"/>
      <c r="G102" s="36"/>
    </row>
    <row r="103" spans="4:7" x14ac:dyDescent="0.25">
      <c r="D103" s="36"/>
      <c r="G103" s="36"/>
    </row>
    <row r="104" spans="4:7" x14ac:dyDescent="0.25">
      <c r="D104" s="36"/>
      <c r="G104" s="36"/>
    </row>
    <row r="105" spans="4:7" x14ac:dyDescent="0.25">
      <c r="D105" s="36"/>
      <c r="G105" s="36"/>
    </row>
    <row r="106" spans="4:7" x14ac:dyDescent="0.25">
      <c r="D106" s="36"/>
      <c r="G106" s="36"/>
    </row>
    <row r="107" spans="4:7" x14ac:dyDescent="0.25">
      <c r="D107" s="36"/>
      <c r="G107" s="36"/>
    </row>
    <row r="108" spans="4:7" x14ac:dyDescent="0.25">
      <c r="D108" s="36"/>
      <c r="G108" s="36"/>
    </row>
    <row r="109" spans="4:7" x14ac:dyDescent="0.25">
      <c r="D109" s="36"/>
      <c r="G109" s="36"/>
    </row>
    <row r="110" spans="4:7" x14ac:dyDescent="0.25">
      <c r="D110" s="36"/>
      <c r="G110" s="36"/>
    </row>
    <row r="111" spans="4:7" x14ac:dyDescent="0.25">
      <c r="D111" s="36"/>
      <c r="G111" s="36"/>
    </row>
    <row r="112" spans="4:7" x14ac:dyDescent="0.25">
      <c r="D112" s="36"/>
    </row>
  </sheetData>
  <sheetProtection algorithmName="SHA-512" hashValue="CxEMOYH99f4YeF7mQgBijeNBg4vao0437VPA1iLsxXmeJ43sgAtnLoOHsHCHla6z/MU+qfWK8W7HdKjJs+oKcQ==" saltValue="PZn5mfzkXwkYRy8PUa2jVQ==" spinCount="100000" sheet="1" objects="1" scenarios="1" selectLockedCells="1"/>
  <protectedRanges>
    <protectedRange sqref="D8 D18:D19 D33:D34 D36 D49:D50 D52 D66:D67 D69 D79:D80" name="Range1"/>
  </protectedRanges>
  <mergeCells count="1">
    <mergeCell ref="A11:G11"/>
  </mergeCells>
  <dataValidations count="1">
    <dataValidation type="decimal" allowBlank="1" showInputMessage="1" showErrorMessage="1" errorTitle="Invalid Number" error="Please enter decimal number within +/-2% tolerance of above calculated ideal number." sqref="D44" xr:uid="{FCBAA9E0-1FC4-48DA-B11D-E023BDC8547C}">
      <formula1>#REF!*0.98</formula1>
      <formula2>#REF!*1.02</formula2>
    </dataValidation>
  </dataValidations>
  <pageMargins left="0.7" right="0.7" top="0.75" bottom="0.75" header="0.3" footer="0.3"/>
  <pageSetup paperSize="9" orientation="portrait" horizontalDpi="300" verticalDpi="300"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16"/>
  <sheetViews>
    <sheetView zoomScale="70" zoomScaleNormal="70" workbookViewId="0">
      <selection activeCell="D11" sqref="D11"/>
    </sheetView>
  </sheetViews>
  <sheetFormatPr defaultColWidth="8.90625" defaultRowHeight="12.5" x14ac:dyDescent="0.25"/>
  <cols>
    <col min="1" max="1" width="8.90625" style="36"/>
    <col min="2" max="2" width="10.08984375" style="36" customWidth="1"/>
    <col min="3" max="3" width="2.36328125" style="36" customWidth="1"/>
    <col min="4" max="4" width="12" style="36" bestFit="1" customWidth="1"/>
    <col min="5" max="5" width="10.6328125" style="36" bestFit="1" customWidth="1"/>
    <col min="6" max="6" width="11.36328125" style="36" customWidth="1"/>
    <col min="7" max="7" width="37.36328125" style="36" customWidth="1"/>
    <col min="8" max="8" width="7.36328125" style="36" customWidth="1"/>
    <col min="9" max="9" width="11.453125" style="36" customWidth="1"/>
    <col min="10" max="10" width="9.90625" style="36" customWidth="1"/>
    <col min="11" max="11" width="12.36328125" style="36" customWidth="1"/>
    <col min="12" max="15" width="8.90625" style="36"/>
    <col min="16" max="16" width="12.36328125" style="36" customWidth="1"/>
    <col min="17" max="23" width="8.90625" style="36"/>
    <col min="24" max="24" width="8.90625" style="44"/>
    <col min="25" max="25" width="22.6328125" style="50" customWidth="1"/>
    <col min="26" max="26" width="10.36328125" style="50" bestFit="1" customWidth="1"/>
    <col min="27" max="27" width="12.36328125" style="50" bestFit="1" customWidth="1"/>
    <col min="28" max="28" width="13.453125" style="50" bestFit="1" customWidth="1"/>
    <col min="29" max="29" width="12.36328125" style="50" bestFit="1" customWidth="1"/>
    <col min="30" max="30" width="8.90625" style="50"/>
    <col min="31" max="16384" width="8.90625" style="41"/>
  </cols>
  <sheetData>
    <row r="1" spans="2:29" ht="20" x14ac:dyDescent="0.4">
      <c r="B1" s="11" t="s">
        <v>12</v>
      </c>
    </row>
    <row r="2" spans="2:29" x14ac:dyDescent="0.25">
      <c r="B2" s="48"/>
      <c r="D2" s="36" t="s">
        <v>84</v>
      </c>
    </row>
    <row r="3" spans="2:29" x14ac:dyDescent="0.25">
      <c r="B3" s="47"/>
      <c r="D3" s="36" t="s">
        <v>85</v>
      </c>
    </row>
    <row r="4" spans="2:29" x14ac:dyDescent="0.25">
      <c r="B4" s="49"/>
      <c r="D4" s="36" t="s">
        <v>86</v>
      </c>
    </row>
    <row r="7" spans="2:29" ht="15.5" x14ac:dyDescent="0.4">
      <c r="B7" s="36" t="s">
        <v>4</v>
      </c>
      <c r="C7" s="1" t="s">
        <v>2</v>
      </c>
      <c r="D7" s="57">
        <v>465</v>
      </c>
      <c r="E7" s="7" t="s">
        <v>5</v>
      </c>
      <c r="F7" s="36" t="s">
        <v>102</v>
      </c>
      <c r="G7" s="4"/>
    </row>
    <row r="10" spans="2:29" ht="15.5" x14ac:dyDescent="0.4">
      <c r="B10" s="36" t="s">
        <v>8</v>
      </c>
      <c r="C10" s="1" t="s">
        <v>2</v>
      </c>
      <c r="D10" s="37">
        <v>150</v>
      </c>
      <c r="E10" s="7" t="s">
        <v>9</v>
      </c>
      <c r="F10" s="10" t="s">
        <v>52</v>
      </c>
      <c r="G10" s="4"/>
      <c r="H10" s="4"/>
      <c r="I10" s="4"/>
      <c r="J10" s="4"/>
      <c r="K10" s="4"/>
    </row>
    <row r="11" spans="2:29" x14ac:dyDescent="0.25">
      <c r="C11" s="1"/>
      <c r="D11" s="39"/>
      <c r="E11" s="34"/>
      <c r="F11" s="10"/>
      <c r="G11" s="4"/>
      <c r="H11" s="4"/>
      <c r="I11" s="4"/>
      <c r="J11" s="4"/>
      <c r="K11" s="4"/>
      <c r="Y11" s="50" t="s">
        <v>10</v>
      </c>
      <c r="Z11" s="50">
        <v>2</v>
      </c>
    </row>
    <row r="12" spans="2:29" ht="15.65" customHeight="1" x14ac:dyDescent="0.25">
      <c r="C12" s="1"/>
      <c r="D12" s="39"/>
      <c r="E12" s="34"/>
      <c r="F12" s="10"/>
      <c r="G12" s="4"/>
      <c r="Y12" s="50" t="s">
        <v>11</v>
      </c>
      <c r="Z12" s="50">
        <v>2.8</v>
      </c>
    </row>
    <row r="13" spans="2:29" ht="15.5" x14ac:dyDescent="0.4">
      <c r="B13" s="36" t="s">
        <v>56</v>
      </c>
      <c r="C13" s="1" t="s">
        <v>2</v>
      </c>
      <c r="D13" s="37">
        <v>5</v>
      </c>
      <c r="E13" s="6" t="s">
        <v>3</v>
      </c>
      <c r="F13" s="10" t="s">
        <v>51</v>
      </c>
    </row>
    <row r="14" spans="2:29" ht="15.5" x14ac:dyDescent="0.4">
      <c r="B14" s="4" t="s">
        <v>57</v>
      </c>
      <c r="C14" s="1" t="s">
        <v>2</v>
      </c>
      <c r="D14" s="37">
        <v>60</v>
      </c>
      <c r="E14" s="7" t="s">
        <v>7</v>
      </c>
      <c r="F14" s="10" t="s">
        <v>53</v>
      </c>
    </row>
    <row r="15" spans="2:29" x14ac:dyDescent="0.25">
      <c r="B15" s="4"/>
      <c r="C15" s="1"/>
      <c r="D15" s="39"/>
      <c r="E15" s="34"/>
      <c r="F15" s="10"/>
      <c r="Y15" s="50" t="s">
        <v>0</v>
      </c>
      <c r="Z15" s="50" t="s">
        <v>82</v>
      </c>
      <c r="AA15" s="50" t="s">
        <v>83</v>
      </c>
      <c r="AB15" s="50" t="s">
        <v>54</v>
      </c>
      <c r="AC15" s="50" t="s">
        <v>55</v>
      </c>
    </row>
    <row r="16" spans="2:29" x14ac:dyDescent="0.25">
      <c r="C16" s="1"/>
      <c r="D16" s="39"/>
      <c r="E16" s="4"/>
      <c r="F16" s="10"/>
      <c r="Y16" s="51">
        <v>0</v>
      </c>
      <c r="Z16" s="52">
        <f t="shared" ref="Z16:Z79" si="0">IF((Y16-$D$13-$D$7/1000)&lt;0,0,IF((Y16-$D$13-$D$7/1000)/($D$14+$Z$12)*1000&gt;$D$10*0.98,$D$10*0.98,(Y16-$D$13-$D$7/1000)/($D$14+$Z$12)*1000))</f>
        <v>0</v>
      </c>
      <c r="AA16" s="50">
        <f t="shared" ref="AA16:AA79" si="1">IF((Y16-$D$13-$D$7/1000)&gt;=0,$D$10-Z16,IF(Y16-$D$13-$D$7/1000&gt;0,IF((Y16-$D$13-$D$7/1000)/$Z$11*1000&gt;$D$10,$D$10,(Y16-$D$13-$D$7/1000)/$Z$11*1000),0))</f>
        <v>0</v>
      </c>
      <c r="AB16" s="50">
        <f>Z16*Z16*$D$14/1000</f>
        <v>0</v>
      </c>
      <c r="AC16" s="50">
        <f t="shared" ref="AC16:AC79" si="2">(Y16-$D$13-$D$7/1000-Z16*$D$14/1000)*Z16+AA16*(Y16-$D$13-$D$7/1000)</f>
        <v>0</v>
      </c>
    </row>
    <row r="17" spans="2:29" ht="12.65" customHeight="1" x14ac:dyDescent="0.25">
      <c r="B17" s="4"/>
      <c r="C17" s="1"/>
      <c r="D17" s="39"/>
      <c r="E17" s="34"/>
      <c r="F17" s="10"/>
      <c r="Y17" s="51">
        <v>0.1</v>
      </c>
      <c r="Z17" s="52">
        <f t="shared" si="0"/>
        <v>0</v>
      </c>
      <c r="AA17" s="50">
        <f t="shared" si="1"/>
        <v>0</v>
      </c>
      <c r="AB17" s="50">
        <f t="shared" ref="AB17:AB79" si="3">Z17*Z17*$D$14/1000</f>
        <v>0</v>
      </c>
      <c r="AC17" s="50">
        <f t="shared" si="2"/>
        <v>0</v>
      </c>
    </row>
    <row r="18" spans="2:29" x14ac:dyDescent="0.25">
      <c r="Y18" s="51">
        <v>0.2</v>
      </c>
      <c r="Z18" s="52">
        <f t="shared" si="0"/>
        <v>0</v>
      </c>
      <c r="AA18" s="50">
        <f t="shared" si="1"/>
        <v>0</v>
      </c>
      <c r="AB18" s="50">
        <f t="shared" si="3"/>
        <v>0</v>
      </c>
      <c r="AC18" s="50">
        <f t="shared" si="2"/>
        <v>0</v>
      </c>
    </row>
    <row r="19" spans="2:29" x14ac:dyDescent="0.25">
      <c r="Y19" s="51">
        <v>0.3</v>
      </c>
      <c r="Z19" s="52">
        <f t="shared" si="0"/>
        <v>0</v>
      </c>
      <c r="AA19" s="50">
        <f t="shared" si="1"/>
        <v>0</v>
      </c>
      <c r="AB19" s="50">
        <f t="shared" si="3"/>
        <v>0</v>
      </c>
      <c r="AC19" s="50">
        <f t="shared" si="2"/>
        <v>0</v>
      </c>
    </row>
    <row r="20" spans="2:29" x14ac:dyDescent="0.25">
      <c r="B20" s="36" t="s">
        <v>42</v>
      </c>
      <c r="C20" s="36" t="s">
        <v>2</v>
      </c>
      <c r="D20" s="37">
        <v>15</v>
      </c>
      <c r="E20" s="36" t="s">
        <v>43</v>
      </c>
      <c r="Y20" s="51">
        <v>0.4</v>
      </c>
      <c r="Z20" s="52">
        <f t="shared" si="0"/>
        <v>0</v>
      </c>
      <c r="AA20" s="50">
        <f t="shared" si="1"/>
        <v>0</v>
      </c>
      <c r="AB20" s="50">
        <f t="shared" si="3"/>
        <v>0</v>
      </c>
      <c r="AC20" s="50">
        <f t="shared" si="2"/>
        <v>0</v>
      </c>
    </row>
    <row r="21" spans="2:29" x14ac:dyDescent="0.25">
      <c r="Y21" s="51">
        <v>0.5</v>
      </c>
      <c r="Z21" s="52">
        <f t="shared" si="0"/>
        <v>0</v>
      </c>
      <c r="AA21" s="50">
        <f t="shared" si="1"/>
        <v>0</v>
      </c>
      <c r="AB21" s="50">
        <f t="shared" si="3"/>
        <v>0</v>
      </c>
      <c r="AC21" s="50">
        <f t="shared" si="2"/>
        <v>0</v>
      </c>
    </row>
    <row r="22" spans="2:29" x14ac:dyDescent="0.25">
      <c r="B22" s="4"/>
      <c r="C22" s="1"/>
      <c r="Y22" s="51">
        <v>0.6</v>
      </c>
      <c r="Z22" s="52">
        <f t="shared" si="0"/>
        <v>0</v>
      </c>
      <c r="AA22" s="50">
        <f t="shared" si="1"/>
        <v>0</v>
      </c>
      <c r="AB22" s="50">
        <f t="shared" si="3"/>
        <v>0</v>
      </c>
      <c r="AC22" s="50">
        <f t="shared" si="2"/>
        <v>0</v>
      </c>
    </row>
    <row r="23" spans="2:29" x14ac:dyDescent="0.25">
      <c r="Y23" s="51">
        <v>0.7</v>
      </c>
      <c r="Z23" s="52">
        <f t="shared" si="0"/>
        <v>0</v>
      </c>
      <c r="AA23" s="50">
        <f t="shared" si="1"/>
        <v>0</v>
      </c>
      <c r="AB23" s="50">
        <f t="shared" si="3"/>
        <v>0</v>
      </c>
      <c r="AC23" s="50">
        <f t="shared" si="2"/>
        <v>0</v>
      </c>
    </row>
    <row r="24" spans="2:29" x14ac:dyDescent="0.25">
      <c r="Y24" s="51">
        <v>0.8</v>
      </c>
      <c r="Z24" s="52">
        <f t="shared" si="0"/>
        <v>0</v>
      </c>
      <c r="AA24" s="50">
        <f t="shared" si="1"/>
        <v>0</v>
      </c>
      <c r="AB24" s="50">
        <f t="shared" si="3"/>
        <v>0</v>
      </c>
      <c r="AC24" s="50">
        <f t="shared" si="2"/>
        <v>0</v>
      </c>
    </row>
    <row r="25" spans="2:29" x14ac:dyDescent="0.25">
      <c r="Y25" s="51">
        <v>0.9</v>
      </c>
      <c r="Z25" s="52">
        <f t="shared" si="0"/>
        <v>0</v>
      </c>
      <c r="AA25" s="50">
        <f t="shared" si="1"/>
        <v>0</v>
      </c>
      <c r="AB25" s="50">
        <f t="shared" si="3"/>
        <v>0</v>
      </c>
      <c r="AC25" s="50">
        <f t="shared" si="2"/>
        <v>0</v>
      </c>
    </row>
    <row r="26" spans="2:29" x14ac:dyDescent="0.25">
      <c r="Y26" s="51">
        <v>1</v>
      </c>
      <c r="Z26" s="52">
        <f t="shared" si="0"/>
        <v>0</v>
      </c>
      <c r="AA26" s="50">
        <f t="shared" si="1"/>
        <v>0</v>
      </c>
      <c r="AB26" s="50">
        <f t="shared" si="3"/>
        <v>0</v>
      </c>
      <c r="AC26" s="50">
        <f t="shared" si="2"/>
        <v>0</v>
      </c>
    </row>
    <row r="27" spans="2:29" x14ac:dyDescent="0.25">
      <c r="Y27" s="51">
        <v>1.1000000000000001</v>
      </c>
      <c r="Z27" s="52">
        <f t="shared" si="0"/>
        <v>0</v>
      </c>
      <c r="AA27" s="50">
        <f t="shared" si="1"/>
        <v>0</v>
      </c>
      <c r="AB27" s="50">
        <f t="shared" si="3"/>
        <v>0</v>
      </c>
      <c r="AC27" s="50">
        <f t="shared" si="2"/>
        <v>0</v>
      </c>
    </row>
    <row r="28" spans="2:29" x14ac:dyDescent="0.25">
      <c r="Y28" s="51">
        <v>1.2</v>
      </c>
      <c r="Z28" s="52">
        <f t="shared" si="0"/>
        <v>0</v>
      </c>
      <c r="AA28" s="50">
        <f t="shared" si="1"/>
        <v>0</v>
      </c>
      <c r="AB28" s="50">
        <f t="shared" si="3"/>
        <v>0</v>
      </c>
      <c r="AC28" s="50">
        <f t="shared" si="2"/>
        <v>0</v>
      </c>
    </row>
    <row r="29" spans="2:29" x14ac:dyDescent="0.25">
      <c r="Y29" s="51">
        <v>1.3</v>
      </c>
      <c r="Z29" s="52">
        <f t="shared" si="0"/>
        <v>0</v>
      </c>
      <c r="AA29" s="50">
        <f t="shared" si="1"/>
        <v>0</v>
      </c>
      <c r="AB29" s="50">
        <f t="shared" si="3"/>
        <v>0</v>
      </c>
      <c r="AC29" s="50">
        <f t="shared" si="2"/>
        <v>0</v>
      </c>
    </row>
    <row r="30" spans="2:29" x14ac:dyDescent="0.25">
      <c r="Y30" s="51">
        <v>1.4</v>
      </c>
      <c r="Z30" s="52">
        <f t="shared" si="0"/>
        <v>0</v>
      </c>
      <c r="AA30" s="50">
        <f t="shared" si="1"/>
        <v>0</v>
      </c>
      <c r="AB30" s="50">
        <f t="shared" si="3"/>
        <v>0</v>
      </c>
      <c r="AC30" s="50">
        <f t="shared" si="2"/>
        <v>0</v>
      </c>
    </row>
    <row r="31" spans="2:29" x14ac:dyDescent="0.25">
      <c r="Y31" s="51">
        <v>1.5</v>
      </c>
      <c r="Z31" s="52">
        <f t="shared" si="0"/>
        <v>0</v>
      </c>
      <c r="AA31" s="50">
        <f t="shared" si="1"/>
        <v>0</v>
      </c>
      <c r="AB31" s="50">
        <f t="shared" si="3"/>
        <v>0</v>
      </c>
      <c r="AC31" s="50">
        <f t="shared" si="2"/>
        <v>0</v>
      </c>
    </row>
    <row r="32" spans="2:29" x14ac:dyDescent="0.25">
      <c r="Y32" s="51">
        <v>1.6</v>
      </c>
      <c r="Z32" s="52">
        <f t="shared" si="0"/>
        <v>0</v>
      </c>
      <c r="AA32" s="50">
        <f t="shared" si="1"/>
        <v>0</v>
      </c>
      <c r="AB32" s="50">
        <f t="shared" si="3"/>
        <v>0</v>
      </c>
      <c r="AC32" s="50">
        <f t="shared" si="2"/>
        <v>0</v>
      </c>
    </row>
    <row r="33" spans="2:29" x14ac:dyDescent="0.25">
      <c r="Y33" s="51">
        <v>1.7</v>
      </c>
      <c r="Z33" s="52">
        <f t="shared" si="0"/>
        <v>0</v>
      </c>
      <c r="AA33" s="50">
        <f t="shared" si="1"/>
        <v>0</v>
      </c>
      <c r="AB33" s="50">
        <f t="shared" si="3"/>
        <v>0</v>
      </c>
      <c r="AC33" s="50">
        <f t="shared" si="2"/>
        <v>0</v>
      </c>
    </row>
    <row r="34" spans="2:29" x14ac:dyDescent="0.25">
      <c r="Y34" s="51">
        <v>1.8</v>
      </c>
      <c r="Z34" s="52">
        <f t="shared" si="0"/>
        <v>0</v>
      </c>
      <c r="AA34" s="50">
        <f t="shared" si="1"/>
        <v>0</v>
      </c>
      <c r="AB34" s="50">
        <f t="shared" si="3"/>
        <v>0</v>
      </c>
      <c r="AC34" s="50">
        <f t="shared" si="2"/>
        <v>0</v>
      </c>
    </row>
    <row r="35" spans="2:29" x14ac:dyDescent="0.25">
      <c r="Y35" s="51">
        <v>1.9</v>
      </c>
      <c r="Z35" s="52">
        <f t="shared" si="0"/>
        <v>0</v>
      </c>
      <c r="AA35" s="50">
        <f t="shared" si="1"/>
        <v>0</v>
      </c>
      <c r="AB35" s="50">
        <f t="shared" si="3"/>
        <v>0</v>
      </c>
      <c r="AC35" s="50">
        <f t="shared" si="2"/>
        <v>0</v>
      </c>
    </row>
    <row r="36" spans="2:29" x14ac:dyDescent="0.25">
      <c r="K36" s="4"/>
      <c r="L36" s="4"/>
      <c r="M36" s="4"/>
      <c r="N36" s="4"/>
      <c r="O36" s="4"/>
      <c r="P36" s="4"/>
      <c r="Q36" s="4"/>
      <c r="R36" s="4"/>
      <c r="S36" s="4"/>
      <c r="T36" s="4"/>
      <c r="U36" s="4"/>
      <c r="V36" s="4"/>
      <c r="Y36" s="51">
        <v>2</v>
      </c>
      <c r="Z36" s="52">
        <f t="shared" si="0"/>
        <v>0</v>
      </c>
      <c r="AA36" s="50">
        <f t="shared" si="1"/>
        <v>0</v>
      </c>
      <c r="AB36" s="50">
        <f t="shared" si="3"/>
        <v>0</v>
      </c>
      <c r="AC36" s="50">
        <f t="shared" si="2"/>
        <v>0</v>
      </c>
    </row>
    <row r="37" spans="2:29" x14ac:dyDescent="0.25">
      <c r="K37" s="4"/>
      <c r="L37" s="4"/>
      <c r="M37" s="4"/>
      <c r="N37" s="4"/>
      <c r="O37" s="4"/>
      <c r="P37" s="4"/>
      <c r="Q37" s="4"/>
      <c r="R37" s="4"/>
      <c r="S37" s="4"/>
      <c r="T37" s="4"/>
      <c r="U37" s="4"/>
      <c r="V37" s="4"/>
      <c r="Y37" s="51">
        <v>2.1</v>
      </c>
      <c r="Z37" s="52">
        <f t="shared" si="0"/>
        <v>0</v>
      </c>
      <c r="AA37" s="50">
        <f t="shared" si="1"/>
        <v>0</v>
      </c>
      <c r="AB37" s="50">
        <f t="shared" si="3"/>
        <v>0</v>
      </c>
      <c r="AC37" s="50">
        <f t="shared" si="2"/>
        <v>0</v>
      </c>
    </row>
    <row r="38" spans="2:29" x14ac:dyDescent="0.25">
      <c r="K38" s="4"/>
      <c r="L38" s="4"/>
      <c r="M38" s="4"/>
      <c r="N38" s="4"/>
      <c r="O38" s="4"/>
      <c r="P38" s="4"/>
      <c r="Q38" s="4"/>
      <c r="R38" s="4"/>
      <c r="S38" s="4"/>
      <c r="T38" s="4"/>
      <c r="U38" s="4"/>
      <c r="V38" s="4"/>
      <c r="Y38" s="51">
        <v>2.2000000000000002</v>
      </c>
      <c r="Z38" s="52">
        <f t="shared" si="0"/>
        <v>0</v>
      </c>
      <c r="AA38" s="50">
        <f t="shared" si="1"/>
        <v>0</v>
      </c>
      <c r="AB38" s="50">
        <f t="shared" si="3"/>
        <v>0</v>
      </c>
      <c r="AC38" s="50">
        <f t="shared" si="2"/>
        <v>0</v>
      </c>
    </row>
    <row r="39" spans="2:29" x14ac:dyDescent="0.25">
      <c r="K39" s="4"/>
      <c r="L39" s="4"/>
      <c r="M39" s="4"/>
      <c r="N39" s="4"/>
      <c r="O39" s="4"/>
      <c r="P39" s="4"/>
      <c r="Q39" s="4"/>
      <c r="R39" s="4"/>
      <c r="S39" s="4"/>
      <c r="T39" s="4"/>
      <c r="U39" s="4"/>
      <c r="V39" s="4"/>
      <c r="Y39" s="51">
        <v>2.2999999999999998</v>
      </c>
      <c r="Z39" s="52">
        <f t="shared" si="0"/>
        <v>0</v>
      </c>
      <c r="AA39" s="50">
        <f t="shared" si="1"/>
        <v>0</v>
      </c>
      <c r="AB39" s="50">
        <f t="shared" si="3"/>
        <v>0</v>
      </c>
      <c r="AC39" s="50">
        <f t="shared" si="2"/>
        <v>0</v>
      </c>
    </row>
    <row r="40" spans="2:29" x14ac:dyDescent="0.25">
      <c r="H40" s="4"/>
      <c r="K40" s="4"/>
      <c r="L40" s="4"/>
      <c r="M40" s="4"/>
      <c r="N40" s="4"/>
      <c r="O40" s="4"/>
      <c r="P40" s="4"/>
      <c r="Q40" s="4"/>
      <c r="R40" s="4"/>
      <c r="S40" s="4"/>
      <c r="T40" s="4"/>
      <c r="U40" s="4"/>
      <c r="V40" s="4"/>
      <c r="Y40" s="51">
        <v>2.4</v>
      </c>
      <c r="Z40" s="52">
        <f t="shared" si="0"/>
        <v>0</v>
      </c>
      <c r="AA40" s="50">
        <f t="shared" si="1"/>
        <v>0</v>
      </c>
      <c r="AB40" s="50">
        <f t="shared" si="3"/>
        <v>0</v>
      </c>
      <c r="AC40" s="50">
        <f t="shared" si="2"/>
        <v>0</v>
      </c>
    </row>
    <row r="41" spans="2:29" x14ac:dyDescent="0.25">
      <c r="G41" s="38"/>
      <c r="H41" s="39"/>
      <c r="K41" s="4"/>
      <c r="L41" s="4"/>
      <c r="M41" s="4"/>
      <c r="N41" s="39"/>
      <c r="O41" s="4"/>
      <c r="P41" s="4"/>
      <c r="Q41" s="4"/>
      <c r="R41" s="4"/>
      <c r="S41" s="4"/>
      <c r="T41" s="39"/>
      <c r="U41" s="4"/>
      <c r="V41" s="4"/>
      <c r="Y41" s="51">
        <v>2.5</v>
      </c>
      <c r="Z41" s="52">
        <f t="shared" si="0"/>
        <v>0</v>
      </c>
      <c r="AA41" s="50">
        <f t="shared" si="1"/>
        <v>0</v>
      </c>
      <c r="AB41" s="50">
        <f t="shared" si="3"/>
        <v>0</v>
      </c>
      <c r="AC41" s="50">
        <f t="shared" si="2"/>
        <v>0</v>
      </c>
    </row>
    <row r="42" spans="2:29" x14ac:dyDescent="0.25">
      <c r="G42" s="38"/>
      <c r="H42" s="39"/>
      <c r="K42" s="4"/>
      <c r="L42" s="4"/>
      <c r="M42" s="4"/>
      <c r="N42" s="39"/>
      <c r="O42" s="4"/>
      <c r="P42" s="4"/>
      <c r="Q42" s="4"/>
      <c r="R42" s="4"/>
      <c r="S42" s="4"/>
      <c r="T42" s="39"/>
      <c r="U42" s="4"/>
      <c r="V42" s="4"/>
      <c r="Y42" s="51">
        <v>2.6</v>
      </c>
      <c r="Z42" s="52">
        <f t="shared" si="0"/>
        <v>0</v>
      </c>
      <c r="AA42" s="50">
        <f t="shared" si="1"/>
        <v>0</v>
      </c>
      <c r="AB42" s="50">
        <f t="shared" si="3"/>
        <v>0</v>
      </c>
      <c r="AC42" s="50">
        <f t="shared" si="2"/>
        <v>0</v>
      </c>
    </row>
    <row r="43" spans="2:29" x14ac:dyDescent="0.25">
      <c r="K43" s="4"/>
      <c r="L43" s="4"/>
      <c r="M43" s="4"/>
      <c r="N43" s="4"/>
      <c r="O43" s="4"/>
      <c r="P43" s="4"/>
      <c r="Q43" s="4"/>
      <c r="R43" s="4"/>
      <c r="S43" s="4"/>
      <c r="T43" s="4"/>
      <c r="U43" s="4"/>
      <c r="V43" s="4"/>
      <c r="Y43" s="51">
        <v>2.7</v>
      </c>
      <c r="Z43" s="52">
        <f t="shared" si="0"/>
        <v>0</v>
      </c>
      <c r="AA43" s="50">
        <f t="shared" si="1"/>
        <v>0</v>
      </c>
      <c r="AB43" s="50">
        <f t="shared" si="3"/>
        <v>0</v>
      </c>
      <c r="AC43" s="50">
        <f t="shared" si="2"/>
        <v>0</v>
      </c>
    </row>
    <row r="44" spans="2:29" x14ac:dyDescent="0.25">
      <c r="B44" s="36" t="s">
        <v>50</v>
      </c>
      <c r="C44" s="36" t="s">
        <v>2</v>
      </c>
      <c r="D44" s="42">
        <f>IF(($D$20-$D$13-$D$7/1000)&lt;0,0,IF(($D$20-$D$13-$D$7/1000)/($D$14+$Z$12)*1000&gt;$D$10*0.98,$D$10*0.98,($D$20-$D$13-$D$7/1000)/($D$14+$Z$12)*1000))</f>
        <v>147</v>
      </c>
      <c r="E44" s="36" t="s">
        <v>44</v>
      </c>
      <c r="H44" s="36" t="s">
        <v>47</v>
      </c>
      <c r="I44" s="36" t="s">
        <v>2</v>
      </c>
      <c r="J44" s="42">
        <f>$D$44*$D$44*$D$14/1000</f>
        <v>1296.54</v>
      </c>
      <c r="K44" s="36" t="s">
        <v>45</v>
      </c>
      <c r="P44" s="36" t="s">
        <v>46</v>
      </c>
      <c r="Q44" s="36" t="s">
        <v>2</v>
      </c>
      <c r="R44" s="42">
        <f>J45</f>
        <v>133.71000000000004</v>
      </c>
      <c r="S44" s="36" t="s">
        <v>45</v>
      </c>
      <c r="Y44" s="51">
        <v>2.8</v>
      </c>
      <c r="Z44" s="52">
        <f t="shared" si="0"/>
        <v>0</v>
      </c>
      <c r="AA44" s="50">
        <f t="shared" si="1"/>
        <v>0</v>
      </c>
      <c r="AB44" s="50">
        <f t="shared" si="3"/>
        <v>0</v>
      </c>
      <c r="AC44" s="50">
        <f t="shared" si="2"/>
        <v>0</v>
      </c>
    </row>
    <row r="45" spans="2:29" x14ac:dyDescent="0.25">
      <c r="B45" s="36" t="s">
        <v>49</v>
      </c>
      <c r="C45" s="36" t="s">
        <v>2</v>
      </c>
      <c r="D45" s="42">
        <f>IF(($D$20-$D$13-$D$7/1000)&gt;=0,$D$10-$D$44,IF($D$20-$D$13-$D$7/1000&gt;0,IF(($D$20-$D$13-$D$7/1000)/$Z$11*1000&gt;$D$10,$D$10,($D$20-$D$13-$D$7/1000)/$Z$11*1000),0))</f>
        <v>3</v>
      </c>
      <c r="E45" s="36" t="s">
        <v>44</v>
      </c>
      <c r="H45" s="36" t="s">
        <v>48</v>
      </c>
      <c r="I45" s="36" t="s">
        <v>2</v>
      </c>
      <c r="J45" s="42">
        <f>($D$20-$D$13-$D$7/1000)*$D$10-J44</f>
        <v>133.71000000000004</v>
      </c>
      <c r="K45" s="36" t="s">
        <v>45</v>
      </c>
      <c r="Y45" s="51">
        <v>2.9</v>
      </c>
      <c r="Z45" s="52">
        <f t="shared" si="0"/>
        <v>0</v>
      </c>
      <c r="AA45" s="50">
        <f t="shared" si="1"/>
        <v>0</v>
      </c>
      <c r="AB45" s="50">
        <f t="shared" si="3"/>
        <v>0</v>
      </c>
      <c r="AC45" s="50">
        <f t="shared" si="2"/>
        <v>0</v>
      </c>
    </row>
    <row r="46" spans="2:29" x14ac:dyDescent="0.25">
      <c r="Y46" s="51">
        <v>3</v>
      </c>
      <c r="Z46" s="52">
        <f t="shared" si="0"/>
        <v>0</v>
      </c>
      <c r="AA46" s="50">
        <f t="shared" si="1"/>
        <v>0</v>
      </c>
      <c r="AB46" s="50">
        <f t="shared" si="3"/>
        <v>0</v>
      </c>
      <c r="AC46" s="50">
        <f t="shared" si="2"/>
        <v>0</v>
      </c>
    </row>
    <row r="47" spans="2:29" x14ac:dyDescent="0.25">
      <c r="Y47" s="51">
        <v>3.1</v>
      </c>
      <c r="Z47" s="52">
        <f t="shared" si="0"/>
        <v>0</v>
      </c>
      <c r="AA47" s="50">
        <f t="shared" si="1"/>
        <v>0</v>
      </c>
      <c r="AB47" s="50">
        <f t="shared" si="3"/>
        <v>0</v>
      </c>
      <c r="AC47" s="50">
        <f t="shared" si="2"/>
        <v>0</v>
      </c>
    </row>
    <row r="48" spans="2:29" x14ac:dyDescent="0.25">
      <c r="Y48" s="51">
        <v>3.2</v>
      </c>
      <c r="Z48" s="52">
        <f t="shared" si="0"/>
        <v>0</v>
      </c>
      <c r="AA48" s="50">
        <f t="shared" si="1"/>
        <v>0</v>
      </c>
      <c r="AB48" s="50">
        <f t="shared" si="3"/>
        <v>0</v>
      </c>
      <c r="AC48" s="50">
        <f t="shared" si="2"/>
        <v>0</v>
      </c>
    </row>
    <row r="49" spans="7:29" x14ac:dyDescent="0.25">
      <c r="Y49" s="51">
        <v>3.3</v>
      </c>
      <c r="Z49" s="52">
        <f t="shared" si="0"/>
        <v>0</v>
      </c>
      <c r="AA49" s="50">
        <f t="shared" si="1"/>
        <v>0</v>
      </c>
      <c r="AB49" s="50">
        <f t="shared" si="3"/>
        <v>0</v>
      </c>
      <c r="AC49" s="50">
        <f t="shared" si="2"/>
        <v>0</v>
      </c>
    </row>
    <row r="50" spans="7:29" x14ac:dyDescent="0.25">
      <c r="Y50" s="51">
        <v>3.4</v>
      </c>
      <c r="Z50" s="52">
        <f t="shared" si="0"/>
        <v>0</v>
      </c>
      <c r="AA50" s="50">
        <f t="shared" si="1"/>
        <v>0</v>
      </c>
      <c r="AB50" s="50">
        <f t="shared" si="3"/>
        <v>0</v>
      </c>
      <c r="AC50" s="50">
        <f t="shared" si="2"/>
        <v>0</v>
      </c>
    </row>
    <row r="51" spans="7:29" x14ac:dyDescent="0.25">
      <c r="Y51" s="51">
        <v>3.5</v>
      </c>
      <c r="Z51" s="52">
        <f t="shared" si="0"/>
        <v>0</v>
      </c>
      <c r="AA51" s="50">
        <f t="shared" si="1"/>
        <v>0</v>
      </c>
      <c r="AB51" s="50">
        <f t="shared" si="3"/>
        <v>0</v>
      </c>
      <c r="AC51" s="50">
        <f t="shared" si="2"/>
        <v>0</v>
      </c>
    </row>
    <row r="52" spans="7:29" x14ac:dyDescent="0.25">
      <c r="Y52" s="51">
        <v>3.6</v>
      </c>
      <c r="Z52" s="52">
        <f t="shared" si="0"/>
        <v>0</v>
      </c>
      <c r="AA52" s="50">
        <f t="shared" si="1"/>
        <v>0</v>
      </c>
      <c r="AB52" s="50">
        <f t="shared" si="3"/>
        <v>0</v>
      </c>
      <c r="AC52" s="50">
        <f t="shared" si="2"/>
        <v>0</v>
      </c>
    </row>
    <row r="53" spans="7:29" x14ac:dyDescent="0.25">
      <c r="Y53" s="51">
        <v>3.7</v>
      </c>
      <c r="Z53" s="52">
        <f t="shared" si="0"/>
        <v>0</v>
      </c>
      <c r="AA53" s="50">
        <f t="shared" si="1"/>
        <v>0</v>
      </c>
      <c r="AB53" s="50">
        <f t="shared" si="3"/>
        <v>0</v>
      </c>
      <c r="AC53" s="50">
        <f t="shared" si="2"/>
        <v>0</v>
      </c>
    </row>
    <row r="54" spans="7:29" x14ac:dyDescent="0.25">
      <c r="Y54" s="51">
        <v>3.8</v>
      </c>
      <c r="Z54" s="52">
        <f t="shared" si="0"/>
        <v>0</v>
      </c>
      <c r="AA54" s="50">
        <f t="shared" si="1"/>
        <v>0</v>
      </c>
      <c r="AB54" s="50">
        <f t="shared" si="3"/>
        <v>0</v>
      </c>
      <c r="AC54" s="50">
        <f t="shared" si="2"/>
        <v>0</v>
      </c>
    </row>
    <row r="55" spans="7:29" x14ac:dyDescent="0.25">
      <c r="Y55" s="51">
        <v>3.9</v>
      </c>
      <c r="Z55" s="52">
        <f t="shared" si="0"/>
        <v>0</v>
      </c>
      <c r="AA55" s="50">
        <f t="shared" si="1"/>
        <v>0</v>
      </c>
      <c r="AB55" s="50">
        <f t="shared" si="3"/>
        <v>0</v>
      </c>
      <c r="AC55" s="50">
        <f t="shared" si="2"/>
        <v>0</v>
      </c>
    </row>
    <row r="56" spans="7:29" x14ac:dyDescent="0.25">
      <c r="Y56" s="51">
        <v>4</v>
      </c>
      <c r="Z56" s="52">
        <f t="shared" si="0"/>
        <v>0</v>
      </c>
      <c r="AA56" s="50">
        <f t="shared" si="1"/>
        <v>0</v>
      </c>
      <c r="AB56" s="50">
        <f t="shared" si="3"/>
        <v>0</v>
      </c>
      <c r="AC56" s="50">
        <f t="shared" si="2"/>
        <v>0</v>
      </c>
    </row>
    <row r="57" spans="7:29" x14ac:dyDescent="0.25">
      <c r="Y57" s="51">
        <v>4.0999999999999996</v>
      </c>
      <c r="Z57" s="52">
        <f t="shared" si="0"/>
        <v>0</v>
      </c>
      <c r="AA57" s="50">
        <f t="shared" si="1"/>
        <v>0</v>
      </c>
      <c r="AB57" s="50">
        <f t="shared" si="3"/>
        <v>0</v>
      </c>
      <c r="AC57" s="50">
        <f t="shared" si="2"/>
        <v>0</v>
      </c>
    </row>
    <row r="58" spans="7:29" x14ac:dyDescent="0.25">
      <c r="Y58" s="51">
        <v>4.2</v>
      </c>
      <c r="Z58" s="52">
        <f t="shared" si="0"/>
        <v>0</v>
      </c>
      <c r="AA58" s="50">
        <f t="shared" si="1"/>
        <v>0</v>
      </c>
      <c r="AB58" s="50">
        <f t="shared" si="3"/>
        <v>0</v>
      </c>
      <c r="AC58" s="50">
        <f t="shared" si="2"/>
        <v>0</v>
      </c>
    </row>
    <row r="59" spans="7:29" x14ac:dyDescent="0.25">
      <c r="Y59" s="51">
        <v>4.3</v>
      </c>
      <c r="Z59" s="52">
        <f t="shared" si="0"/>
        <v>0</v>
      </c>
      <c r="AA59" s="50">
        <f t="shared" si="1"/>
        <v>0</v>
      </c>
      <c r="AB59" s="50">
        <f t="shared" si="3"/>
        <v>0</v>
      </c>
      <c r="AC59" s="50">
        <f t="shared" si="2"/>
        <v>0</v>
      </c>
    </row>
    <row r="60" spans="7:29" x14ac:dyDescent="0.25">
      <c r="Y60" s="51">
        <v>4.4000000000000004</v>
      </c>
      <c r="Z60" s="52">
        <f t="shared" si="0"/>
        <v>0</v>
      </c>
      <c r="AA60" s="50">
        <f t="shared" si="1"/>
        <v>0</v>
      </c>
      <c r="AB60" s="50">
        <f t="shared" si="3"/>
        <v>0</v>
      </c>
      <c r="AC60" s="50">
        <f t="shared" si="2"/>
        <v>0</v>
      </c>
    </row>
    <row r="61" spans="7:29" x14ac:dyDescent="0.25">
      <c r="Y61" s="51">
        <v>4.5</v>
      </c>
      <c r="Z61" s="52">
        <f t="shared" si="0"/>
        <v>0</v>
      </c>
      <c r="AA61" s="50">
        <f t="shared" si="1"/>
        <v>0</v>
      </c>
      <c r="AB61" s="50">
        <f t="shared" si="3"/>
        <v>0</v>
      </c>
      <c r="AC61" s="50">
        <f t="shared" si="2"/>
        <v>0</v>
      </c>
    </row>
    <row r="62" spans="7:29" x14ac:dyDescent="0.25">
      <c r="G62" s="4"/>
      <c r="H62" s="4"/>
      <c r="I62" s="4"/>
      <c r="J62" s="4"/>
      <c r="K62" s="4"/>
      <c r="L62" s="4"/>
      <c r="M62" s="4"/>
      <c r="N62" s="4"/>
      <c r="O62" s="4"/>
      <c r="P62" s="4"/>
      <c r="Q62" s="4"/>
      <c r="R62" s="4"/>
      <c r="S62" s="4"/>
      <c r="T62" s="4"/>
      <c r="U62" s="4"/>
      <c r="Y62" s="51">
        <v>4.5999999999999996</v>
      </c>
      <c r="Z62" s="52">
        <f t="shared" si="0"/>
        <v>0</v>
      </c>
      <c r="AA62" s="50">
        <f t="shared" si="1"/>
        <v>0</v>
      </c>
      <c r="AB62" s="50">
        <f t="shared" si="3"/>
        <v>0</v>
      </c>
      <c r="AC62" s="50">
        <f t="shared" si="2"/>
        <v>0</v>
      </c>
    </row>
    <row r="63" spans="7:29" x14ac:dyDescent="0.25">
      <c r="G63" s="4"/>
      <c r="H63" s="4"/>
      <c r="I63" s="4"/>
      <c r="J63" s="4"/>
      <c r="K63" s="4"/>
      <c r="L63" s="4"/>
      <c r="M63" s="4"/>
      <c r="N63" s="4"/>
      <c r="O63" s="4"/>
      <c r="P63" s="4"/>
      <c r="Q63" s="4"/>
      <c r="R63" s="4"/>
      <c r="S63" s="4"/>
      <c r="T63" s="4"/>
      <c r="U63" s="4"/>
      <c r="Y63" s="51">
        <v>4.7</v>
      </c>
      <c r="Z63" s="52">
        <f t="shared" si="0"/>
        <v>0</v>
      </c>
      <c r="AA63" s="50">
        <f t="shared" si="1"/>
        <v>0</v>
      </c>
      <c r="AB63" s="50">
        <f t="shared" si="3"/>
        <v>0</v>
      </c>
      <c r="AC63" s="50">
        <f t="shared" si="2"/>
        <v>0</v>
      </c>
    </row>
    <row r="64" spans="7:29" x14ac:dyDescent="0.25">
      <c r="G64" s="40"/>
      <c r="N64" s="39"/>
      <c r="O64" s="4"/>
      <c r="P64" s="4"/>
      <c r="Q64" s="4"/>
      <c r="R64" s="4"/>
      <c r="S64" s="4"/>
      <c r="T64" s="39"/>
      <c r="U64" s="4"/>
      <c r="Y64" s="51">
        <v>4.8</v>
      </c>
      <c r="Z64" s="52">
        <f t="shared" si="0"/>
        <v>0</v>
      </c>
      <c r="AA64" s="50">
        <f t="shared" si="1"/>
        <v>0</v>
      </c>
      <c r="AB64" s="50">
        <f t="shared" si="3"/>
        <v>0</v>
      </c>
      <c r="AC64" s="50">
        <f t="shared" si="2"/>
        <v>0</v>
      </c>
    </row>
    <row r="65" spans="7:29" x14ac:dyDescent="0.25">
      <c r="G65" s="40"/>
      <c r="H65" s="39"/>
      <c r="I65" s="4"/>
      <c r="J65" s="4"/>
      <c r="K65" s="4"/>
      <c r="L65" s="4"/>
      <c r="M65" s="4"/>
      <c r="N65" s="39"/>
      <c r="O65" s="4"/>
      <c r="P65" s="4"/>
      <c r="Q65" s="4"/>
      <c r="R65" s="4"/>
      <c r="S65" s="4"/>
      <c r="T65" s="39"/>
      <c r="U65" s="4"/>
      <c r="Y65" s="51">
        <v>4.9000000000000004</v>
      </c>
      <c r="Z65" s="52">
        <f t="shared" si="0"/>
        <v>0</v>
      </c>
      <c r="AA65" s="50">
        <f t="shared" si="1"/>
        <v>0</v>
      </c>
      <c r="AB65" s="50">
        <f t="shared" si="3"/>
        <v>0</v>
      </c>
      <c r="AC65" s="50">
        <f t="shared" si="2"/>
        <v>0</v>
      </c>
    </row>
    <row r="66" spans="7:29" x14ac:dyDescent="0.25">
      <c r="G66" s="4"/>
      <c r="H66" s="4"/>
      <c r="I66" s="4"/>
      <c r="J66" s="4"/>
      <c r="K66" s="4"/>
      <c r="L66" s="4"/>
      <c r="M66" s="4"/>
      <c r="N66" s="4"/>
      <c r="O66" s="4"/>
      <c r="P66" s="4"/>
      <c r="Q66" s="4"/>
      <c r="R66" s="4"/>
      <c r="S66" s="4"/>
      <c r="T66" s="4"/>
      <c r="U66" s="4"/>
      <c r="Y66" s="51">
        <v>5</v>
      </c>
      <c r="Z66" s="52">
        <f t="shared" si="0"/>
        <v>0</v>
      </c>
      <c r="AA66" s="50">
        <f t="shared" si="1"/>
        <v>0</v>
      </c>
      <c r="AB66" s="50">
        <f t="shared" si="3"/>
        <v>0</v>
      </c>
      <c r="AC66" s="50">
        <f t="shared" si="2"/>
        <v>0</v>
      </c>
    </row>
    <row r="67" spans="7:29" x14ac:dyDescent="0.25">
      <c r="G67" s="4"/>
      <c r="H67" s="4"/>
      <c r="I67" s="4"/>
      <c r="J67" s="4"/>
      <c r="K67" s="4"/>
      <c r="L67" s="4"/>
      <c r="M67" s="4"/>
      <c r="N67" s="4"/>
      <c r="O67" s="4"/>
      <c r="P67" s="4"/>
      <c r="Q67" s="4"/>
      <c r="R67" s="4"/>
      <c r="S67" s="4"/>
      <c r="T67" s="4"/>
      <c r="U67" s="4"/>
      <c r="Y67" s="51">
        <v>5.0999999999999996</v>
      </c>
      <c r="Z67" s="52">
        <f t="shared" si="0"/>
        <v>0</v>
      </c>
      <c r="AA67" s="50">
        <f t="shared" si="1"/>
        <v>0</v>
      </c>
      <c r="AB67" s="50">
        <f t="shared" si="3"/>
        <v>0</v>
      </c>
      <c r="AC67" s="50">
        <f t="shared" si="2"/>
        <v>0</v>
      </c>
    </row>
    <row r="68" spans="7:29" x14ac:dyDescent="0.25">
      <c r="G68" s="4"/>
      <c r="H68" s="4"/>
      <c r="I68" s="4"/>
      <c r="J68" s="4"/>
      <c r="K68" s="4"/>
      <c r="L68" s="4"/>
      <c r="M68" s="4"/>
      <c r="N68" s="4"/>
      <c r="O68" s="4"/>
      <c r="P68" s="4"/>
      <c r="Q68" s="4"/>
      <c r="R68" s="4"/>
      <c r="S68" s="4"/>
      <c r="T68" s="4"/>
      <c r="U68" s="4"/>
      <c r="Y68" s="51">
        <v>5.2</v>
      </c>
      <c r="Z68" s="52">
        <f t="shared" si="0"/>
        <v>0</v>
      </c>
      <c r="AA68" s="50">
        <f t="shared" si="1"/>
        <v>0</v>
      </c>
      <c r="AB68" s="50">
        <f t="shared" si="3"/>
        <v>0</v>
      </c>
      <c r="AC68" s="50">
        <f t="shared" si="2"/>
        <v>0</v>
      </c>
    </row>
    <row r="69" spans="7:29" x14ac:dyDescent="0.25">
      <c r="Y69" s="51">
        <v>5.3</v>
      </c>
      <c r="Z69" s="52">
        <f t="shared" si="0"/>
        <v>0</v>
      </c>
      <c r="AA69" s="50">
        <f t="shared" si="1"/>
        <v>0</v>
      </c>
      <c r="AB69" s="50">
        <f t="shared" si="3"/>
        <v>0</v>
      </c>
      <c r="AC69" s="50">
        <f t="shared" si="2"/>
        <v>0</v>
      </c>
    </row>
    <row r="70" spans="7:29" x14ac:dyDescent="0.25">
      <c r="Y70" s="51">
        <v>5.4</v>
      </c>
      <c r="Z70" s="52">
        <f t="shared" si="0"/>
        <v>0</v>
      </c>
      <c r="AA70" s="50">
        <f t="shared" si="1"/>
        <v>0</v>
      </c>
      <c r="AB70" s="50">
        <f t="shared" si="3"/>
        <v>0</v>
      </c>
      <c r="AC70" s="50">
        <f t="shared" si="2"/>
        <v>0</v>
      </c>
    </row>
    <row r="71" spans="7:29" x14ac:dyDescent="0.25">
      <c r="Y71" s="51">
        <v>5.5</v>
      </c>
      <c r="Z71" s="52">
        <f t="shared" si="0"/>
        <v>0.55732484076433086</v>
      </c>
      <c r="AA71" s="50">
        <f t="shared" si="1"/>
        <v>149.44267515923568</v>
      </c>
      <c r="AB71" s="50">
        <f t="shared" si="3"/>
        <v>1.8636658687979205E-2</v>
      </c>
      <c r="AC71" s="50">
        <f t="shared" si="2"/>
        <v>5.2313633413120177</v>
      </c>
    </row>
    <row r="72" spans="7:29" x14ac:dyDescent="0.25">
      <c r="Y72" s="51">
        <v>5.6</v>
      </c>
      <c r="Z72" s="52">
        <f t="shared" si="0"/>
        <v>2.1496815286624145</v>
      </c>
      <c r="AA72" s="50">
        <f t="shared" si="1"/>
        <v>147.85031847133757</v>
      </c>
      <c r="AB72" s="50">
        <f t="shared" si="3"/>
        <v>0.27726784048034248</v>
      </c>
      <c r="AC72" s="50">
        <f t="shared" si="2"/>
        <v>19.972732159519598</v>
      </c>
    </row>
    <row r="73" spans="7:29" x14ac:dyDescent="0.25">
      <c r="Y73" s="51">
        <v>5.7</v>
      </c>
      <c r="Z73" s="52">
        <f t="shared" si="0"/>
        <v>3.7420382165605122</v>
      </c>
      <c r="AA73" s="50">
        <f t="shared" si="1"/>
        <v>146.2579617834395</v>
      </c>
      <c r="AB73" s="50">
        <f t="shared" si="3"/>
        <v>0.84017100085196272</v>
      </c>
      <c r="AC73" s="50">
        <f t="shared" si="2"/>
        <v>34.409828999148061</v>
      </c>
    </row>
    <row r="74" spans="7:29" x14ac:dyDescent="0.25">
      <c r="Y74" s="51">
        <v>5.8</v>
      </c>
      <c r="Z74" s="52">
        <f t="shared" si="0"/>
        <v>5.3343949044585957</v>
      </c>
      <c r="AA74" s="50">
        <f t="shared" si="1"/>
        <v>144.66560509554139</v>
      </c>
      <c r="AB74" s="50">
        <f t="shared" si="3"/>
        <v>1.7073461398028298</v>
      </c>
      <c r="AC74" s="50">
        <f t="shared" si="2"/>
        <v>48.542653860197134</v>
      </c>
    </row>
    <row r="75" spans="7:29" x14ac:dyDescent="0.25">
      <c r="Y75" s="51">
        <v>5.9</v>
      </c>
      <c r="Z75" s="52">
        <f t="shared" si="0"/>
        <v>6.9267515923566929</v>
      </c>
      <c r="AA75" s="50">
        <f t="shared" si="1"/>
        <v>143.07324840764332</v>
      </c>
      <c r="AB75" s="50">
        <f t="shared" si="3"/>
        <v>2.8787932573329589</v>
      </c>
      <c r="AC75" s="50">
        <f t="shared" si="2"/>
        <v>62.371206742667091</v>
      </c>
    </row>
    <row r="76" spans="7:29" x14ac:dyDescent="0.25">
      <c r="Y76" s="51">
        <v>6</v>
      </c>
      <c r="Z76" s="52">
        <f t="shared" si="0"/>
        <v>8.5191082802547768</v>
      </c>
      <c r="AA76" s="50">
        <f t="shared" si="1"/>
        <v>141.48089171974522</v>
      </c>
      <c r="AB76" s="50">
        <f t="shared" si="3"/>
        <v>4.3545123534423302</v>
      </c>
      <c r="AC76" s="50">
        <f t="shared" si="2"/>
        <v>75.895487646557655</v>
      </c>
    </row>
    <row r="77" spans="7:29" x14ac:dyDescent="0.25">
      <c r="Y77" s="51">
        <v>6.1</v>
      </c>
      <c r="Z77" s="52">
        <f t="shared" si="0"/>
        <v>10.111464968152861</v>
      </c>
      <c r="AA77" s="50">
        <f t="shared" si="1"/>
        <v>139.88853503184714</v>
      </c>
      <c r="AB77" s="50">
        <f t="shared" si="3"/>
        <v>6.1345034281309516</v>
      </c>
      <c r="AC77" s="50">
        <f t="shared" si="2"/>
        <v>89.115496571868988</v>
      </c>
    </row>
    <row r="78" spans="7:29" x14ac:dyDescent="0.25">
      <c r="Y78" s="51">
        <v>6.2</v>
      </c>
      <c r="Z78" s="52">
        <f t="shared" si="0"/>
        <v>11.703821656050957</v>
      </c>
      <c r="AA78" s="50">
        <f t="shared" si="1"/>
        <v>138.29617834394904</v>
      </c>
      <c r="AB78" s="50">
        <f t="shared" si="3"/>
        <v>8.2187664813988413</v>
      </c>
      <c r="AC78" s="50">
        <f t="shared" si="2"/>
        <v>102.03123351860117</v>
      </c>
    </row>
    <row r="79" spans="7:29" x14ac:dyDescent="0.25">
      <c r="Y79" s="51">
        <v>6.3</v>
      </c>
      <c r="Z79" s="52">
        <f t="shared" si="0"/>
        <v>13.296178343949041</v>
      </c>
      <c r="AA79" s="50">
        <f t="shared" si="1"/>
        <v>136.70382165605096</v>
      </c>
      <c r="AB79" s="50">
        <f t="shared" si="3"/>
        <v>10.607301513245968</v>
      </c>
      <c r="AC79" s="50">
        <f t="shared" si="2"/>
        <v>114.642698486754</v>
      </c>
    </row>
    <row r="80" spans="7:29" x14ac:dyDescent="0.25">
      <c r="Y80" s="51">
        <v>6.4</v>
      </c>
      <c r="Z80" s="52">
        <f t="shared" ref="Z80:Z143" si="4">IF((Y80-$D$13-$D$7/1000)&lt;0,0,IF((Y80-$D$13-$D$7/1000)/($D$14+$Z$12)*1000&gt;$D$10*0.98,$D$10*0.98,(Y80-$D$13-$D$7/1000)/($D$14+$Z$12)*1000))</f>
        <v>14.888535031847139</v>
      </c>
      <c r="AA80" s="50">
        <f t="shared" ref="AA80:AA143" si="5">IF((Y80-$D$13-$D$7/1000)&gt;=0,$D$10-Z80,IF(Y80-$D$13-$D$7/1000&gt;0,IF((Y80-$D$13-$D$7/1000)/$Z$11*1000&gt;$D$10,$D$10,(Y80-$D$13-$D$7/1000)/$Z$11*1000),0))</f>
        <v>135.11146496815286</v>
      </c>
      <c r="AB80" s="50">
        <f t="shared" ref="AB80:AB143" si="6">Z80*Z80*$D$14/1000</f>
        <v>13.300108523672368</v>
      </c>
      <c r="AC80" s="50">
        <f t="shared" ref="AC80:AC143" si="7">(Y80-$D$13-$D$7/1000-Z80*$D$14/1000)*Z80+AA80*(Y80-$D$13-$D$7/1000)</f>
        <v>126.94989147632766</v>
      </c>
    </row>
    <row r="81" spans="25:29" x14ac:dyDescent="0.25">
      <c r="Y81" s="51">
        <v>6.5</v>
      </c>
      <c r="Z81" s="52">
        <f t="shared" si="4"/>
        <v>16.480891719745223</v>
      </c>
      <c r="AA81" s="50">
        <f t="shared" si="5"/>
        <v>133.51910828025478</v>
      </c>
      <c r="AB81" s="50">
        <f t="shared" si="6"/>
        <v>16.297187512677997</v>
      </c>
      <c r="AC81" s="50">
        <f t="shared" si="7"/>
        <v>138.95281248732198</v>
      </c>
    </row>
    <row r="82" spans="25:29" x14ac:dyDescent="0.25">
      <c r="Y82" s="51">
        <v>6.6</v>
      </c>
      <c r="Z82" s="52">
        <f t="shared" si="4"/>
        <v>18.073248407643305</v>
      </c>
      <c r="AA82" s="50">
        <f t="shared" si="5"/>
        <v>131.92675159235671</v>
      </c>
      <c r="AB82" s="50">
        <f t="shared" si="6"/>
        <v>19.598538480262874</v>
      </c>
      <c r="AC82" s="50">
        <f t="shared" si="7"/>
        <v>150.65146151973707</v>
      </c>
    </row>
    <row r="83" spans="25:29" x14ac:dyDescent="0.25">
      <c r="Y83" s="51">
        <v>6.7</v>
      </c>
      <c r="Z83" s="52">
        <f t="shared" si="4"/>
        <v>19.665605095541405</v>
      </c>
      <c r="AA83" s="50">
        <f t="shared" si="5"/>
        <v>130.33439490445861</v>
      </c>
      <c r="AB83" s="50">
        <f t="shared" si="6"/>
        <v>23.204161426427046</v>
      </c>
      <c r="AC83" s="50">
        <f t="shared" si="7"/>
        <v>162.04583857357298</v>
      </c>
    </row>
    <row r="84" spans="25:29" x14ac:dyDescent="0.25">
      <c r="Y84" s="51">
        <v>6.8</v>
      </c>
      <c r="Z84" s="52">
        <f t="shared" si="4"/>
        <v>21.257961783439487</v>
      </c>
      <c r="AA84" s="50">
        <f t="shared" si="5"/>
        <v>128.7420382165605</v>
      </c>
      <c r="AB84" s="50">
        <f t="shared" si="6"/>
        <v>27.114056351170426</v>
      </c>
      <c r="AC84" s="50">
        <f t="shared" si="7"/>
        <v>173.13594364882951</v>
      </c>
    </row>
    <row r="85" spans="25:29" x14ac:dyDescent="0.25">
      <c r="Y85" s="51">
        <v>6.9</v>
      </c>
      <c r="Z85" s="52">
        <f t="shared" si="4"/>
        <v>22.850318471337584</v>
      </c>
      <c r="AA85" s="50">
        <f t="shared" si="5"/>
        <v>127.14968152866241</v>
      </c>
      <c r="AB85" s="50">
        <f t="shared" si="6"/>
        <v>31.328223254493096</v>
      </c>
      <c r="AC85" s="50">
        <f t="shared" si="7"/>
        <v>183.92177674550695</v>
      </c>
    </row>
    <row r="86" spans="25:29" x14ac:dyDescent="0.25">
      <c r="Y86" s="51">
        <v>7</v>
      </c>
      <c r="Z86" s="52">
        <f t="shared" si="4"/>
        <v>24.442675159235669</v>
      </c>
      <c r="AA86" s="50">
        <f t="shared" si="5"/>
        <v>125.55732484076432</v>
      </c>
      <c r="AB86" s="50">
        <f t="shared" si="6"/>
        <v>35.84666213639499</v>
      </c>
      <c r="AC86" s="50">
        <f t="shared" si="7"/>
        <v>194.40333786360497</v>
      </c>
    </row>
    <row r="87" spans="25:29" x14ac:dyDescent="0.25">
      <c r="Y87" s="51">
        <v>7.1</v>
      </c>
      <c r="Z87" s="52">
        <f t="shared" si="4"/>
        <v>26.035031847133752</v>
      </c>
      <c r="AA87" s="50">
        <f t="shared" si="5"/>
        <v>123.96496815286625</v>
      </c>
      <c r="AB87" s="50">
        <f t="shared" si="6"/>
        <v>40.66937299687612</v>
      </c>
      <c r="AC87" s="50">
        <f t="shared" si="7"/>
        <v>204.58062700312382</v>
      </c>
    </row>
    <row r="88" spans="25:29" x14ac:dyDescent="0.25">
      <c r="Y88" s="51">
        <v>7.2</v>
      </c>
      <c r="Z88" s="52">
        <f t="shared" si="4"/>
        <v>27.627388535031852</v>
      </c>
      <c r="AA88" s="50">
        <f t="shared" si="5"/>
        <v>122.37261146496814</v>
      </c>
      <c r="AB88" s="50">
        <f t="shared" si="6"/>
        <v>45.796355835936566</v>
      </c>
      <c r="AC88" s="50">
        <f t="shared" si="7"/>
        <v>214.45364416406346</v>
      </c>
    </row>
    <row r="89" spans="25:29" x14ac:dyDescent="0.25">
      <c r="Y89" s="51">
        <v>7.3</v>
      </c>
      <c r="Z89" s="52">
        <f t="shared" si="4"/>
        <v>29.219745222929934</v>
      </c>
      <c r="AA89" s="50">
        <f t="shared" si="5"/>
        <v>120.78025477707007</v>
      </c>
      <c r="AB89" s="50">
        <f t="shared" si="6"/>
        <v>51.2276106535762</v>
      </c>
      <c r="AC89" s="50">
        <f t="shared" si="7"/>
        <v>224.02238934642375</v>
      </c>
    </row>
    <row r="90" spans="25:29" x14ac:dyDescent="0.25">
      <c r="Y90" s="51">
        <v>7.4</v>
      </c>
      <c r="Z90" s="52">
        <f t="shared" si="4"/>
        <v>30.812101910828034</v>
      </c>
      <c r="AA90" s="50">
        <f t="shared" si="5"/>
        <v>119.18789808917197</v>
      </c>
      <c r="AB90" s="50">
        <f t="shared" si="6"/>
        <v>56.963137449795155</v>
      </c>
      <c r="AC90" s="50">
        <f t="shared" si="7"/>
        <v>233.28686255020489</v>
      </c>
    </row>
    <row r="91" spans="25:29" x14ac:dyDescent="0.25">
      <c r="Y91" s="51">
        <v>7.5</v>
      </c>
      <c r="Z91" s="52">
        <f t="shared" si="4"/>
        <v>32.404458598726123</v>
      </c>
      <c r="AA91" s="50">
        <f t="shared" si="5"/>
        <v>117.59554140127388</v>
      </c>
      <c r="AB91" s="50">
        <f t="shared" si="6"/>
        <v>63.00293622459332</v>
      </c>
      <c r="AC91" s="50">
        <f t="shared" si="7"/>
        <v>242.2470637754067</v>
      </c>
    </row>
    <row r="92" spans="25:29" x14ac:dyDescent="0.25">
      <c r="Y92" s="51">
        <v>7.6</v>
      </c>
      <c r="Z92" s="52">
        <f t="shared" si="4"/>
        <v>33.996815286624205</v>
      </c>
      <c r="AA92" s="50">
        <f t="shared" si="5"/>
        <v>116.00318471337579</v>
      </c>
      <c r="AB92" s="50">
        <f t="shared" si="6"/>
        <v>69.347006977970707</v>
      </c>
      <c r="AC92" s="50">
        <f t="shared" si="7"/>
        <v>250.90299302202925</v>
      </c>
    </row>
    <row r="93" spans="25:29" x14ac:dyDescent="0.25">
      <c r="Y93" s="51">
        <v>7.7</v>
      </c>
      <c r="Z93" s="52">
        <f t="shared" si="4"/>
        <v>35.589171974522301</v>
      </c>
      <c r="AA93" s="50">
        <f t="shared" si="5"/>
        <v>114.4108280254777</v>
      </c>
      <c r="AB93" s="50">
        <f t="shared" si="6"/>
        <v>75.995349709927424</v>
      </c>
      <c r="AC93" s="50">
        <f t="shared" si="7"/>
        <v>259.25465029007262</v>
      </c>
    </row>
    <row r="94" spans="25:29" x14ac:dyDescent="0.25">
      <c r="Y94" s="51">
        <v>7.8</v>
      </c>
      <c r="Z94" s="52">
        <f t="shared" si="4"/>
        <v>37.181528662420384</v>
      </c>
      <c r="AA94" s="50">
        <f t="shared" si="5"/>
        <v>112.81847133757961</v>
      </c>
      <c r="AB94" s="50">
        <f t="shared" si="6"/>
        <v>82.947964420463308</v>
      </c>
      <c r="AC94" s="50">
        <f t="shared" si="7"/>
        <v>267.30203557953666</v>
      </c>
    </row>
    <row r="95" spans="25:29" x14ac:dyDescent="0.25">
      <c r="Y95" s="51">
        <v>7.9</v>
      </c>
      <c r="Z95" s="52">
        <f t="shared" si="4"/>
        <v>38.773885350318487</v>
      </c>
      <c r="AA95" s="50">
        <f t="shared" si="5"/>
        <v>111.22611464968151</v>
      </c>
      <c r="AB95" s="50">
        <f t="shared" si="6"/>
        <v>90.204851109578556</v>
      </c>
      <c r="AC95" s="50">
        <f t="shared" si="7"/>
        <v>275.04514889042144</v>
      </c>
    </row>
    <row r="96" spans="25:29" x14ac:dyDescent="0.25">
      <c r="Y96" s="51">
        <v>8</v>
      </c>
      <c r="Z96" s="52">
        <f t="shared" si="4"/>
        <v>40.366242038216562</v>
      </c>
      <c r="AA96" s="50">
        <f t="shared" si="5"/>
        <v>109.63375796178343</v>
      </c>
      <c r="AB96" s="50">
        <f t="shared" si="6"/>
        <v>97.766009777272927</v>
      </c>
      <c r="AC96" s="50">
        <f t="shared" si="7"/>
        <v>282.48399022272707</v>
      </c>
    </row>
    <row r="97" spans="25:29" x14ac:dyDescent="0.25">
      <c r="Y97" s="51">
        <v>8.1</v>
      </c>
      <c r="Z97" s="52">
        <f t="shared" si="4"/>
        <v>41.958598726114644</v>
      </c>
      <c r="AA97" s="50">
        <f t="shared" si="5"/>
        <v>108.04140127388536</v>
      </c>
      <c r="AB97" s="50">
        <f t="shared" si="6"/>
        <v>105.63144042354656</v>
      </c>
      <c r="AC97" s="50">
        <f t="shared" si="7"/>
        <v>289.61855957645338</v>
      </c>
    </row>
    <row r="98" spans="25:29" x14ac:dyDescent="0.25">
      <c r="Y98" s="51">
        <v>8.1999999999999993</v>
      </c>
      <c r="Z98" s="52">
        <f t="shared" si="4"/>
        <v>43.550955414012726</v>
      </c>
      <c r="AA98" s="50">
        <f t="shared" si="5"/>
        <v>106.44904458598728</v>
      </c>
      <c r="AB98" s="50">
        <f t="shared" si="6"/>
        <v>113.80114304839947</v>
      </c>
      <c r="AC98" s="50">
        <f t="shared" si="7"/>
        <v>296.44885695160048</v>
      </c>
    </row>
    <row r="99" spans="25:29" x14ac:dyDescent="0.25">
      <c r="Y99" s="51">
        <v>8.3000000000000007</v>
      </c>
      <c r="Z99" s="52">
        <f t="shared" si="4"/>
        <v>45.143312101910844</v>
      </c>
      <c r="AA99" s="50">
        <f t="shared" si="5"/>
        <v>104.85668789808915</v>
      </c>
      <c r="AB99" s="50">
        <f t="shared" si="6"/>
        <v>122.27511765183181</v>
      </c>
      <c r="AC99" s="50">
        <f t="shared" si="7"/>
        <v>302.97488234816831</v>
      </c>
    </row>
    <row r="100" spans="25:29" x14ac:dyDescent="0.25">
      <c r="Y100" s="51">
        <v>8.4</v>
      </c>
      <c r="Z100" s="52">
        <f t="shared" si="4"/>
        <v>46.735668789808926</v>
      </c>
      <c r="AA100" s="50">
        <f t="shared" si="5"/>
        <v>103.26433121019107</v>
      </c>
      <c r="AB100" s="50">
        <f t="shared" si="6"/>
        <v>131.05336423384321</v>
      </c>
      <c r="AC100" s="50">
        <f t="shared" si="7"/>
        <v>309.19663576615682</v>
      </c>
    </row>
    <row r="101" spans="25:29" x14ac:dyDescent="0.25">
      <c r="Y101" s="51">
        <v>8.5</v>
      </c>
      <c r="Z101" s="52">
        <f t="shared" si="4"/>
        <v>48.328025477707008</v>
      </c>
      <c r="AA101" s="50">
        <f t="shared" si="5"/>
        <v>101.671974522293</v>
      </c>
      <c r="AB101" s="50">
        <f t="shared" si="6"/>
        <v>140.13588279443385</v>
      </c>
      <c r="AC101" s="50">
        <f t="shared" si="7"/>
        <v>315.11411720556617</v>
      </c>
    </row>
    <row r="102" spans="25:29" x14ac:dyDescent="0.25">
      <c r="Y102" s="51">
        <v>8.6</v>
      </c>
      <c r="Z102" s="52">
        <f t="shared" si="4"/>
        <v>49.920382165605091</v>
      </c>
      <c r="AA102" s="50">
        <f t="shared" si="5"/>
        <v>100.07961783439491</v>
      </c>
      <c r="AB102" s="50">
        <f t="shared" si="6"/>
        <v>149.52267333360376</v>
      </c>
      <c r="AC102" s="50">
        <f t="shared" si="7"/>
        <v>320.72732666639621</v>
      </c>
    </row>
    <row r="103" spans="25:29" x14ac:dyDescent="0.25">
      <c r="Y103" s="51">
        <v>8.6999999999999993</v>
      </c>
      <c r="Z103" s="52">
        <f t="shared" si="4"/>
        <v>51.51273885350318</v>
      </c>
      <c r="AA103" s="50">
        <f t="shared" si="5"/>
        <v>98.48726114649682</v>
      </c>
      <c r="AB103" s="50">
        <f t="shared" si="6"/>
        <v>159.21373585135294</v>
      </c>
      <c r="AC103" s="50">
        <f t="shared" si="7"/>
        <v>326.03626414864692</v>
      </c>
    </row>
    <row r="104" spans="25:29" x14ac:dyDescent="0.25">
      <c r="Y104" s="51">
        <v>8.8000000000000007</v>
      </c>
      <c r="Z104" s="52">
        <f t="shared" si="4"/>
        <v>53.10509554140129</v>
      </c>
      <c r="AA104" s="50">
        <f t="shared" si="5"/>
        <v>96.894904458598717</v>
      </c>
      <c r="AB104" s="50">
        <f t="shared" si="6"/>
        <v>169.20907034768155</v>
      </c>
      <c r="AC104" s="50">
        <f t="shared" si="7"/>
        <v>331.0409296523186</v>
      </c>
    </row>
    <row r="105" spans="25:29" x14ac:dyDescent="0.25">
      <c r="Y105" s="51">
        <v>8.9</v>
      </c>
      <c r="Z105" s="52">
        <f t="shared" si="4"/>
        <v>54.697452229299373</v>
      </c>
      <c r="AA105" s="50">
        <f t="shared" si="5"/>
        <v>95.302547770700627</v>
      </c>
      <c r="AB105" s="50">
        <f t="shared" si="6"/>
        <v>179.50867682258922</v>
      </c>
      <c r="AC105" s="50">
        <f t="shared" si="7"/>
        <v>335.74132317741089</v>
      </c>
    </row>
    <row r="106" spans="25:29" x14ac:dyDescent="0.25">
      <c r="Y106" s="51">
        <v>9</v>
      </c>
      <c r="Z106" s="52">
        <f t="shared" si="4"/>
        <v>56.289808917197455</v>
      </c>
      <c r="AA106" s="50">
        <f t="shared" si="5"/>
        <v>93.710191082802538</v>
      </c>
      <c r="AB106" s="50">
        <f t="shared" si="6"/>
        <v>190.11255527607614</v>
      </c>
      <c r="AC106" s="50">
        <f t="shared" si="7"/>
        <v>340.13744472392386</v>
      </c>
    </row>
    <row r="107" spans="25:29" x14ac:dyDescent="0.25">
      <c r="Y107" s="51">
        <v>9.1</v>
      </c>
      <c r="Z107" s="52">
        <f t="shared" si="4"/>
        <v>57.882165605095544</v>
      </c>
      <c r="AA107" s="50">
        <f t="shared" si="5"/>
        <v>92.117834394904463</v>
      </c>
      <c r="AB107" s="50">
        <f t="shared" si="6"/>
        <v>201.02070570814232</v>
      </c>
      <c r="AC107" s="50">
        <f t="shared" si="7"/>
        <v>344.22929429185768</v>
      </c>
    </row>
    <row r="108" spans="25:29" x14ac:dyDescent="0.25">
      <c r="Y108" s="51">
        <v>9.1999999999999993</v>
      </c>
      <c r="Z108" s="52">
        <f t="shared" si="4"/>
        <v>59.474522292993626</v>
      </c>
      <c r="AA108" s="50">
        <f t="shared" si="5"/>
        <v>90.525477707006374</v>
      </c>
      <c r="AB108" s="50">
        <f t="shared" si="6"/>
        <v>212.23312811878776</v>
      </c>
      <c r="AC108" s="50">
        <f t="shared" si="7"/>
        <v>348.01687188121213</v>
      </c>
    </row>
    <row r="109" spans="25:29" x14ac:dyDescent="0.25">
      <c r="Y109" s="51">
        <v>9.3000000000000007</v>
      </c>
      <c r="Z109" s="52">
        <f t="shared" si="4"/>
        <v>61.066878980891737</v>
      </c>
      <c r="AA109" s="50">
        <f t="shared" si="5"/>
        <v>88.933121019108256</v>
      </c>
      <c r="AB109" s="50">
        <f t="shared" si="6"/>
        <v>223.74982250801261</v>
      </c>
      <c r="AC109" s="50">
        <f t="shared" si="7"/>
        <v>351.50017749198747</v>
      </c>
    </row>
    <row r="110" spans="25:29" x14ac:dyDescent="0.25">
      <c r="Y110" s="51">
        <v>9.4</v>
      </c>
      <c r="Z110" s="52">
        <f t="shared" si="4"/>
        <v>62.659235668789826</v>
      </c>
      <c r="AA110" s="50">
        <f t="shared" si="5"/>
        <v>87.340764331210181</v>
      </c>
      <c r="AB110" s="50">
        <f t="shared" si="6"/>
        <v>235.57078887581659</v>
      </c>
      <c r="AC110" s="50">
        <f t="shared" si="7"/>
        <v>354.67921112418355</v>
      </c>
    </row>
    <row r="111" spans="25:29" x14ac:dyDescent="0.25">
      <c r="Y111" s="51">
        <v>9.5</v>
      </c>
      <c r="Z111" s="52">
        <f t="shared" si="4"/>
        <v>64.251592356687894</v>
      </c>
      <c r="AA111" s="50">
        <f t="shared" si="5"/>
        <v>85.748407643312106</v>
      </c>
      <c r="AB111" s="50">
        <f t="shared" si="6"/>
        <v>247.69602722219963</v>
      </c>
      <c r="AC111" s="50">
        <f t="shared" si="7"/>
        <v>357.55397277780037</v>
      </c>
    </row>
    <row r="112" spans="25:29" x14ac:dyDescent="0.25">
      <c r="Y112" s="51">
        <v>9.6</v>
      </c>
      <c r="Z112" s="52">
        <f t="shared" si="4"/>
        <v>65.843949044585983</v>
      </c>
      <c r="AA112" s="50">
        <f t="shared" si="5"/>
        <v>84.156050955414017</v>
      </c>
      <c r="AB112" s="50">
        <f t="shared" si="6"/>
        <v>260.12553754716214</v>
      </c>
      <c r="AC112" s="50">
        <f t="shared" si="7"/>
        <v>360.1244624528378</v>
      </c>
    </row>
    <row r="113" spans="25:29" x14ac:dyDescent="0.25">
      <c r="Y113" s="51">
        <v>9.6999999999999993</v>
      </c>
      <c r="Z113" s="52">
        <f t="shared" si="4"/>
        <v>67.436305732484072</v>
      </c>
      <c r="AA113" s="50">
        <f t="shared" si="5"/>
        <v>82.563694267515928</v>
      </c>
      <c r="AB113" s="50">
        <f t="shared" si="6"/>
        <v>272.8593198507038</v>
      </c>
      <c r="AC113" s="50">
        <f t="shared" si="7"/>
        <v>362.39068014929609</v>
      </c>
    </row>
    <row r="114" spans="25:29" x14ac:dyDescent="0.25">
      <c r="Y114" s="51">
        <v>9.8000000000000007</v>
      </c>
      <c r="Z114" s="52">
        <f t="shared" si="4"/>
        <v>69.028662420382176</v>
      </c>
      <c r="AA114" s="50">
        <f t="shared" si="5"/>
        <v>80.971337579617824</v>
      </c>
      <c r="AB114" s="50">
        <f t="shared" si="6"/>
        <v>285.89737413282495</v>
      </c>
      <c r="AC114" s="50">
        <f t="shared" si="7"/>
        <v>364.35262586717516</v>
      </c>
    </row>
    <row r="115" spans="25:29" x14ac:dyDescent="0.25">
      <c r="Y115" s="51">
        <v>9.9</v>
      </c>
      <c r="Z115" s="52">
        <f t="shared" si="4"/>
        <v>70.621019108280265</v>
      </c>
      <c r="AA115" s="50">
        <f t="shared" si="5"/>
        <v>79.378980891719735</v>
      </c>
      <c r="AB115" s="50">
        <f t="shared" si="6"/>
        <v>299.2397003935252</v>
      </c>
      <c r="AC115" s="50">
        <f t="shared" si="7"/>
        <v>366.01029960647492</v>
      </c>
    </row>
    <row r="116" spans="25:29" x14ac:dyDescent="0.25">
      <c r="Y116" s="51">
        <v>10</v>
      </c>
      <c r="Z116" s="52">
        <f t="shared" si="4"/>
        <v>72.213375796178354</v>
      </c>
      <c r="AA116" s="50">
        <f t="shared" si="5"/>
        <v>77.786624203821646</v>
      </c>
      <c r="AB116" s="50">
        <f t="shared" si="6"/>
        <v>312.88629863280465</v>
      </c>
      <c r="AC116" s="50">
        <f t="shared" si="7"/>
        <v>367.36370136719529</v>
      </c>
    </row>
    <row r="117" spans="25:29" x14ac:dyDescent="0.25">
      <c r="Y117" s="51">
        <v>10.1</v>
      </c>
      <c r="Z117" s="52">
        <f t="shared" si="4"/>
        <v>73.80573248407643</v>
      </c>
      <c r="AA117" s="50">
        <f t="shared" si="5"/>
        <v>76.19426751592357</v>
      </c>
      <c r="AB117" s="50">
        <f t="shared" si="6"/>
        <v>326.83716885066332</v>
      </c>
      <c r="AC117" s="50">
        <f t="shared" si="7"/>
        <v>368.41283114933674</v>
      </c>
    </row>
    <row r="118" spans="25:29" x14ac:dyDescent="0.25">
      <c r="Y118" s="51">
        <v>10.199999999999999</v>
      </c>
      <c r="Z118" s="52">
        <f t="shared" si="4"/>
        <v>75.398089171974519</v>
      </c>
      <c r="AA118" s="50">
        <f t="shared" si="5"/>
        <v>74.601910828025481</v>
      </c>
      <c r="AB118" s="50">
        <f t="shared" si="6"/>
        <v>341.0923110471013</v>
      </c>
      <c r="AC118" s="50">
        <f t="shared" si="7"/>
        <v>369.15768895289864</v>
      </c>
    </row>
    <row r="119" spans="25:29" x14ac:dyDescent="0.25">
      <c r="Y119" s="51">
        <v>10.3</v>
      </c>
      <c r="Z119" s="52">
        <f t="shared" si="4"/>
        <v>76.990445859872622</v>
      </c>
      <c r="AA119" s="50">
        <f t="shared" si="5"/>
        <v>73.009554140127378</v>
      </c>
      <c r="AB119" s="50">
        <f t="shared" si="6"/>
        <v>355.65172522211867</v>
      </c>
      <c r="AC119" s="50">
        <f t="shared" si="7"/>
        <v>369.59827477788144</v>
      </c>
    </row>
    <row r="120" spans="25:29" x14ac:dyDescent="0.25">
      <c r="Y120" s="51">
        <v>10.4</v>
      </c>
      <c r="Z120" s="52">
        <f t="shared" si="4"/>
        <v>78.582802547770711</v>
      </c>
      <c r="AA120" s="50">
        <f t="shared" si="5"/>
        <v>71.417197452229289</v>
      </c>
      <c r="AB120" s="50">
        <f t="shared" si="6"/>
        <v>370.51541137571519</v>
      </c>
      <c r="AC120" s="50">
        <f t="shared" si="7"/>
        <v>369.73458862428498</v>
      </c>
    </row>
    <row r="121" spans="25:29" x14ac:dyDescent="0.25">
      <c r="Y121" s="51">
        <v>10.5</v>
      </c>
      <c r="Z121" s="52">
        <f t="shared" si="4"/>
        <v>80.175159235668801</v>
      </c>
      <c r="AA121" s="50">
        <f t="shared" si="5"/>
        <v>69.824840764331199</v>
      </c>
      <c r="AB121" s="50">
        <f t="shared" si="6"/>
        <v>385.68336950789092</v>
      </c>
      <c r="AC121" s="50">
        <f t="shared" si="7"/>
        <v>369.56663049210908</v>
      </c>
    </row>
    <row r="122" spans="25:29" x14ac:dyDescent="0.25">
      <c r="Y122" s="51">
        <v>10.6</v>
      </c>
      <c r="Z122" s="52">
        <f t="shared" si="4"/>
        <v>81.767515923566876</v>
      </c>
      <c r="AA122" s="50">
        <f t="shared" si="5"/>
        <v>68.232484076433124</v>
      </c>
      <c r="AB122" s="50">
        <f t="shared" si="6"/>
        <v>401.15559961864574</v>
      </c>
      <c r="AC122" s="50">
        <f t="shared" si="7"/>
        <v>369.09440038135421</v>
      </c>
    </row>
    <row r="123" spans="25:29" x14ac:dyDescent="0.25">
      <c r="Y123" s="51">
        <v>10.7</v>
      </c>
      <c r="Z123" s="52">
        <f t="shared" si="4"/>
        <v>83.359872611464965</v>
      </c>
      <c r="AA123" s="50">
        <f t="shared" si="5"/>
        <v>66.640127388535035</v>
      </c>
      <c r="AB123" s="50">
        <f t="shared" si="6"/>
        <v>416.93210170798</v>
      </c>
      <c r="AC123" s="50">
        <f t="shared" si="7"/>
        <v>368.31789829201989</v>
      </c>
    </row>
    <row r="124" spans="25:29" x14ac:dyDescent="0.25">
      <c r="Y124" s="51">
        <v>10.8</v>
      </c>
      <c r="Z124" s="52">
        <f t="shared" si="4"/>
        <v>84.952229299363083</v>
      </c>
      <c r="AA124" s="50">
        <f t="shared" si="5"/>
        <v>65.047770700636917</v>
      </c>
      <c r="AB124" s="50">
        <f t="shared" si="6"/>
        <v>433.0128757758938</v>
      </c>
      <c r="AC124" s="50">
        <f t="shared" si="7"/>
        <v>367.23712422410637</v>
      </c>
    </row>
    <row r="125" spans="25:29" x14ac:dyDescent="0.25">
      <c r="Y125" s="51">
        <v>10.9</v>
      </c>
      <c r="Z125" s="52">
        <f t="shared" si="4"/>
        <v>86.544585987261158</v>
      </c>
      <c r="AA125" s="50">
        <f t="shared" si="5"/>
        <v>63.455414012738842</v>
      </c>
      <c r="AB125" s="50">
        <f t="shared" si="6"/>
        <v>449.39792182238642</v>
      </c>
      <c r="AC125" s="50">
        <f t="shared" si="7"/>
        <v>365.85207817761363</v>
      </c>
    </row>
    <row r="126" spans="25:29" x14ac:dyDescent="0.25">
      <c r="Y126" s="51">
        <v>11</v>
      </c>
      <c r="Z126" s="52">
        <f t="shared" si="4"/>
        <v>88.136942675159247</v>
      </c>
      <c r="AA126" s="50">
        <f t="shared" si="5"/>
        <v>61.863057324840753</v>
      </c>
      <c r="AB126" s="50">
        <f t="shared" si="6"/>
        <v>466.08723984745842</v>
      </c>
      <c r="AC126" s="50">
        <f t="shared" si="7"/>
        <v>364.16276015254152</v>
      </c>
    </row>
    <row r="127" spans="25:29" x14ac:dyDescent="0.25">
      <c r="Y127" s="51">
        <v>11.1</v>
      </c>
      <c r="Z127" s="52">
        <f t="shared" si="4"/>
        <v>89.729299363057322</v>
      </c>
      <c r="AA127" s="50">
        <f t="shared" si="5"/>
        <v>60.270700636942678</v>
      </c>
      <c r="AB127" s="50">
        <f t="shared" si="6"/>
        <v>483.08082985110951</v>
      </c>
      <c r="AC127" s="50">
        <f t="shared" si="7"/>
        <v>362.16917014889049</v>
      </c>
    </row>
    <row r="128" spans="25:29" x14ac:dyDescent="0.25">
      <c r="Y128" s="51">
        <v>11.2</v>
      </c>
      <c r="Z128" s="52">
        <f t="shared" si="4"/>
        <v>91.321656050955411</v>
      </c>
      <c r="AA128" s="50">
        <f t="shared" si="5"/>
        <v>58.678343949044589</v>
      </c>
      <c r="AB128" s="50">
        <f t="shared" si="6"/>
        <v>500.3786918333401</v>
      </c>
      <c r="AC128" s="50">
        <f t="shared" si="7"/>
        <v>359.87130816665979</v>
      </c>
    </row>
    <row r="129" spans="25:29" x14ac:dyDescent="0.25">
      <c r="Y129" s="51">
        <v>11.3</v>
      </c>
      <c r="Z129" s="52">
        <f t="shared" si="4"/>
        <v>92.914012738853529</v>
      </c>
      <c r="AA129" s="50">
        <f t="shared" si="5"/>
        <v>57.085987261146471</v>
      </c>
      <c r="AB129" s="50">
        <f t="shared" si="6"/>
        <v>517.98082579415018</v>
      </c>
      <c r="AC129" s="50">
        <f t="shared" si="7"/>
        <v>357.26917420584999</v>
      </c>
    </row>
    <row r="130" spans="25:29" x14ac:dyDescent="0.25">
      <c r="Y130" s="51">
        <v>11.4</v>
      </c>
      <c r="Z130" s="52">
        <f t="shared" si="4"/>
        <v>94.506369426751604</v>
      </c>
      <c r="AA130" s="50">
        <f t="shared" si="5"/>
        <v>55.493630573248396</v>
      </c>
      <c r="AB130" s="50">
        <f t="shared" si="6"/>
        <v>535.88723173353901</v>
      </c>
      <c r="AC130" s="50">
        <f t="shared" si="7"/>
        <v>354.36276826646105</v>
      </c>
    </row>
    <row r="131" spans="25:29" x14ac:dyDescent="0.25">
      <c r="Y131" s="51">
        <v>11.5</v>
      </c>
      <c r="Z131" s="52">
        <f t="shared" si="4"/>
        <v>96.098726114649693</v>
      </c>
      <c r="AA131" s="50">
        <f t="shared" si="5"/>
        <v>53.901273885350307</v>
      </c>
      <c r="AB131" s="50">
        <f t="shared" si="6"/>
        <v>554.09790965150728</v>
      </c>
      <c r="AC131" s="50">
        <f t="shared" si="7"/>
        <v>351.15209034849266</v>
      </c>
    </row>
    <row r="132" spans="25:29" x14ac:dyDescent="0.25">
      <c r="Y132" s="51">
        <v>11.6</v>
      </c>
      <c r="Z132" s="52">
        <f t="shared" si="4"/>
        <v>97.691082802547783</v>
      </c>
      <c r="AA132" s="50">
        <f t="shared" si="5"/>
        <v>52.308917197452217</v>
      </c>
      <c r="AB132" s="50">
        <f t="shared" si="6"/>
        <v>572.61285954805476</v>
      </c>
      <c r="AC132" s="50">
        <f t="shared" si="7"/>
        <v>347.63714045194513</v>
      </c>
    </row>
    <row r="133" spans="25:29" x14ac:dyDescent="0.25">
      <c r="Y133" s="51">
        <v>11.7</v>
      </c>
      <c r="Z133" s="52">
        <f t="shared" si="4"/>
        <v>99.283439490445858</v>
      </c>
      <c r="AA133" s="50">
        <f t="shared" si="5"/>
        <v>50.716560509554142</v>
      </c>
      <c r="AB133" s="50">
        <f t="shared" si="6"/>
        <v>591.43208142318144</v>
      </c>
      <c r="AC133" s="50">
        <f t="shared" si="7"/>
        <v>343.81791857681844</v>
      </c>
    </row>
    <row r="134" spans="25:29" x14ac:dyDescent="0.25">
      <c r="Y134" s="51">
        <v>11.8</v>
      </c>
      <c r="Z134" s="52">
        <f t="shared" si="4"/>
        <v>100.87579617834396</v>
      </c>
      <c r="AA134" s="50">
        <f t="shared" si="5"/>
        <v>49.124203821656039</v>
      </c>
      <c r="AB134" s="50">
        <f t="shared" si="6"/>
        <v>610.55557527688779</v>
      </c>
      <c r="AC134" s="50">
        <f t="shared" si="7"/>
        <v>339.69442472311255</v>
      </c>
    </row>
    <row r="135" spans="25:29" x14ac:dyDescent="0.25">
      <c r="Y135" s="51">
        <v>11.9</v>
      </c>
      <c r="Z135" s="52">
        <f t="shared" si="4"/>
        <v>102.46815286624205</v>
      </c>
      <c r="AA135" s="50">
        <f t="shared" si="5"/>
        <v>47.53184713375795</v>
      </c>
      <c r="AB135" s="50">
        <f t="shared" si="6"/>
        <v>629.98334110917301</v>
      </c>
      <c r="AC135" s="50">
        <f t="shared" si="7"/>
        <v>335.2666588908271</v>
      </c>
    </row>
    <row r="136" spans="25:29" x14ac:dyDescent="0.25">
      <c r="Y136" s="51">
        <v>12</v>
      </c>
      <c r="Z136" s="52">
        <f t="shared" si="4"/>
        <v>104.06050955414013</v>
      </c>
      <c r="AA136" s="50">
        <f t="shared" si="5"/>
        <v>45.939490445859875</v>
      </c>
      <c r="AB136" s="50">
        <f t="shared" si="6"/>
        <v>649.71537892003732</v>
      </c>
      <c r="AC136" s="50">
        <f t="shared" si="7"/>
        <v>330.53462107996262</v>
      </c>
    </row>
    <row r="137" spans="25:29" x14ac:dyDescent="0.25">
      <c r="Y137" s="51">
        <v>12.1</v>
      </c>
      <c r="Z137" s="52">
        <f t="shared" si="4"/>
        <v>105.65286624203821</v>
      </c>
      <c r="AA137" s="50">
        <f t="shared" si="5"/>
        <v>44.347133757961785</v>
      </c>
      <c r="AB137" s="50">
        <f t="shared" si="6"/>
        <v>669.75168870948107</v>
      </c>
      <c r="AC137" s="50">
        <f t="shared" si="7"/>
        <v>325.49831129051893</v>
      </c>
    </row>
    <row r="138" spans="25:29" x14ac:dyDescent="0.25">
      <c r="Y138" s="51">
        <v>12.2</v>
      </c>
      <c r="Z138" s="52">
        <f t="shared" si="4"/>
        <v>107.24522292993629</v>
      </c>
      <c r="AA138" s="50">
        <f t="shared" si="5"/>
        <v>42.75477707006371</v>
      </c>
      <c r="AB138" s="50">
        <f t="shared" si="6"/>
        <v>690.09227047750403</v>
      </c>
      <c r="AC138" s="50">
        <f t="shared" si="7"/>
        <v>320.15772952249591</v>
      </c>
    </row>
    <row r="139" spans="25:29" x14ac:dyDescent="0.25">
      <c r="Y139" s="51">
        <v>12.3</v>
      </c>
      <c r="Z139" s="52">
        <f t="shared" si="4"/>
        <v>108.83757961783441</v>
      </c>
      <c r="AA139" s="50">
        <f t="shared" si="5"/>
        <v>41.162420382165593</v>
      </c>
      <c r="AB139" s="50">
        <f t="shared" si="6"/>
        <v>710.73712422410665</v>
      </c>
      <c r="AC139" s="50">
        <f t="shared" si="7"/>
        <v>314.51287577589352</v>
      </c>
    </row>
    <row r="140" spans="25:29" x14ac:dyDescent="0.25">
      <c r="Y140" s="51">
        <v>12.4</v>
      </c>
      <c r="Z140" s="52">
        <f t="shared" si="4"/>
        <v>110.4299363057325</v>
      </c>
      <c r="AA140" s="50">
        <f t="shared" si="5"/>
        <v>39.570063694267503</v>
      </c>
      <c r="AB140" s="50">
        <f t="shared" si="6"/>
        <v>731.68624994928825</v>
      </c>
      <c r="AC140" s="50">
        <f t="shared" si="7"/>
        <v>308.56375005071192</v>
      </c>
    </row>
    <row r="141" spans="25:29" x14ac:dyDescent="0.25">
      <c r="Y141" s="51">
        <v>12.5</v>
      </c>
      <c r="Z141" s="52">
        <f t="shared" si="4"/>
        <v>112.02229299363057</v>
      </c>
      <c r="AA141" s="50">
        <f t="shared" si="5"/>
        <v>37.977707006369428</v>
      </c>
      <c r="AB141" s="50">
        <f t="shared" si="6"/>
        <v>752.93964765304884</v>
      </c>
      <c r="AC141" s="50">
        <f t="shared" si="7"/>
        <v>302.31035234695116</v>
      </c>
    </row>
    <row r="142" spans="25:29" x14ac:dyDescent="0.25">
      <c r="Y142" s="51">
        <v>12.6</v>
      </c>
      <c r="Z142" s="52">
        <f t="shared" si="4"/>
        <v>113.61464968152866</v>
      </c>
      <c r="AA142" s="50">
        <f t="shared" si="5"/>
        <v>36.385350318471339</v>
      </c>
      <c r="AB142" s="50">
        <f t="shared" si="6"/>
        <v>774.49731733538886</v>
      </c>
      <c r="AC142" s="50">
        <f t="shared" si="7"/>
        <v>295.75268266461109</v>
      </c>
    </row>
    <row r="143" spans="25:29" x14ac:dyDescent="0.25">
      <c r="Y143" s="51">
        <v>12.7</v>
      </c>
      <c r="Z143" s="52">
        <f t="shared" si="4"/>
        <v>115.20700636942675</v>
      </c>
      <c r="AA143" s="50">
        <f t="shared" si="5"/>
        <v>34.79299363057325</v>
      </c>
      <c r="AB143" s="50">
        <f t="shared" si="6"/>
        <v>796.3592589963082</v>
      </c>
      <c r="AC143" s="50">
        <f t="shared" si="7"/>
        <v>288.89074100369174</v>
      </c>
    </row>
    <row r="144" spans="25:29" x14ac:dyDescent="0.25">
      <c r="Y144" s="51">
        <v>12.8</v>
      </c>
      <c r="Z144" s="52">
        <f t="shared" ref="Z144:Z207" si="8">IF((Y144-$D$13-$D$7/1000)&lt;0,0,IF((Y144-$D$13-$D$7/1000)/($D$14+$Z$12)*1000&gt;$D$10*0.98,$D$10*0.98,(Y144-$D$13-$D$7/1000)/($D$14+$Z$12)*1000))</f>
        <v>116.79936305732485</v>
      </c>
      <c r="AA144" s="50">
        <f t="shared" ref="AA144:AA207" si="9">IF((Y144-$D$13-$D$7/1000)&gt;=0,$D$10-Z144,IF(Y144-$D$13-$D$7/1000&gt;0,IF((Y144-$D$13-$D$7/1000)/$Z$11*1000&gt;$D$10,$D$10,(Y144-$D$13-$D$7/1000)/$Z$11*1000),0))</f>
        <v>33.200636942675146</v>
      </c>
      <c r="AB144" s="50">
        <f t="shared" ref="AB144:AB207" si="10">Z144*Z144*$D$14/1000</f>
        <v>818.52547263580686</v>
      </c>
      <c r="AC144" s="50">
        <f t="shared" ref="AC144:AC207" si="11">(Y144-$D$13-$D$7/1000-Z144*$D$14/1000)*Z144+AA144*(Y144-$D$13-$D$7/1000)</f>
        <v>281.72452736419325</v>
      </c>
    </row>
    <row r="145" spans="25:29" x14ac:dyDescent="0.25">
      <c r="Y145" s="51">
        <v>12.9</v>
      </c>
      <c r="Z145" s="52">
        <f t="shared" si="8"/>
        <v>118.39171974522294</v>
      </c>
      <c r="AA145" s="50">
        <f t="shared" si="9"/>
        <v>31.608280254777057</v>
      </c>
      <c r="AB145" s="50">
        <f t="shared" si="10"/>
        <v>840.99595825388474</v>
      </c>
      <c r="AC145" s="50">
        <f t="shared" si="11"/>
        <v>274.25404174611532</v>
      </c>
    </row>
    <row r="146" spans="25:29" x14ac:dyDescent="0.25">
      <c r="Y146" s="51">
        <v>13</v>
      </c>
      <c r="Z146" s="52">
        <f t="shared" si="8"/>
        <v>119.98407643312102</v>
      </c>
      <c r="AA146" s="50">
        <f t="shared" si="9"/>
        <v>30.015923566878982</v>
      </c>
      <c r="AB146" s="50">
        <f t="shared" si="10"/>
        <v>863.77071585054159</v>
      </c>
      <c r="AC146" s="50">
        <f t="shared" si="11"/>
        <v>266.47928414945852</v>
      </c>
    </row>
    <row r="147" spans="25:29" x14ac:dyDescent="0.25">
      <c r="Y147" s="51">
        <v>13.1</v>
      </c>
      <c r="Z147" s="52">
        <f t="shared" si="8"/>
        <v>121.57643312101911</v>
      </c>
      <c r="AA147" s="50">
        <f t="shared" si="9"/>
        <v>28.423566878980893</v>
      </c>
      <c r="AB147" s="50">
        <f t="shared" si="10"/>
        <v>886.84974542577788</v>
      </c>
      <c r="AC147" s="50">
        <f t="shared" si="11"/>
        <v>258.40025457422206</v>
      </c>
    </row>
    <row r="148" spans="25:29" x14ac:dyDescent="0.25">
      <c r="Y148" s="51">
        <v>13.2</v>
      </c>
      <c r="Z148" s="52">
        <f t="shared" si="8"/>
        <v>123.1687898089172</v>
      </c>
      <c r="AA148" s="50">
        <f t="shared" si="9"/>
        <v>26.831210191082803</v>
      </c>
      <c r="AB148" s="50">
        <f t="shared" si="10"/>
        <v>910.2330469795935</v>
      </c>
      <c r="AC148" s="50">
        <f t="shared" si="11"/>
        <v>250.01695302040639</v>
      </c>
    </row>
    <row r="149" spans="25:29" x14ac:dyDescent="0.25">
      <c r="Y149" s="51">
        <v>13.3</v>
      </c>
      <c r="Z149" s="52">
        <f t="shared" si="8"/>
        <v>124.7611464968153</v>
      </c>
      <c r="AA149" s="50">
        <f t="shared" si="9"/>
        <v>25.2388535031847</v>
      </c>
      <c r="AB149" s="50">
        <f t="shared" si="10"/>
        <v>933.92062051198855</v>
      </c>
      <c r="AC149" s="50">
        <f t="shared" si="11"/>
        <v>241.32937948801168</v>
      </c>
    </row>
    <row r="150" spans="25:29" x14ac:dyDescent="0.25">
      <c r="Y150" s="51">
        <v>13.4</v>
      </c>
      <c r="Z150" s="52">
        <f t="shared" si="8"/>
        <v>126.35350318471339</v>
      </c>
      <c r="AA150" s="50">
        <f t="shared" si="9"/>
        <v>23.646496815286611</v>
      </c>
      <c r="AB150" s="50">
        <f t="shared" si="10"/>
        <v>957.91246602296258</v>
      </c>
      <c r="AC150" s="50">
        <f t="shared" si="11"/>
        <v>232.33753397703748</v>
      </c>
    </row>
    <row r="151" spans="25:29" x14ac:dyDescent="0.25">
      <c r="Y151" s="51">
        <v>13.5</v>
      </c>
      <c r="Z151" s="52">
        <f t="shared" si="8"/>
        <v>127.94585987261148</v>
      </c>
      <c r="AA151" s="50">
        <f t="shared" si="9"/>
        <v>22.054140127388521</v>
      </c>
      <c r="AB151" s="50">
        <f t="shared" si="10"/>
        <v>982.20858351251604</v>
      </c>
      <c r="AC151" s="50">
        <f t="shared" si="11"/>
        <v>223.04141648748413</v>
      </c>
    </row>
    <row r="152" spans="25:29" x14ac:dyDescent="0.25">
      <c r="Y152" s="51">
        <v>13.6</v>
      </c>
      <c r="Z152" s="52">
        <f t="shared" si="8"/>
        <v>129.53821656050957</v>
      </c>
      <c r="AA152" s="50">
        <f t="shared" si="9"/>
        <v>20.461783439490432</v>
      </c>
      <c r="AB152" s="50">
        <f t="shared" si="10"/>
        <v>1006.8089729806486</v>
      </c>
      <c r="AC152" s="50">
        <f t="shared" si="11"/>
        <v>213.44102701935151</v>
      </c>
    </row>
    <row r="153" spans="25:29" x14ac:dyDescent="0.25">
      <c r="Y153" s="51">
        <v>13.7</v>
      </c>
      <c r="Z153" s="52">
        <f t="shared" si="8"/>
        <v>131.13057324840761</v>
      </c>
      <c r="AA153" s="50">
        <f t="shared" si="9"/>
        <v>18.869426751592385</v>
      </c>
      <c r="AB153" s="50">
        <f t="shared" si="10"/>
        <v>1031.7136344273597</v>
      </c>
      <c r="AC153" s="50">
        <f t="shared" si="11"/>
        <v>203.53636557264025</v>
      </c>
    </row>
    <row r="154" spans="25:29" x14ac:dyDescent="0.25">
      <c r="Y154" s="51">
        <v>13.8</v>
      </c>
      <c r="Z154" s="52">
        <f t="shared" si="8"/>
        <v>132.72292993630575</v>
      </c>
      <c r="AA154" s="50">
        <f t="shared" si="9"/>
        <v>17.277070063694254</v>
      </c>
      <c r="AB154" s="50">
        <f t="shared" si="10"/>
        <v>1056.9225678526514</v>
      </c>
      <c r="AC154" s="50">
        <f t="shared" si="11"/>
        <v>193.3274321473487</v>
      </c>
    </row>
    <row r="155" spans="25:29" x14ac:dyDescent="0.25">
      <c r="Y155" s="51">
        <v>13.9</v>
      </c>
      <c r="Z155" s="52">
        <f t="shared" si="8"/>
        <v>134.31528662420382</v>
      </c>
      <c r="AA155" s="50">
        <f t="shared" si="9"/>
        <v>15.684713375796179</v>
      </c>
      <c r="AB155" s="50">
        <f t="shared" si="10"/>
        <v>1082.4357732565215</v>
      </c>
      <c r="AC155" s="50">
        <f t="shared" si="11"/>
        <v>182.81422674347846</v>
      </c>
    </row>
    <row r="156" spans="25:29" x14ac:dyDescent="0.25">
      <c r="Y156" s="51">
        <v>14</v>
      </c>
      <c r="Z156" s="52">
        <f t="shared" si="8"/>
        <v>135.90764331210192</v>
      </c>
      <c r="AA156" s="50">
        <f t="shared" si="9"/>
        <v>14.092356687898075</v>
      </c>
      <c r="AB156" s="50">
        <f t="shared" si="10"/>
        <v>1108.2532506389714</v>
      </c>
      <c r="AC156" s="50">
        <f t="shared" si="11"/>
        <v>171.99674936102861</v>
      </c>
    </row>
    <row r="157" spans="25:29" x14ac:dyDescent="0.25">
      <c r="Y157" s="51">
        <v>14.1</v>
      </c>
      <c r="Z157" s="52">
        <f t="shared" si="8"/>
        <v>137.5</v>
      </c>
      <c r="AA157" s="50">
        <f t="shared" si="9"/>
        <v>12.5</v>
      </c>
      <c r="AB157" s="50">
        <f t="shared" si="10"/>
        <v>1134.375</v>
      </c>
      <c r="AC157" s="50">
        <f t="shared" si="11"/>
        <v>160.87499999999997</v>
      </c>
    </row>
    <row r="158" spans="25:29" x14ac:dyDescent="0.25">
      <c r="Y158" s="51">
        <v>14.2</v>
      </c>
      <c r="Z158" s="52">
        <f t="shared" si="8"/>
        <v>139.0923566878981</v>
      </c>
      <c r="AA158" s="50">
        <f t="shared" si="9"/>
        <v>10.907643312101897</v>
      </c>
      <c r="AB158" s="50">
        <f t="shared" si="10"/>
        <v>1160.8010213396083</v>
      </c>
      <c r="AC158" s="50">
        <f t="shared" si="11"/>
        <v>149.44897866039162</v>
      </c>
    </row>
    <row r="159" spans="25:29" x14ac:dyDescent="0.25">
      <c r="Y159" s="51">
        <v>14.3</v>
      </c>
      <c r="Z159" s="52">
        <f t="shared" si="8"/>
        <v>140.68471337579618</v>
      </c>
      <c r="AA159" s="50">
        <f t="shared" si="9"/>
        <v>9.3152866242038215</v>
      </c>
      <c r="AB159" s="50">
        <f t="shared" si="10"/>
        <v>1187.5313146577955</v>
      </c>
      <c r="AC159" s="50">
        <f t="shared" si="11"/>
        <v>137.71868534220448</v>
      </c>
    </row>
    <row r="160" spans="25:29" x14ac:dyDescent="0.25">
      <c r="Y160" s="51">
        <v>14.4</v>
      </c>
      <c r="Z160" s="52">
        <f t="shared" si="8"/>
        <v>142.27707006369428</v>
      </c>
      <c r="AA160" s="50">
        <f t="shared" si="9"/>
        <v>7.722929936305718</v>
      </c>
      <c r="AB160" s="50">
        <f t="shared" si="10"/>
        <v>1214.5658799545624</v>
      </c>
      <c r="AC160" s="50">
        <f t="shared" si="11"/>
        <v>125.68412004543788</v>
      </c>
    </row>
    <row r="161" spans="25:29" x14ac:dyDescent="0.25">
      <c r="Y161" s="51">
        <v>14.5</v>
      </c>
      <c r="Z161" s="52">
        <f t="shared" si="8"/>
        <v>143.86942675159236</v>
      </c>
      <c r="AA161" s="50">
        <f t="shared" si="9"/>
        <v>6.130573248407643</v>
      </c>
      <c r="AB161" s="50">
        <f t="shared" si="10"/>
        <v>1241.9047172299079</v>
      </c>
      <c r="AC161" s="50">
        <f t="shared" si="11"/>
        <v>113.34528277009225</v>
      </c>
    </row>
    <row r="162" spans="25:29" x14ac:dyDescent="0.25">
      <c r="Y162" s="51">
        <v>14.6</v>
      </c>
      <c r="Z162" s="52">
        <f t="shared" si="8"/>
        <v>145.46178343949046</v>
      </c>
      <c r="AA162" s="50">
        <f t="shared" si="9"/>
        <v>4.5382165605095395</v>
      </c>
      <c r="AB162" s="50">
        <f t="shared" si="10"/>
        <v>1269.5478264838334</v>
      </c>
      <c r="AC162" s="50">
        <f t="shared" si="11"/>
        <v>100.70217351616661</v>
      </c>
    </row>
    <row r="163" spans="25:29" x14ac:dyDescent="0.25">
      <c r="Y163" s="51">
        <v>14.7</v>
      </c>
      <c r="Z163" s="52">
        <f t="shared" si="8"/>
        <v>147</v>
      </c>
      <c r="AA163" s="50">
        <f t="shared" si="9"/>
        <v>3</v>
      </c>
      <c r="AB163" s="50">
        <f t="shared" si="10"/>
        <v>1296.54</v>
      </c>
      <c r="AC163" s="50">
        <f t="shared" si="11"/>
        <v>88.709999999999866</v>
      </c>
    </row>
    <row r="164" spans="25:29" x14ac:dyDescent="0.25">
      <c r="Y164" s="51">
        <v>14.8</v>
      </c>
      <c r="Z164" s="52">
        <f t="shared" si="8"/>
        <v>147</v>
      </c>
      <c r="AA164" s="50">
        <f t="shared" si="9"/>
        <v>3</v>
      </c>
      <c r="AB164" s="50">
        <f t="shared" si="10"/>
        <v>1296.54</v>
      </c>
      <c r="AC164" s="50">
        <f t="shared" si="11"/>
        <v>103.71000000000009</v>
      </c>
    </row>
    <row r="165" spans="25:29" x14ac:dyDescent="0.25">
      <c r="Y165" s="51">
        <v>14.9</v>
      </c>
      <c r="Z165" s="52">
        <f t="shared" si="8"/>
        <v>147</v>
      </c>
      <c r="AA165" s="50">
        <f t="shared" si="9"/>
        <v>3</v>
      </c>
      <c r="AB165" s="50">
        <f t="shared" si="10"/>
        <v>1296.54</v>
      </c>
      <c r="AC165" s="50">
        <f t="shared" si="11"/>
        <v>118.71000000000004</v>
      </c>
    </row>
    <row r="166" spans="25:29" x14ac:dyDescent="0.25">
      <c r="Y166" s="51">
        <v>15</v>
      </c>
      <c r="Z166" s="52">
        <f t="shared" si="8"/>
        <v>147</v>
      </c>
      <c r="AA166" s="50">
        <f t="shared" si="9"/>
        <v>3</v>
      </c>
      <c r="AB166" s="50">
        <f t="shared" si="10"/>
        <v>1296.54</v>
      </c>
      <c r="AC166" s="50">
        <f t="shared" si="11"/>
        <v>133.70999999999998</v>
      </c>
    </row>
    <row r="167" spans="25:29" x14ac:dyDescent="0.25">
      <c r="Y167" s="51">
        <v>15.1</v>
      </c>
      <c r="Z167" s="52">
        <f t="shared" si="8"/>
        <v>147</v>
      </c>
      <c r="AA167" s="50">
        <f t="shared" si="9"/>
        <v>3</v>
      </c>
      <c r="AB167" s="50">
        <f t="shared" si="10"/>
        <v>1296.54</v>
      </c>
      <c r="AC167" s="50">
        <f t="shared" si="11"/>
        <v>148.70999999999992</v>
      </c>
    </row>
    <row r="168" spans="25:29" x14ac:dyDescent="0.25">
      <c r="Y168" s="51">
        <v>15.2</v>
      </c>
      <c r="Z168" s="52">
        <f t="shared" si="8"/>
        <v>147</v>
      </c>
      <c r="AA168" s="50">
        <f t="shared" si="9"/>
        <v>3</v>
      </c>
      <c r="AB168" s="50">
        <f t="shared" si="10"/>
        <v>1296.54</v>
      </c>
      <c r="AC168" s="50">
        <f t="shared" si="11"/>
        <v>163.70999999999987</v>
      </c>
    </row>
    <row r="169" spans="25:29" x14ac:dyDescent="0.25">
      <c r="Y169" s="51">
        <v>15.3</v>
      </c>
      <c r="Z169" s="52">
        <f t="shared" si="8"/>
        <v>147</v>
      </c>
      <c r="AA169" s="50">
        <f t="shared" si="9"/>
        <v>3</v>
      </c>
      <c r="AB169" s="50">
        <f t="shared" si="10"/>
        <v>1296.54</v>
      </c>
      <c r="AC169" s="50">
        <f t="shared" si="11"/>
        <v>178.71000000000009</v>
      </c>
    </row>
    <row r="170" spans="25:29" x14ac:dyDescent="0.25">
      <c r="Y170" s="51">
        <v>15.4</v>
      </c>
      <c r="Z170" s="52">
        <f t="shared" si="8"/>
        <v>147</v>
      </c>
      <c r="AA170" s="50">
        <f t="shared" si="9"/>
        <v>3</v>
      </c>
      <c r="AB170" s="50">
        <f t="shared" si="10"/>
        <v>1296.54</v>
      </c>
      <c r="AC170" s="50">
        <f t="shared" si="11"/>
        <v>193.71000000000004</v>
      </c>
    </row>
    <row r="171" spans="25:29" x14ac:dyDescent="0.25">
      <c r="Y171" s="51">
        <v>15.5</v>
      </c>
      <c r="Z171" s="52">
        <f t="shared" si="8"/>
        <v>147</v>
      </c>
      <c r="AA171" s="50">
        <f t="shared" si="9"/>
        <v>3</v>
      </c>
      <c r="AB171" s="50">
        <f t="shared" si="10"/>
        <v>1296.54</v>
      </c>
      <c r="AC171" s="50">
        <f t="shared" si="11"/>
        <v>208.70999999999998</v>
      </c>
    </row>
    <row r="172" spans="25:29" x14ac:dyDescent="0.25">
      <c r="Y172" s="51">
        <v>15.6</v>
      </c>
      <c r="Z172" s="52">
        <f t="shared" si="8"/>
        <v>147</v>
      </c>
      <c r="AA172" s="50">
        <f t="shared" si="9"/>
        <v>3</v>
      </c>
      <c r="AB172" s="50">
        <f t="shared" si="10"/>
        <v>1296.54</v>
      </c>
      <c r="AC172" s="50">
        <f t="shared" si="11"/>
        <v>223.70999999999992</v>
      </c>
    </row>
    <row r="173" spans="25:29" x14ac:dyDescent="0.25">
      <c r="Y173" s="51">
        <v>15.7</v>
      </c>
      <c r="Z173" s="52">
        <f t="shared" si="8"/>
        <v>147</v>
      </c>
      <c r="AA173" s="50">
        <f t="shared" si="9"/>
        <v>3</v>
      </c>
      <c r="AB173" s="50">
        <f t="shared" si="10"/>
        <v>1296.54</v>
      </c>
      <c r="AC173" s="50">
        <f t="shared" si="11"/>
        <v>238.70999999999987</v>
      </c>
    </row>
    <row r="174" spans="25:29" x14ac:dyDescent="0.25">
      <c r="Y174" s="51">
        <v>15.8</v>
      </c>
      <c r="Z174" s="52">
        <f t="shared" si="8"/>
        <v>147</v>
      </c>
      <c r="AA174" s="50">
        <f t="shared" si="9"/>
        <v>3</v>
      </c>
      <c r="AB174" s="50">
        <f t="shared" si="10"/>
        <v>1296.54</v>
      </c>
      <c r="AC174" s="50">
        <f t="shared" si="11"/>
        <v>253.71000000000009</v>
      </c>
    </row>
    <row r="175" spans="25:29" x14ac:dyDescent="0.25">
      <c r="Y175" s="51">
        <v>15.9</v>
      </c>
      <c r="Z175" s="52">
        <f t="shared" si="8"/>
        <v>147</v>
      </c>
      <c r="AA175" s="50">
        <f t="shared" si="9"/>
        <v>3</v>
      </c>
      <c r="AB175" s="50">
        <f t="shared" si="10"/>
        <v>1296.54</v>
      </c>
      <c r="AC175" s="50">
        <f t="shared" si="11"/>
        <v>268.71000000000004</v>
      </c>
    </row>
    <row r="176" spans="25:29" x14ac:dyDescent="0.25">
      <c r="Y176" s="51">
        <v>16</v>
      </c>
      <c r="Z176" s="52">
        <f t="shared" si="8"/>
        <v>147</v>
      </c>
      <c r="AA176" s="50">
        <f t="shared" si="9"/>
        <v>3</v>
      </c>
      <c r="AB176" s="50">
        <f t="shared" si="10"/>
        <v>1296.54</v>
      </c>
      <c r="AC176" s="50">
        <f t="shared" si="11"/>
        <v>283.70999999999998</v>
      </c>
    </row>
    <row r="177" spans="25:29" x14ac:dyDescent="0.25">
      <c r="Y177" s="51">
        <v>16.100000000000001</v>
      </c>
      <c r="Z177" s="52">
        <f t="shared" si="8"/>
        <v>147</v>
      </c>
      <c r="AA177" s="50">
        <f t="shared" si="9"/>
        <v>3</v>
      </c>
      <c r="AB177" s="50">
        <f t="shared" si="10"/>
        <v>1296.54</v>
      </c>
      <c r="AC177" s="50">
        <f t="shared" si="11"/>
        <v>298.71000000000021</v>
      </c>
    </row>
    <row r="178" spans="25:29" x14ac:dyDescent="0.25">
      <c r="Y178" s="51">
        <v>16.2</v>
      </c>
      <c r="Z178" s="52">
        <f t="shared" si="8"/>
        <v>147</v>
      </c>
      <c r="AA178" s="50">
        <f t="shared" si="9"/>
        <v>3</v>
      </c>
      <c r="AB178" s="50">
        <f t="shared" si="10"/>
        <v>1296.54</v>
      </c>
      <c r="AC178" s="50">
        <f t="shared" si="11"/>
        <v>313.70999999999987</v>
      </c>
    </row>
    <row r="179" spans="25:29" x14ac:dyDescent="0.25">
      <c r="Y179" s="51">
        <v>16.3</v>
      </c>
      <c r="Z179" s="52">
        <f t="shared" si="8"/>
        <v>147</v>
      </c>
      <c r="AA179" s="50">
        <f t="shared" si="9"/>
        <v>3</v>
      </c>
      <c r="AB179" s="50">
        <f t="shared" si="10"/>
        <v>1296.54</v>
      </c>
      <c r="AC179" s="50">
        <f t="shared" si="11"/>
        <v>328.71000000000009</v>
      </c>
    </row>
    <row r="180" spans="25:29" x14ac:dyDescent="0.25">
      <c r="Y180" s="51">
        <v>16.399999999999999</v>
      </c>
      <c r="Z180" s="52">
        <f t="shared" si="8"/>
        <v>147</v>
      </c>
      <c r="AA180" s="50">
        <f t="shared" si="9"/>
        <v>3</v>
      </c>
      <c r="AB180" s="50">
        <f t="shared" si="10"/>
        <v>1296.54</v>
      </c>
      <c r="AC180" s="50">
        <f t="shared" si="11"/>
        <v>343.70999999999975</v>
      </c>
    </row>
    <row r="181" spans="25:29" x14ac:dyDescent="0.25">
      <c r="Y181" s="51">
        <v>16.5</v>
      </c>
      <c r="Z181" s="52">
        <f t="shared" si="8"/>
        <v>147</v>
      </c>
      <c r="AA181" s="50">
        <f t="shared" si="9"/>
        <v>3</v>
      </c>
      <c r="AB181" s="50">
        <f t="shared" si="10"/>
        <v>1296.54</v>
      </c>
      <c r="AC181" s="50">
        <f t="shared" si="11"/>
        <v>358.71</v>
      </c>
    </row>
    <row r="182" spans="25:29" x14ac:dyDescent="0.25">
      <c r="Y182" s="51">
        <v>16.600000000000001</v>
      </c>
      <c r="Z182" s="52">
        <f t="shared" si="8"/>
        <v>147</v>
      </c>
      <c r="AA182" s="50">
        <f t="shared" si="9"/>
        <v>3</v>
      </c>
      <c r="AB182" s="50">
        <f t="shared" si="10"/>
        <v>1296.54</v>
      </c>
      <c r="AC182" s="50">
        <f t="shared" si="11"/>
        <v>373.71000000000015</v>
      </c>
    </row>
    <row r="183" spans="25:29" x14ac:dyDescent="0.25">
      <c r="Y183" s="51">
        <v>16.7</v>
      </c>
      <c r="Z183" s="52">
        <f t="shared" si="8"/>
        <v>147</v>
      </c>
      <c r="AA183" s="50">
        <f t="shared" si="9"/>
        <v>3</v>
      </c>
      <c r="AB183" s="50">
        <f t="shared" si="10"/>
        <v>1296.54</v>
      </c>
      <c r="AC183" s="50">
        <f t="shared" si="11"/>
        <v>388.70999999999987</v>
      </c>
    </row>
    <row r="184" spans="25:29" x14ac:dyDescent="0.25">
      <c r="Y184" s="51">
        <v>16.8</v>
      </c>
      <c r="Z184" s="52">
        <f t="shared" si="8"/>
        <v>147</v>
      </c>
      <c r="AA184" s="50">
        <f t="shared" si="9"/>
        <v>3</v>
      </c>
      <c r="AB184" s="50">
        <f t="shared" si="10"/>
        <v>1296.54</v>
      </c>
      <c r="AC184" s="50">
        <f t="shared" si="11"/>
        <v>403.71000000000009</v>
      </c>
    </row>
    <row r="185" spans="25:29" x14ac:dyDescent="0.25">
      <c r="Y185" s="51">
        <v>16.899999999999999</v>
      </c>
      <c r="Z185" s="52">
        <f t="shared" si="8"/>
        <v>147</v>
      </c>
      <c r="AA185" s="50">
        <f t="shared" si="9"/>
        <v>3</v>
      </c>
      <c r="AB185" s="50">
        <f t="shared" si="10"/>
        <v>1296.54</v>
      </c>
      <c r="AC185" s="50">
        <f t="shared" si="11"/>
        <v>418.70999999999975</v>
      </c>
    </row>
    <row r="186" spans="25:29" x14ac:dyDescent="0.25">
      <c r="Y186" s="51">
        <v>17</v>
      </c>
      <c r="Z186" s="52">
        <f t="shared" si="8"/>
        <v>147</v>
      </c>
      <c r="AA186" s="50">
        <f t="shared" si="9"/>
        <v>3</v>
      </c>
      <c r="AB186" s="50">
        <f t="shared" si="10"/>
        <v>1296.54</v>
      </c>
      <c r="AC186" s="50">
        <f t="shared" si="11"/>
        <v>433.71</v>
      </c>
    </row>
    <row r="187" spans="25:29" x14ac:dyDescent="0.25">
      <c r="Y187" s="51">
        <v>17.100000000000001</v>
      </c>
      <c r="Z187" s="52">
        <f t="shared" si="8"/>
        <v>147</v>
      </c>
      <c r="AA187" s="50">
        <f t="shared" si="9"/>
        <v>3</v>
      </c>
      <c r="AB187" s="50">
        <f t="shared" si="10"/>
        <v>1296.54</v>
      </c>
      <c r="AC187" s="50">
        <f t="shared" si="11"/>
        <v>448.71000000000015</v>
      </c>
    </row>
    <row r="188" spans="25:29" x14ac:dyDescent="0.25">
      <c r="Y188" s="51">
        <v>17.2</v>
      </c>
      <c r="Z188" s="52">
        <f t="shared" si="8"/>
        <v>147</v>
      </c>
      <c r="AA188" s="50">
        <f t="shared" si="9"/>
        <v>3</v>
      </c>
      <c r="AB188" s="50">
        <f t="shared" si="10"/>
        <v>1296.54</v>
      </c>
      <c r="AC188" s="50">
        <f t="shared" si="11"/>
        <v>463.70999999999987</v>
      </c>
    </row>
    <row r="189" spans="25:29" x14ac:dyDescent="0.25">
      <c r="Y189" s="51">
        <v>17.3</v>
      </c>
      <c r="Z189" s="52">
        <f t="shared" si="8"/>
        <v>147</v>
      </c>
      <c r="AA189" s="50">
        <f t="shared" si="9"/>
        <v>3</v>
      </c>
      <c r="AB189" s="50">
        <f t="shared" si="10"/>
        <v>1296.54</v>
      </c>
      <c r="AC189" s="50">
        <f t="shared" si="11"/>
        <v>478.71000000000009</v>
      </c>
    </row>
    <row r="190" spans="25:29" x14ac:dyDescent="0.25">
      <c r="Y190" s="51">
        <v>17.399999999999999</v>
      </c>
      <c r="Z190" s="52">
        <f t="shared" si="8"/>
        <v>147</v>
      </c>
      <c r="AA190" s="50">
        <f t="shared" si="9"/>
        <v>3</v>
      </c>
      <c r="AB190" s="50">
        <f t="shared" si="10"/>
        <v>1296.54</v>
      </c>
      <c r="AC190" s="50">
        <f t="shared" si="11"/>
        <v>493.70999999999975</v>
      </c>
    </row>
    <row r="191" spans="25:29" x14ac:dyDescent="0.25">
      <c r="Y191" s="51">
        <v>17.5</v>
      </c>
      <c r="Z191" s="52">
        <f t="shared" si="8"/>
        <v>147</v>
      </c>
      <c r="AA191" s="50">
        <f t="shared" si="9"/>
        <v>3</v>
      </c>
      <c r="AB191" s="50">
        <f t="shared" si="10"/>
        <v>1296.54</v>
      </c>
      <c r="AC191" s="50">
        <f t="shared" si="11"/>
        <v>508.71</v>
      </c>
    </row>
    <row r="192" spans="25:29" x14ac:dyDescent="0.25">
      <c r="Y192" s="51">
        <v>17.600000000000001</v>
      </c>
      <c r="Z192" s="52">
        <f t="shared" si="8"/>
        <v>147</v>
      </c>
      <c r="AA192" s="50">
        <f t="shared" si="9"/>
        <v>3</v>
      </c>
      <c r="AB192" s="50">
        <f t="shared" si="10"/>
        <v>1296.54</v>
      </c>
      <c r="AC192" s="50">
        <f t="shared" si="11"/>
        <v>523.71000000000015</v>
      </c>
    </row>
    <row r="193" spans="25:29" x14ac:dyDescent="0.25">
      <c r="Y193" s="51">
        <v>17.7</v>
      </c>
      <c r="Z193" s="52">
        <f t="shared" si="8"/>
        <v>147</v>
      </c>
      <c r="AA193" s="50">
        <f t="shared" si="9"/>
        <v>3</v>
      </c>
      <c r="AB193" s="50">
        <f t="shared" si="10"/>
        <v>1296.54</v>
      </c>
      <c r="AC193" s="50">
        <f t="shared" si="11"/>
        <v>538.70999999999992</v>
      </c>
    </row>
    <row r="194" spans="25:29" x14ac:dyDescent="0.25">
      <c r="Y194" s="51">
        <v>17.8</v>
      </c>
      <c r="Z194" s="52">
        <f t="shared" si="8"/>
        <v>147</v>
      </c>
      <c r="AA194" s="50">
        <f t="shared" si="9"/>
        <v>3</v>
      </c>
      <c r="AB194" s="50">
        <f t="shared" si="10"/>
        <v>1296.54</v>
      </c>
      <c r="AC194" s="50">
        <f t="shared" si="11"/>
        <v>553.71</v>
      </c>
    </row>
    <row r="195" spans="25:29" x14ac:dyDescent="0.25">
      <c r="Y195" s="51">
        <v>17.899999999999999</v>
      </c>
      <c r="Z195" s="52">
        <f t="shared" si="8"/>
        <v>147</v>
      </c>
      <c r="AA195" s="50">
        <f t="shared" si="9"/>
        <v>3</v>
      </c>
      <c r="AB195" s="50">
        <f t="shared" si="10"/>
        <v>1296.54</v>
      </c>
      <c r="AC195" s="50">
        <f t="shared" si="11"/>
        <v>568.7099999999997</v>
      </c>
    </row>
    <row r="196" spans="25:29" x14ac:dyDescent="0.25">
      <c r="Y196" s="51">
        <v>18</v>
      </c>
      <c r="Z196" s="52">
        <f t="shared" si="8"/>
        <v>147</v>
      </c>
      <c r="AA196" s="50">
        <f t="shared" si="9"/>
        <v>3</v>
      </c>
      <c r="AB196" s="50">
        <f t="shared" si="10"/>
        <v>1296.54</v>
      </c>
      <c r="AC196" s="50">
        <f t="shared" si="11"/>
        <v>583.71</v>
      </c>
    </row>
    <row r="197" spans="25:29" x14ac:dyDescent="0.25">
      <c r="Y197" s="51">
        <v>18.100000000000001</v>
      </c>
      <c r="Z197" s="52">
        <f t="shared" si="8"/>
        <v>147</v>
      </c>
      <c r="AA197" s="50">
        <f t="shared" si="9"/>
        <v>3</v>
      </c>
      <c r="AB197" s="50">
        <f t="shared" si="10"/>
        <v>1296.54</v>
      </c>
      <c r="AC197" s="50">
        <f t="shared" si="11"/>
        <v>598.71000000000015</v>
      </c>
    </row>
    <row r="198" spans="25:29" x14ac:dyDescent="0.25">
      <c r="Y198" s="51">
        <v>18.2</v>
      </c>
      <c r="Z198" s="52">
        <f t="shared" si="8"/>
        <v>147</v>
      </c>
      <c r="AA198" s="50">
        <f t="shared" si="9"/>
        <v>3</v>
      </c>
      <c r="AB198" s="50">
        <f t="shared" si="10"/>
        <v>1296.54</v>
      </c>
      <c r="AC198" s="50">
        <f t="shared" si="11"/>
        <v>613.70999999999992</v>
      </c>
    </row>
    <row r="199" spans="25:29" x14ac:dyDescent="0.25">
      <c r="Y199" s="51">
        <v>18.3</v>
      </c>
      <c r="Z199" s="52">
        <f t="shared" si="8"/>
        <v>147</v>
      </c>
      <c r="AA199" s="50">
        <f t="shared" si="9"/>
        <v>3</v>
      </c>
      <c r="AB199" s="50">
        <f t="shared" si="10"/>
        <v>1296.54</v>
      </c>
      <c r="AC199" s="50">
        <f t="shared" si="11"/>
        <v>628.71</v>
      </c>
    </row>
    <row r="200" spans="25:29" x14ac:dyDescent="0.25">
      <c r="Y200" s="51">
        <v>18.399999999999999</v>
      </c>
      <c r="Z200" s="52">
        <f t="shared" si="8"/>
        <v>147</v>
      </c>
      <c r="AA200" s="50">
        <f t="shared" si="9"/>
        <v>3</v>
      </c>
      <c r="AB200" s="50">
        <f t="shared" si="10"/>
        <v>1296.54</v>
      </c>
      <c r="AC200" s="50">
        <f t="shared" si="11"/>
        <v>643.7099999999997</v>
      </c>
    </row>
    <row r="201" spans="25:29" x14ac:dyDescent="0.25">
      <c r="Y201" s="51">
        <v>18.5</v>
      </c>
      <c r="Z201" s="52">
        <f t="shared" si="8"/>
        <v>147</v>
      </c>
      <c r="AA201" s="50">
        <f t="shared" si="9"/>
        <v>3</v>
      </c>
      <c r="AB201" s="50">
        <f t="shared" si="10"/>
        <v>1296.54</v>
      </c>
      <c r="AC201" s="50">
        <f t="shared" si="11"/>
        <v>658.71</v>
      </c>
    </row>
    <row r="202" spans="25:29" x14ac:dyDescent="0.25">
      <c r="Y202" s="51">
        <v>18.600000000000001</v>
      </c>
      <c r="Z202" s="52">
        <f t="shared" si="8"/>
        <v>147</v>
      </c>
      <c r="AA202" s="50">
        <f t="shared" si="9"/>
        <v>3</v>
      </c>
      <c r="AB202" s="50">
        <f t="shared" si="10"/>
        <v>1296.54</v>
      </c>
      <c r="AC202" s="50">
        <f t="shared" si="11"/>
        <v>673.71000000000015</v>
      </c>
    </row>
    <row r="203" spans="25:29" x14ac:dyDescent="0.25">
      <c r="Y203" s="51">
        <v>18.7</v>
      </c>
      <c r="Z203" s="52">
        <f t="shared" si="8"/>
        <v>147</v>
      </c>
      <c r="AA203" s="50">
        <f t="shared" si="9"/>
        <v>3</v>
      </c>
      <c r="AB203" s="50">
        <f t="shared" si="10"/>
        <v>1296.54</v>
      </c>
      <c r="AC203" s="50">
        <f t="shared" si="11"/>
        <v>688.70999999999992</v>
      </c>
    </row>
    <row r="204" spans="25:29" x14ac:dyDescent="0.25">
      <c r="Y204" s="51">
        <v>18.8</v>
      </c>
      <c r="Z204" s="52">
        <f t="shared" si="8"/>
        <v>147</v>
      </c>
      <c r="AA204" s="50">
        <f t="shared" si="9"/>
        <v>3</v>
      </c>
      <c r="AB204" s="50">
        <f t="shared" si="10"/>
        <v>1296.54</v>
      </c>
      <c r="AC204" s="50">
        <f t="shared" si="11"/>
        <v>703.71</v>
      </c>
    </row>
    <row r="205" spans="25:29" x14ac:dyDescent="0.25">
      <c r="Y205" s="51">
        <v>18.899999999999999</v>
      </c>
      <c r="Z205" s="52">
        <f t="shared" si="8"/>
        <v>147</v>
      </c>
      <c r="AA205" s="50">
        <f t="shared" si="9"/>
        <v>3</v>
      </c>
      <c r="AB205" s="50">
        <f t="shared" si="10"/>
        <v>1296.54</v>
      </c>
      <c r="AC205" s="50">
        <f t="shared" si="11"/>
        <v>718.7099999999997</v>
      </c>
    </row>
    <row r="206" spans="25:29" x14ac:dyDescent="0.25">
      <c r="Y206" s="51">
        <v>19</v>
      </c>
      <c r="Z206" s="52">
        <f t="shared" si="8"/>
        <v>147</v>
      </c>
      <c r="AA206" s="50">
        <f t="shared" si="9"/>
        <v>3</v>
      </c>
      <c r="AB206" s="50">
        <f t="shared" si="10"/>
        <v>1296.54</v>
      </c>
      <c r="AC206" s="50">
        <f t="shared" si="11"/>
        <v>733.71</v>
      </c>
    </row>
    <row r="207" spans="25:29" x14ac:dyDescent="0.25">
      <c r="Y207" s="51">
        <v>19.100000000000001</v>
      </c>
      <c r="Z207" s="52">
        <f t="shared" si="8"/>
        <v>147</v>
      </c>
      <c r="AA207" s="50">
        <f t="shared" si="9"/>
        <v>3</v>
      </c>
      <c r="AB207" s="50">
        <f t="shared" si="10"/>
        <v>1296.54</v>
      </c>
      <c r="AC207" s="50">
        <f t="shared" si="11"/>
        <v>748.71000000000015</v>
      </c>
    </row>
    <row r="208" spans="25:29" x14ac:dyDescent="0.25">
      <c r="Y208" s="51">
        <v>19.2</v>
      </c>
      <c r="Z208" s="52">
        <f t="shared" ref="Z208:Z271" si="12">IF((Y208-$D$13-$D$7/1000)&lt;0,0,IF((Y208-$D$13-$D$7/1000)/($D$14+$Z$12)*1000&gt;$D$10*0.98,$D$10*0.98,(Y208-$D$13-$D$7/1000)/($D$14+$Z$12)*1000))</f>
        <v>147</v>
      </c>
      <c r="AA208" s="50">
        <f t="shared" ref="AA208:AA271" si="13">IF((Y208-$D$13-$D$7/1000)&gt;=0,$D$10-Z208,IF(Y208-$D$13-$D$7/1000&gt;0,IF((Y208-$D$13-$D$7/1000)/$Z$11*1000&gt;$D$10,$D$10,(Y208-$D$13-$D$7/1000)/$Z$11*1000),0))</f>
        <v>3</v>
      </c>
      <c r="AB208" s="50">
        <f t="shared" ref="AB208:AB271" si="14">Z208*Z208*$D$14/1000</f>
        <v>1296.54</v>
      </c>
      <c r="AC208" s="50">
        <f t="shared" ref="AC208:AC271" si="15">(Y208-$D$13-$D$7/1000-Z208*$D$14/1000)*Z208+AA208*(Y208-$D$13-$D$7/1000)</f>
        <v>763.70999999999992</v>
      </c>
    </row>
    <row r="209" spans="25:29" x14ac:dyDescent="0.25">
      <c r="Y209" s="51">
        <v>19.3</v>
      </c>
      <c r="Z209" s="52">
        <f t="shared" si="12"/>
        <v>147</v>
      </c>
      <c r="AA209" s="50">
        <f t="shared" si="13"/>
        <v>3</v>
      </c>
      <c r="AB209" s="50">
        <f t="shared" si="14"/>
        <v>1296.54</v>
      </c>
      <c r="AC209" s="50">
        <f t="shared" si="15"/>
        <v>778.71</v>
      </c>
    </row>
    <row r="210" spans="25:29" x14ac:dyDescent="0.25">
      <c r="Y210" s="51">
        <v>19.399999999999999</v>
      </c>
      <c r="Z210" s="52">
        <f t="shared" si="12"/>
        <v>147</v>
      </c>
      <c r="AA210" s="50">
        <f t="shared" si="13"/>
        <v>3</v>
      </c>
      <c r="AB210" s="50">
        <f t="shared" si="14"/>
        <v>1296.54</v>
      </c>
      <c r="AC210" s="50">
        <f t="shared" si="15"/>
        <v>793.7099999999997</v>
      </c>
    </row>
    <row r="211" spans="25:29" x14ac:dyDescent="0.25">
      <c r="Y211" s="51">
        <v>19.5</v>
      </c>
      <c r="Z211" s="52">
        <f t="shared" si="12"/>
        <v>147</v>
      </c>
      <c r="AA211" s="50">
        <f t="shared" si="13"/>
        <v>3</v>
      </c>
      <c r="AB211" s="50">
        <f t="shared" si="14"/>
        <v>1296.54</v>
      </c>
      <c r="AC211" s="50">
        <f t="shared" si="15"/>
        <v>808.71</v>
      </c>
    </row>
    <row r="212" spans="25:29" x14ac:dyDescent="0.25">
      <c r="Y212" s="51">
        <v>19.600000000000001</v>
      </c>
      <c r="Z212" s="52">
        <f t="shared" si="12"/>
        <v>147</v>
      </c>
      <c r="AA212" s="50">
        <f t="shared" si="13"/>
        <v>3</v>
      </c>
      <c r="AB212" s="50">
        <f t="shared" si="14"/>
        <v>1296.54</v>
      </c>
      <c r="AC212" s="50">
        <f t="shared" si="15"/>
        <v>823.71000000000015</v>
      </c>
    </row>
    <row r="213" spans="25:29" x14ac:dyDescent="0.25">
      <c r="Y213" s="51">
        <v>19.7</v>
      </c>
      <c r="Z213" s="52">
        <f t="shared" si="12"/>
        <v>147</v>
      </c>
      <c r="AA213" s="50">
        <f t="shared" si="13"/>
        <v>3</v>
      </c>
      <c r="AB213" s="50">
        <f t="shared" si="14"/>
        <v>1296.54</v>
      </c>
      <c r="AC213" s="50">
        <f t="shared" si="15"/>
        <v>838.70999999999992</v>
      </c>
    </row>
    <row r="214" spans="25:29" x14ac:dyDescent="0.25">
      <c r="Y214" s="51">
        <v>19.8</v>
      </c>
      <c r="Z214" s="52">
        <f t="shared" si="12"/>
        <v>147</v>
      </c>
      <c r="AA214" s="50">
        <f t="shared" si="13"/>
        <v>3</v>
      </c>
      <c r="AB214" s="50">
        <f t="shared" si="14"/>
        <v>1296.54</v>
      </c>
      <c r="AC214" s="50">
        <f t="shared" si="15"/>
        <v>853.71</v>
      </c>
    </row>
    <row r="215" spans="25:29" x14ac:dyDescent="0.25">
      <c r="Y215" s="51">
        <v>19.899999999999999</v>
      </c>
      <c r="Z215" s="52">
        <f t="shared" si="12"/>
        <v>147</v>
      </c>
      <c r="AA215" s="50">
        <f t="shared" si="13"/>
        <v>3</v>
      </c>
      <c r="AB215" s="50">
        <f t="shared" si="14"/>
        <v>1296.54</v>
      </c>
      <c r="AC215" s="50">
        <f t="shared" si="15"/>
        <v>868.7099999999997</v>
      </c>
    </row>
    <row r="216" spans="25:29" x14ac:dyDescent="0.25">
      <c r="Y216" s="51">
        <v>20</v>
      </c>
      <c r="Z216" s="52">
        <f t="shared" si="12"/>
        <v>147</v>
      </c>
      <c r="AA216" s="50">
        <f t="shared" si="13"/>
        <v>3</v>
      </c>
      <c r="AB216" s="50">
        <f t="shared" si="14"/>
        <v>1296.54</v>
      </c>
      <c r="AC216" s="50">
        <f t="shared" si="15"/>
        <v>883.71</v>
      </c>
    </row>
    <row r="217" spans="25:29" x14ac:dyDescent="0.25">
      <c r="Y217" s="51">
        <v>20.100000000000001</v>
      </c>
      <c r="Z217" s="52">
        <f t="shared" si="12"/>
        <v>147</v>
      </c>
      <c r="AA217" s="50">
        <f t="shared" si="13"/>
        <v>3</v>
      </c>
      <c r="AB217" s="50">
        <f t="shared" si="14"/>
        <v>1296.54</v>
      </c>
      <c r="AC217" s="50">
        <f t="shared" si="15"/>
        <v>898.71000000000015</v>
      </c>
    </row>
    <row r="218" spans="25:29" x14ac:dyDescent="0.25">
      <c r="Y218" s="51">
        <v>20.2</v>
      </c>
      <c r="Z218" s="52">
        <f t="shared" si="12"/>
        <v>147</v>
      </c>
      <c r="AA218" s="50">
        <f t="shared" si="13"/>
        <v>3</v>
      </c>
      <c r="AB218" s="50">
        <f t="shared" si="14"/>
        <v>1296.54</v>
      </c>
      <c r="AC218" s="50">
        <f t="shared" si="15"/>
        <v>913.70999999999992</v>
      </c>
    </row>
    <row r="219" spans="25:29" x14ac:dyDescent="0.25">
      <c r="Y219" s="51">
        <v>20.3</v>
      </c>
      <c r="Z219" s="52">
        <f t="shared" si="12"/>
        <v>147</v>
      </c>
      <c r="AA219" s="50">
        <f t="shared" si="13"/>
        <v>3</v>
      </c>
      <c r="AB219" s="50">
        <f t="shared" si="14"/>
        <v>1296.54</v>
      </c>
      <c r="AC219" s="50">
        <f t="shared" si="15"/>
        <v>928.71</v>
      </c>
    </row>
    <row r="220" spans="25:29" x14ac:dyDescent="0.25">
      <c r="Y220" s="51">
        <v>20.399999999999999</v>
      </c>
      <c r="Z220" s="52">
        <f t="shared" si="12"/>
        <v>147</v>
      </c>
      <c r="AA220" s="50">
        <f t="shared" si="13"/>
        <v>3</v>
      </c>
      <c r="AB220" s="50">
        <f t="shared" si="14"/>
        <v>1296.54</v>
      </c>
      <c r="AC220" s="50">
        <f t="shared" si="15"/>
        <v>943.7099999999997</v>
      </c>
    </row>
    <row r="221" spans="25:29" x14ac:dyDescent="0.25">
      <c r="Y221" s="51">
        <v>20.5</v>
      </c>
      <c r="Z221" s="52">
        <f t="shared" si="12"/>
        <v>147</v>
      </c>
      <c r="AA221" s="50">
        <f t="shared" si="13"/>
        <v>3</v>
      </c>
      <c r="AB221" s="50">
        <f t="shared" si="14"/>
        <v>1296.54</v>
      </c>
      <c r="AC221" s="50">
        <f t="shared" si="15"/>
        <v>958.71</v>
      </c>
    </row>
    <row r="222" spans="25:29" x14ac:dyDescent="0.25">
      <c r="Y222" s="51">
        <v>20.6</v>
      </c>
      <c r="Z222" s="52">
        <f t="shared" si="12"/>
        <v>147</v>
      </c>
      <c r="AA222" s="50">
        <f t="shared" si="13"/>
        <v>3</v>
      </c>
      <c r="AB222" s="50">
        <f t="shared" si="14"/>
        <v>1296.54</v>
      </c>
      <c r="AC222" s="50">
        <f t="shared" si="15"/>
        <v>973.71000000000015</v>
      </c>
    </row>
    <row r="223" spans="25:29" x14ac:dyDescent="0.25">
      <c r="Y223" s="51">
        <v>20.7</v>
      </c>
      <c r="Z223" s="52">
        <f t="shared" si="12"/>
        <v>147</v>
      </c>
      <c r="AA223" s="50">
        <f t="shared" si="13"/>
        <v>3</v>
      </c>
      <c r="AB223" s="50">
        <f t="shared" si="14"/>
        <v>1296.54</v>
      </c>
      <c r="AC223" s="50">
        <f t="shared" si="15"/>
        <v>988.70999999999992</v>
      </c>
    </row>
    <row r="224" spans="25:29" x14ac:dyDescent="0.25">
      <c r="Y224" s="51">
        <v>20.8</v>
      </c>
      <c r="Z224" s="52">
        <f t="shared" si="12"/>
        <v>147</v>
      </c>
      <c r="AA224" s="50">
        <f t="shared" si="13"/>
        <v>3</v>
      </c>
      <c r="AB224" s="50">
        <f t="shared" si="14"/>
        <v>1296.54</v>
      </c>
      <c r="AC224" s="50">
        <f t="shared" si="15"/>
        <v>1003.71</v>
      </c>
    </row>
    <row r="225" spans="25:29" x14ac:dyDescent="0.25">
      <c r="Y225" s="51">
        <v>20.9</v>
      </c>
      <c r="Z225" s="52">
        <f t="shared" si="12"/>
        <v>147</v>
      </c>
      <c r="AA225" s="50">
        <f t="shared" si="13"/>
        <v>3</v>
      </c>
      <c r="AB225" s="50">
        <f t="shared" si="14"/>
        <v>1296.54</v>
      </c>
      <c r="AC225" s="50">
        <f t="shared" si="15"/>
        <v>1018.7099999999997</v>
      </c>
    </row>
    <row r="226" spans="25:29" x14ac:dyDescent="0.25">
      <c r="Y226" s="51">
        <v>21</v>
      </c>
      <c r="Z226" s="52">
        <f t="shared" si="12"/>
        <v>147</v>
      </c>
      <c r="AA226" s="50">
        <f t="shared" si="13"/>
        <v>3</v>
      </c>
      <c r="AB226" s="50">
        <f t="shared" si="14"/>
        <v>1296.54</v>
      </c>
      <c r="AC226" s="50">
        <f t="shared" si="15"/>
        <v>1033.71</v>
      </c>
    </row>
    <row r="227" spans="25:29" x14ac:dyDescent="0.25">
      <c r="Y227" s="51">
        <v>21.1</v>
      </c>
      <c r="Z227" s="52">
        <f t="shared" si="12"/>
        <v>147</v>
      </c>
      <c r="AA227" s="50">
        <f t="shared" si="13"/>
        <v>3</v>
      </c>
      <c r="AB227" s="50">
        <f t="shared" si="14"/>
        <v>1296.54</v>
      </c>
      <c r="AC227" s="50">
        <f t="shared" si="15"/>
        <v>1048.7100000000003</v>
      </c>
    </row>
    <row r="228" spans="25:29" x14ac:dyDescent="0.25">
      <c r="Y228" s="51">
        <v>21.2</v>
      </c>
      <c r="Z228" s="52">
        <f t="shared" si="12"/>
        <v>147</v>
      </c>
      <c r="AA228" s="50">
        <f t="shared" si="13"/>
        <v>3</v>
      </c>
      <c r="AB228" s="50">
        <f t="shared" si="14"/>
        <v>1296.54</v>
      </c>
      <c r="AC228" s="50">
        <f t="shared" si="15"/>
        <v>1063.7099999999998</v>
      </c>
    </row>
    <row r="229" spans="25:29" x14ac:dyDescent="0.25">
      <c r="Y229" s="51">
        <v>21.3</v>
      </c>
      <c r="Z229" s="52">
        <f t="shared" si="12"/>
        <v>147</v>
      </c>
      <c r="AA229" s="50">
        <f t="shared" si="13"/>
        <v>3</v>
      </c>
      <c r="AB229" s="50">
        <f t="shared" si="14"/>
        <v>1296.54</v>
      </c>
      <c r="AC229" s="50">
        <f t="shared" si="15"/>
        <v>1078.7100000000003</v>
      </c>
    </row>
    <row r="230" spans="25:29" x14ac:dyDescent="0.25">
      <c r="Y230" s="51">
        <v>21.4</v>
      </c>
      <c r="Z230" s="52">
        <f t="shared" si="12"/>
        <v>147</v>
      </c>
      <c r="AA230" s="50">
        <f t="shared" si="13"/>
        <v>3</v>
      </c>
      <c r="AB230" s="50">
        <f t="shared" si="14"/>
        <v>1296.54</v>
      </c>
      <c r="AC230" s="50">
        <f t="shared" si="15"/>
        <v>1093.7099999999998</v>
      </c>
    </row>
    <row r="231" spans="25:29" x14ac:dyDescent="0.25">
      <c r="Y231" s="51">
        <v>21.5</v>
      </c>
      <c r="Z231" s="52">
        <f t="shared" si="12"/>
        <v>147</v>
      </c>
      <c r="AA231" s="50">
        <f t="shared" si="13"/>
        <v>3</v>
      </c>
      <c r="AB231" s="50">
        <f t="shared" si="14"/>
        <v>1296.54</v>
      </c>
      <c r="AC231" s="50">
        <f t="shared" si="15"/>
        <v>1108.71</v>
      </c>
    </row>
    <row r="232" spans="25:29" x14ac:dyDescent="0.25">
      <c r="Y232" s="51">
        <v>21.6</v>
      </c>
      <c r="Z232" s="52">
        <f t="shared" si="12"/>
        <v>147</v>
      </c>
      <c r="AA232" s="50">
        <f t="shared" si="13"/>
        <v>3</v>
      </c>
      <c r="AB232" s="50">
        <f t="shared" si="14"/>
        <v>1296.54</v>
      </c>
      <c r="AC232" s="50">
        <f t="shared" si="15"/>
        <v>1123.7100000000003</v>
      </c>
    </row>
    <row r="233" spans="25:29" x14ac:dyDescent="0.25">
      <c r="Y233" s="51">
        <v>21.7</v>
      </c>
      <c r="Z233" s="52">
        <f t="shared" si="12"/>
        <v>147</v>
      </c>
      <c r="AA233" s="50">
        <f t="shared" si="13"/>
        <v>3</v>
      </c>
      <c r="AB233" s="50">
        <f t="shared" si="14"/>
        <v>1296.54</v>
      </c>
      <c r="AC233" s="50">
        <f t="shared" si="15"/>
        <v>1138.7099999999998</v>
      </c>
    </row>
    <row r="234" spans="25:29" x14ac:dyDescent="0.25">
      <c r="Y234" s="51">
        <v>21.8</v>
      </c>
      <c r="Z234" s="52">
        <f t="shared" si="12"/>
        <v>147</v>
      </c>
      <c r="AA234" s="50">
        <f t="shared" si="13"/>
        <v>3</v>
      </c>
      <c r="AB234" s="50">
        <f t="shared" si="14"/>
        <v>1296.54</v>
      </c>
      <c r="AC234" s="50">
        <f t="shared" si="15"/>
        <v>1153.7100000000003</v>
      </c>
    </row>
    <row r="235" spans="25:29" x14ac:dyDescent="0.25">
      <c r="Y235" s="51">
        <v>21.9</v>
      </c>
      <c r="Z235" s="52">
        <f t="shared" si="12"/>
        <v>147</v>
      </c>
      <c r="AA235" s="50">
        <f t="shared" si="13"/>
        <v>3</v>
      </c>
      <c r="AB235" s="50">
        <f t="shared" si="14"/>
        <v>1296.54</v>
      </c>
      <c r="AC235" s="50">
        <f t="shared" si="15"/>
        <v>1168.7099999999998</v>
      </c>
    </row>
    <row r="236" spans="25:29" x14ac:dyDescent="0.25">
      <c r="Y236" s="51">
        <v>22</v>
      </c>
      <c r="Z236" s="52">
        <f t="shared" si="12"/>
        <v>147</v>
      </c>
      <c r="AA236" s="50">
        <f t="shared" si="13"/>
        <v>3</v>
      </c>
      <c r="AB236" s="50">
        <f t="shared" si="14"/>
        <v>1296.54</v>
      </c>
      <c r="AC236" s="50">
        <f t="shared" si="15"/>
        <v>1183.71</v>
      </c>
    </row>
    <row r="237" spans="25:29" x14ac:dyDescent="0.25">
      <c r="Y237" s="51">
        <v>22.1</v>
      </c>
      <c r="Z237" s="52">
        <f t="shared" si="12"/>
        <v>147</v>
      </c>
      <c r="AA237" s="50">
        <f t="shared" si="13"/>
        <v>3</v>
      </c>
      <c r="AB237" s="50">
        <f t="shared" si="14"/>
        <v>1296.54</v>
      </c>
      <c r="AC237" s="50">
        <f t="shared" si="15"/>
        <v>1198.7100000000003</v>
      </c>
    </row>
    <row r="238" spans="25:29" x14ac:dyDescent="0.25">
      <c r="Y238" s="51">
        <v>22.2</v>
      </c>
      <c r="Z238" s="52">
        <f t="shared" si="12"/>
        <v>147</v>
      </c>
      <c r="AA238" s="50">
        <f t="shared" si="13"/>
        <v>3</v>
      </c>
      <c r="AB238" s="50">
        <f t="shared" si="14"/>
        <v>1296.54</v>
      </c>
      <c r="AC238" s="50">
        <f t="shared" si="15"/>
        <v>1213.7099999999998</v>
      </c>
    </row>
    <row r="239" spans="25:29" x14ac:dyDescent="0.25">
      <c r="Y239" s="51">
        <v>22.3</v>
      </c>
      <c r="Z239" s="52">
        <f t="shared" si="12"/>
        <v>147</v>
      </c>
      <c r="AA239" s="50">
        <f t="shared" si="13"/>
        <v>3</v>
      </c>
      <c r="AB239" s="50">
        <f t="shared" si="14"/>
        <v>1296.54</v>
      </c>
      <c r="AC239" s="50">
        <f t="shared" si="15"/>
        <v>1228.7100000000003</v>
      </c>
    </row>
    <row r="240" spans="25:29" x14ac:dyDescent="0.25">
      <c r="Y240" s="51">
        <v>22.4</v>
      </c>
      <c r="Z240" s="52">
        <f t="shared" si="12"/>
        <v>147</v>
      </c>
      <c r="AA240" s="50">
        <f t="shared" si="13"/>
        <v>3</v>
      </c>
      <c r="AB240" s="50">
        <f t="shared" si="14"/>
        <v>1296.54</v>
      </c>
      <c r="AC240" s="50">
        <f t="shared" si="15"/>
        <v>1243.7099999999998</v>
      </c>
    </row>
    <row r="241" spans="25:29" x14ac:dyDescent="0.25">
      <c r="Y241" s="51">
        <v>22.5</v>
      </c>
      <c r="Z241" s="52">
        <f t="shared" si="12"/>
        <v>147</v>
      </c>
      <c r="AA241" s="50">
        <f t="shared" si="13"/>
        <v>3</v>
      </c>
      <c r="AB241" s="50">
        <f t="shared" si="14"/>
        <v>1296.54</v>
      </c>
      <c r="AC241" s="50">
        <f t="shared" si="15"/>
        <v>1258.71</v>
      </c>
    </row>
    <row r="242" spans="25:29" x14ac:dyDescent="0.25">
      <c r="Y242" s="51">
        <v>22.6</v>
      </c>
      <c r="Z242" s="52">
        <f t="shared" si="12"/>
        <v>147</v>
      </c>
      <c r="AA242" s="50">
        <f t="shared" si="13"/>
        <v>3</v>
      </c>
      <c r="AB242" s="50">
        <f t="shared" si="14"/>
        <v>1296.54</v>
      </c>
      <c r="AC242" s="50">
        <f t="shared" si="15"/>
        <v>1273.7100000000003</v>
      </c>
    </row>
    <row r="243" spans="25:29" x14ac:dyDescent="0.25">
      <c r="Y243" s="51">
        <v>22.7</v>
      </c>
      <c r="Z243" s="52">
        <f t="shared" si="12"/>
        <v>147</v>
      </c>
      <c r="AA243" s="50">
        <f t="shared" si="13"/>
        <v>3</v>
      </c>
      <c r="AB243" s="50">
        <f t="shared" si="14"/>
        <v>1296.54</v>
      </c>
      <c r="AC243" s="50">
        <f t="shared" si="15"/>
        <v>1288.7099999999998</v>
      </c>
    </row>
    <row r="244" spans="25:29" x14ac:dyDescent="0.25">
      <c r="Y244" s="51">
        <v>22.8</v>
      </c>
      <c r="Z244" s="52">
        <f t="shared" si="12"/>
        <v>147</v>
      </c>
      <c r="AA244" s="50">
        <f t="shared" si="13"/>
        <v>3</v>
      </c>
      <c r="AB244" s="50">
        <f t="shared" si="14"/>
        <v>1296.54</v>
      </c>
      <c r="AC244" s="50">
        <f t="shared" si="15"/>
        <v>1303.7100000000003</v>
      </c>
    </row>
    <row r="245" spans="25:29" x14ac:dyDescent="0.25">
      <c r="Y245" s="51">
        <v>22.9</v>
      </c>
      <c r="Z245" s="52">
        <f t="shared" si="12"/>
        <v>147</v>
      </c>
      <c r="AA245" s="50">
        <f t="shared" si="13"/>
        <v>3</v>
      </c>
      <c r="AB245" s="50">
        <f t="shared" si="14"/>
        <v>1296.54</v>
      </c>
      <c r="AC245" s="50">
        <f t="shared" si="15"/>
        <v>1318.7099999999998</v>
      </c>
    </row>
    <row r="246" spans="25:29" x14ac:dyDescent="0.25">
      <c r="Y246" s="51">
        <v>23</v>
      </c>
      <c r="Z246" s="52">
        <f t="shared" si="12"/>
        <v>147</v>
      </c>
      <c r="AA246" s="50">
        <f t="shared" si="13"/>
        <v>3</v>
      </c>
      <c r="AB246" s="50">
        <f t="shared" si="14"/>
        <v>1296.54</v>
      </c>
      <c r="AC246" s="50">
        <f t="shared" si="15"/>
        <v>1333.71</v>
      </c>
    </row>
    <row r="247" spans="25:29" x14ac:dyDescent="0.25">
      <c r="Y247" s="51">
        <v>23.1</v>
      </c>
      <c r="Z247" s="52">
        <f t="shared" si="12"/>
        <v>147</v>
      </c>
      <c r="AA247" s="50">
        <f t="shared" si="13"/>
        <v>3</v>
      </c>
      <c r="AB247" s="50">
        <f t="shared" si="14"/>
        <v>1296.54</v>
      </c>
      <c r="AC247" s="50">
        <f t="shared" si="15"/>
        <v>1348.7100000000003</v>
      </c>
    </row>
    <row r="248" spans="25:29" x14ac:dyDescent="0.25">
      <c r="Y248" s="51">
        <v>23.2</v>
      </c>
      <c r="Z248" s="52">
        <f t="shared" si="12"/>
        <v>147</v>
      </c>
      <c r="AA248" s="50">
        <f t="shared" si="13"/>
        <v>3</v>
      </c>
      <c r="AB248" s="50">
        <f t="shared" si="14"/>
        <v>1296.54</v>
      </c>
      <c r="AC248" s="50">
        <f t="shared" si="15"/>
        <v>1363.7099999999998</v>
      </c>
    </row>
    <row r="249" spans="25:29" x14ac:dyDescent="0.25">
      <c r="Y249" s="51">
        <v>23.3</v>
      </c>
      <c r="Z249" s="52">
        <f t="shared" si="12"/>
        <v>147</v>
      </c>
      <c r="AA249" s="50">
        <f t="shared" si="13"/>
        <v>3</v>
      </c>
      <c r="AB249" s="50">
        <f t="shared" si="14"/>
        <v>1296.54</v>
      </c>
      <c r="AC249" s="50">
        <f t="shared" si="15"/>
        <v>1378.7100000000003</v>
      </c>
    </row>
    <row r="250" spans="25:29" x14ac:dyDescent="0.25">
      <c r="Y250" s="51">
        <v>23.4</v>
      </c>
      <c r="Z250" s="52">
        <f t="shared" si="12"/>
        <v>147</v>
      </c>
      <c r="AA250" s="50">
        <f t="shared" si="13"/>
        <v>3</v>
      </c>
      <c r="AB250" s="50">
        <f t="shared" si="14"/>
        <v>1296.54</v>
      </c>
      <c r="AC250" s="50">
        <f t="shared" si="15"/>
        <v>1393.7099999999998</v>
      </c>
    </row>
    <row r="251" spans="25:29" x14ac:dyDescent="0.25">
      <c r="Y251" s="51">
        <v>23.5</v>
      </c>
      <c r="Z251" s="52">
        <f t="shared" si="12"/>
        <v>147</v>
      </c>
      <c r="AA251" s="50">
        <f t="shared" si="13"/>
        <v>3</v>
      </c>
      <c r="AB251" s="50">
        <f t="shared" si="14"/>
        <v>1296.54</v>
      </c>
      <c r="AC251" s="50">
        <f t="shared" si="15"/>
        <v>1408.71</v>
      </c>
    </row>
    <row r="252" spans="25:29" x14ac:dyDescent="0.25">
      <c r="Y252" s="51">
        <v>23.6</v>
      </c>
      <c r="Z252" s="52">
        <f t="shared" si="12"/>
        <v>147</v>
      </c>
      <c r="AA252" s="50">
        <f t="shared" si="13"/>
        <v>3</v>
      </c>
      <c r="AB252" s="50">
        <f t="shared" si="14"/>
        <v>1296.54</v>
      </c>
      <c r="AC252" s="50">
        <f t="shared" si="15"/>
        <v>1423.7100000000003</v>
      </c>
    </row>
    <row r="253" spans="25:29" x14ac:dyDescent="0.25">
      <c r="Y253" s="51">
        <v>23.7</v>
      </c>
      <c r="Z253" s="52">
        <f t="shared" si="12"/>
        <v>147</v>
      </c>
      <c r="AA253" s="50">
        <f t="shared" si="13"/>
        <v>3</v>
      </c>
      <c r="AB253" s="50">
        <f t="shared" si="14"/>
        <v>1296.54</v>
      </c>
      <c r="AC253" s="50">
        <f t="shared" si="15"/>
        <v>1438.7099999999998</v>
      </c>
    </row>
    <row r="254" spans="25:29" x14ac:dyDescent="0.25">
      <c r="Y254" s="51">
        <v>23.8</v>
      </c>
      <c r="Z254" s="52">
        <f t="shared" si="12"/>
        <v>147</v>
      </c>
      <c r="AA254" s="50">
        <f t="shared" si="13"/>
        <v>3</v>
      </c>
      <c r="AB254" s="50">
        <f t="shared" si="14"/>
        <v>1296.54</v>
      </c>
      <c r="AC254" s="50">
        <f t="shared" si="15"/>
        <v>1453.7100000000003</v>
      </c>
    </row>
    <row r="255" spans="25:29" x14ac:dyDescent="0.25">
      <c r="Y255" s="51">
        <v>23.9</v>
      </c>
      <c r="Z255" s="52">
        <f t="shared" si="12"/>
        <v>147</v>
      </c>
      <c r="AA255" s="50">
        <f t="shared" si="13"/>
        <v>3</v>
      </c>
      <c r="AB255" s="50">
        <f t="shared" si="14"/>
        <v>1296.54</v>
      </c>
      <c r="AC255" s="50">
        <f t="shared" si="15"/>
        <v>1468.7099999999998</v>
      </c>
    </row>
    <row r="256" spans="25:29" x14ac:dyDescent="0.25">
      <c r="Y256" s="51">
        <v>24</v>
      </c>
      <c r="Z256" s="52">
        <f t="shared" si="12"/>
        <v>147</v>
      </c>
      <c r="AA256" s="50">
        <f t="shared" si="13"/>
        <v>3</v>
      </c>
      <c r="AB256" s="50">
        <f t="shared" si="14"/>
        <v>1296.54</v>
      </c>
      <c r="AC256" s="50">
        <f t="shared" si="15"/>
        <v>1483.71</v>
      </c>
    </row>
    <row r="257" spans="25:29" x14ac:dyDescent="0.25">
      <c r="Y257" s="51">
        <v>24.1</v>
      </c>
      <c r="Z257" s="52">
        <f t="shared" si="12"/>
        <v>147</v>
      </c>
      <c r="AA257" s="50">
        <f t="shared" si="13"/>
        <v>3</v>
      </c>
      <c r="AB257" s="50">
        <f t="shared" si="14"/>
        <v>1296.54</v>
      </c>
      <c r="AC257" s="50">
        <f t="shared" si="15"/>
        <v>1498.7100000000003</v>
      </c>
    </row>
    <row r="258" spans="25:29" x14ac:dyDescent="0.25">
      <c r="Y258" s="51">
        <v>24.2</v>
      </c>
      <c r="Z258" s="52">
        <f t="shared" si="12"/>
        <v>147</v>
      </c>
      <c r="AA258" s="50">
        <f t="shared" si="13"/>
        <v>3</v>
      </c>
      <c r="AB258" s="50">
        <f t="shared" si="14"/>
        <v>1296.54</v>
      </c>
      <c r="AC258" s="50">
        <f t="shared" si="15"/>
        <v>1513.7099999999998</v>
      </c>
    </row>
    <row r="259" spans="25:29" x14ac:dyDescent="0.25">
      <c r="Y259" s="51">
        <v>24.3</v>
      </c>
      <c r="Z259" s="52">
        <f t="shared" si="12"/>
        <v>147</v>
      </c>
      <c r="AA259" s="50">
        <f t="shared" si="13"/>
        <v>3</v>
      </c>
      <c r="AB259" s="50">
        <f t="shared" si="14"/>
        <v>1296.54</v>
      </c>
      <c r="AC259" s="50">
        <f t="shared" si="15"/>
        <v>1528.7100000000003</v>
      </c>
    </row>
    <row r="260" spans="25:29" x14ac:dyDescent="0.25">
      <c r="Y260" s="51">
        <v>24.4</v>
      </c>
      <c r="Z260" s="52">
        <f t="shared" si="12"/>
        <v>147</v>
      </c>
      <c r="AA260" s="50">
        <f t="shared" si="13"/>
        <v>3</v>
      </c>
      <c r="AB260" s="50">
        <f t="shared" si="14"/>
        <v>1296.54</v>
      </c>
      <c r="AC260" s="50">
        <f t="shared" si="15"/>
        <v>1543.7099999999998</v>
      </c>
    </row>
    <row r="261" spans="25:29" x14ac:dyDescent="0.25">
      <c r="Y261" s="51">
        <v>24.5</v>
      </c>
      <c r="Z261" s="52">
        <f t="shared" si="12"/>
        <v>147</v>
      </c>
      <c r="AA261" s="50">
        <f t="shared" si="13"/>
        <v>3</v>
      </c>
      <c r="AB261" s="50">
        <f t="shared" si="14"/>
        <v>1296.54</v>
      </c>
      <c r="AC261" s="50">
        <f t="shared" si="15"/>
        <v>1558.71</v>
      </c>
    </row>
    <row r="262" spans="25:29" x14ac:dyDescent="0.25">
      <c r="Y262" s="51">
        <v>24.6</v>
      </c>
      <c r="Z262" s="52">
        <f t="shared" si="12"/>
        <v>147</v>
      </c>
      <c r="AA262" s="50">
        <f t="shared" si="13"/>
        <v>3</v>
      </c>
      <c r="AB262" s="50">
        <f t="shared" si="14"/>
        <v>1296.54</v>
      </c>
      <c r="AC262" s="50">
        <f t="shared" si="15"/>
        <v>1573.7100000000003</v>
      </c>
    </row>
    <row r="263" spans="25:29" x14ac:dyDescent="0.25">
      <c r="Y263" s="51">
        <v>24.7</v>
      </c>
      <c r="Z263" s="52">
        <f t="shared" si="12"/>
        <v>147</v>
      </c>
      <c r="AA263" s="50">
        <f t="shared" si="13"/>
        <v>3</v>
      </c>
      <c r="AB263" s="50">
        <f t="shared" si="14"/>
        <v>1296.54</v>
      </c>
      <c r="AC263" s="50">
        <f t="shared" si="15"/>
        <v>1588.7099999999998</v>
      </c>
    </row>
    <row r="264" spans="25:29" x14ac:dyDescent="0.25">
      <c r="Y264" s="51">
        <v>24.8</v>
      </c>
      <c r="Z264" s="52">
        <f t="shared" si="12"/>
        <v>147</v>
      </c>
      <c r="AA264" s="50">
        <f t="shared" si="13"/>
        <v>3</v>
      </c>
      <c r="AB264" s="50">
        <f t="shared" si="14"/>
        <v>1296.54</v>
      </c>
      <c r="AC264" s="50">
        <f t="shared" si="15"/>
        <v>1603.7100000000003</v>
      </c>
    </row>
    <row r="265" spans="25:29" x14ac:dyDescent="0.25">
      <c r="Y265" s="51">
        <v>24.9</v>
      </c>
      <c r="Z265" s="52">
        <f t="shared" si="12"/>
        <v>147</v>
      </c>
      <c r="AA265" s="50">
        <f t="shared" si="13"/>
        <v>3</v>
      </c>
      <c r="AB265" s="50">
        <f t="shared" si="14"/>
        <v>1296.54</v>
      </c>
      <c r="AC265" s="50">
        <f t="shared" si="15"/>
        <v>1618.7099999999998</v>
      </c>
    </row>
    <row r="266" spans="25:29" x14ac:dyDescent="0.25">
      <c r="Y266" s="51">
        <v>25</v>
      </c>
      <c r="Z266" s="52">
        <f t="shared" si="12"/>
        <v>147</v>
      </c>
      <c r="AA266" s="50">
        <f t="shared" si="13"/>
        <v>3</v>
      </c>
      <c r="AB266" s="50">
        <f t="shared" si="14"/>
        <v>1296.54</v>
      </c>
      <c r="AC266" s="50">
        <f t="shared" si="15"/>
        <v>1633.71</v>
      </c>
    </row>
    <row r="267" spans="25:29" x14ac:dyDescent="0.25">
      <c r="Y267" s="51">
        <v>25.1</v>
      </c>
      <c r="Z267" s="52">
        <f t="shared" si="12"/>
        <v>147</v>
      </c>
      <c r="AA267" s="50">
        <f t="shared" si="13"/>
        <v>3</v>
      </c>
      <c r="AB267" s="50">
        <f t="shared" si="14"/>
        <v>1296.54</v>
      </c>
      <c r="AC267" s="50">
        <f t="shared" si="15"/>
        <v>1648.7100000000003</v>
      </c>
    </row>
    <row r="268" spans="25:29" x14ac:dyDescent="0.25">
      <c r="Y268" s="51">
        <v>25.2</v>
      </c>
      <c r="Z268" s="52">
        <f t="shared" si="12"/>
        <v>147</v>
      </c>
      <c r="AA268" s="50">
        <f t="shared" si="13"/>
        <v>3</v>
      </c>
      <c r="AB268" s="50">
        <f t="shared" si="14"/>
        <v>1296.54</v>
      </c>
      <c r="AC268" s="50">
        <f t="shared" si="15"/>
        <v>1663.7099999999998</v>
      </c>
    </row>
    <row r="269" spans="25:29" x14ac:dyDescent="0.25">
      <c r="Y269" s="51">
        <v>25.3</v>
      </c>
      <c r="Z269" s="52">
        <f t="shared" si="12"/>
        <v>147</v>
      </c>
      <c r="AA269" s="50">
        <f t="shared" si="13"/>
        <v>3</v>
      </c>
      <c r="AB269" s="50">
        <f t="shared" si="14"/>
        <v>1296.54</v>
      </c>
      <c r="AC269" s="50">
        <f t="shared" si="15"/>
        <v>1678.7100000000003</v>
      </c>
    </row>
    <row r="270" spans="25:29" x14ac:dyDescent="0.25">
      <c r="Y270" s="51">
        <v>25.4</v>
      </c>
      <c r="Z270" s="52">
        <f t="shared" si="12"/>
        <v>147</v>
      </c>
      <c r="AA270" s="50">
        <f t="shared" si="13"/>
        <v>3</v>
      </c>
      <c r="AB270" s="50">
        <f t="shared" si="14"/>
        <v>1296.54</v>
      </c>
      <c r="AC270" s="50">
        <f t="shared" si="15"/>
        <v>1693.7099999999998</v>
      </c>
    </row>
    <row r="271" spans="25:29" x14ac:dyDescent="0.25">
      <c r="Y271" s="51">
        <v>25.5</v>
      </c>
      <c r="Z271" s="52">
        <f t="shared" si="12"/>
        <v>147</v>
      </c>
      <c r="AA271" s="50">
        <f t="shared" si="13"/>
        <v>3</v>
      </c>
      <c r="AB271" s="50">
        <f t="shared" si="14"/>
        <v>1296.54</v>
      </c>
      <c r="AC271" s="50">
        <f t="shared" si="15"/>
        <v>1708.71</v>
      </c>
    </row>
    <row r="272" spans="25:29" x14ac:dyDescent="0.25">
      <c r="Y272" s="51">
        <v>25.6</v>
      </c>
      <c r="Z272" s="52">
        <f t="shared" ref="Z272:Z335" si="16">IF((Y272-$D$13-$D$7/1000)&lt;0,0,IF((Y272-$D$13-$D$7/1000)/($D$14+$Z$12)*1000&gt;$D$10*0.98,$D$10*0.98,(Y272-$D$13-$D$7/1000)/($D$14+$Z$12)*1000))</f>
        <v>147</v>
      </c>
      <c r="AA272" s="50">
        <f t="shared" ref="AA272:AA335" si="17">IF((Y272-$D$13-$D$7/1000)&gt;=0,$D$10-Z272,IF(Y272-$D$13-$D$7/1000&gt;0,IF((Y272-$D$13-$D$7/1000)/$Z$11*1000&gt;$D$10,$D$10,(Y272-$D$13-$D$7/1000)/$Z$11*1000),0))</f>
        <v>3</v>
      </c>
      <c r="AB272" s="50">
        <f t="shared" ref="AB272:AB335" si="18">Z272*Z272*$D$14/1000</f>
        <v>1296.54</v>
      </c>
      <c r="AC272" s="50">
        <f t="shared" ref="AC272:AC335" si="19">(Y272-$D$13-$D$7/1000-Z272*$D$14/1000)*Z272+AA272*(Y272-$D$13-$D$7/1000)</f>
        <v>1723.7100000000003</v>
      </c>
    </row>
    <row r="273" spans="25:29" x14ac:dyDescent="0.25">
      <c r="Y273" s="51">
        <v>25.7</v>
      </c>
      <c r="Z273" s="52">
        <f t="shared" si="16"/>
        <v>147</v>
      </c>
      <c r="AA273" s="50">
        <f t="shared" si="17"/>
        <v>3</v>
      </c>
      <c r="AB273" s="50">
        <f t="shared" si="18"/>
        <v>1296.54</v>
      </c>
      <c r="AC273" s="50">
        <f t="shared" si="19"/>
        <v>1738.7099999999998</v>
      </c>
    </row>
    <row r="274" spans="25:29" x14ac:dyDescent="0.25">
      <c r="Y274" s="51">
        <v>25.8</v>
      </c>
      <c r="Z274" s="52">
        <f t="shared" si="16"/>
        <v>147</v>
      </c>
      <c r="AA274" s="50">
        <f t="shared" si="17"/>
        <v>3</v>
      </c>
      <c r="AB274" s="50">
        <f t="shared" si="18"/>
        <v>1296.54</v>
      </c>
      <c r="AC274" s="50">
        <f t="shared" si="19"/>
        <v>1753.7100000000003</v>
      </c>
    </row>
    <row r="275" spans="25:29" x14ac:dyDescent="0.25">
      <c r="Y275" s="51">
        <v>25.9</v>
      </c>
      <c r="Z275" s="52">
        <f t="shared" si="16"/>
        <v>147</v>
      </c>
      <c r="AA275" s="50">
        <f t="shared" si="17"/>
        <v>3</v>
      </c>
      <c r="AB275" s="50">
        <f t="shared" si="18"/>
        <v>1296.54</v>
      </c>
      <c r="AC275" s="50">
        <f t="shared" si="19"/>
        <v>1768.7099999999998</v>
      </c>
    </row>
    <row r="276" spans="25:29" x14ac:dyDescent="0.25">
      <c r="Y276" s="51">
        <v>26</v>
      </c>
      <c r="Z276" s="52">
        <f t="shared" si="16"/>
        <v>147</v>
      </c>
      <c r="AA276" s="50">
        <f t="shared" si="17"/>
        <v>3</v>
      </c>
      <c r="AB276" s="50">
        <f t="shared" si="18"/>
        <v>1296.54</v>
      </c>
      <c r="AC276" s="50">
        <f t="shared" si="19"/>
        <v>1783.71</v>
      </c>
    </row>
    <row r="277" spans="25:29" x14ac:dyDescent="0.25">
      <c r="Y277" s="51">
        <v>26.1</v>
      </c>
      <c r="Z277" s="52">
        <f t="shared" si="16"/>
        <v>147</v>
      </c>
      <c r="AA277" s="50">
        <f t="shared" si="17"/>
        <v>3</v>
      </c>
      <c r="AB277" s="50">
        <f t="shared" si="18"/>
        <v>1296.54</v>
      </c>
      <c r="AC277" s="50">
        <f t="shared" si="19"/>
        <v>1798.7100000000003</v>
      </c>
    </row>
    <row r="278" spans="25:29" x14ac:dyDescent="0.25">
      <c r="Y278" s="51">
        <v>26.2</v>
      </c>
      <c r="Z278" s="52">
        <f t="shared" si="16"/>
        <v>147</v>
      </c>
      <c r="AA278" s="50">
        <f t="shared" si="17"/>
        <v>3</v>
      </c>
      <c r="AB278" s="50">
        <f t="shared" si="18"/>
        <v>1296.54</v>
      </c>
      <c r="AC278" s="50">
        <f t="shared" si="19"/>
        <v>1813.7099999999998</v>
      </c>
    </row>
    <row r="279" spans="25:29" x14ac:dyDescent="0.25">
      <c r="Y279" s="51">
        <v>26.3</v>
      </c>
      <c r="Z279" s="52">
        <f t="shared" si="16"/>
        <v>147</v>
      </c>
      <c r="AA279" s="50">
        <f t="shared" si="17"/>
        <v>3</v>
      </c>
      <c r="AB279" s="50">
        <f t="shared" si="18"/>
        <v>1296.54</v>
      </c>
      <c r="AC279" s="50">
        <f t="shared" si="19"/>
        <v>1828.7100000000003</v>
      </c>
    </row>
    <row r="280" spans="25:29" x14ac:dyDescent="0.25">
      <c r="Y280" s="51">
        <v>26.4</v>
      </c>
      <c r="Z280" s="52">
        <f t="shared" si="16"/>
        <v>147</v>
      </c>
      <c r="AA280" s="50">
        <f t="shared" si="17"/>
        <v>3</v>
      </c>
      <c r="AB280" s="50">
        <f t="shared" si="18"/>
        <v>1296.54</v>
      </c>
      <c r="AC280" s="50">
        <f t="shared" si="19"/>
        <v>1843.7099999999998</v>
      </c>
    </row>
    <row r="281" spans="25:29" x14ac:dyDescent="0.25">
      <c r="Y281" s="51">
        <v>26.5</v>
      </c>
      <c r="Z281" s="52">
        <f t="shared" si="16"/>
        <v>147</v>
      </c>
      <c r="AA281" s="50">
        <f t="shared" si="17"/>
        <v>3</v>
      </c>
      <c r="AB281" s="50">
        <f t="shared" si="18"/>
        <v>1296.54</v>
      </c>
      <c r="AC281" s="50">
        <f t="shared" si="19"/>
        <v>1858.71</v>
      </c>
    </row>
    <row r="282" spans="25:29" x14ac:dyDescent="0.25">
      <c r="Y282" s="51">
        <v>26.6</v>
      </c>
      <c r="Z282" s="52">
        <f t="shared" si="16"/>
        <v>147</v>
      </c>
      <c r="AA282" s="50">
        <f t="shared" si="17"/>
        <v>3</v>
      </c>
      <c r="AB282" s="50">
        <f t="shared" si="18"/>
        <v>1296.54</v>
      </c>
      <c r="AC282" s="50">
        <f t="shared" si="19"/>
        <v>1873.7100000000003</v>
      </c>
    </row>
    <row r="283" spans="25:29" x14ac:dyDescent="0.25">
      <c r="Y283" s="51">
        <v>26.7</v>
      </c>
      <c r="Z283" s="52">
        <f t="shared" si="16"/>
        <v>147</v>
      </c>
      <c r="AA283" s="50">
        <f t="shared" si="17"/>
        <v>3</v>
      </c>
      <c r="AB283" s="50">
        <f t="shared" si="18"/>
        <v>1296.54</v>
      </c>
      <c r="AC283" s="50">
        <f t="shared" si="19"/>
        <v>1888.7099999999998</v>
      </c>
    </row>
    <row r="284" spans="25:29" x14ac:dyDescent="0.25">
      <c r="Y284" s="51">
        <v>26.8</v>
      </c>
      <c r="Z284" s="52">
        <f t="shared" si="16"/>
        <v>147</v>
      </c>
      <c r="AA284" s="50">
        <f t="shared" si="17"/>
        <v>3</v>
      </c>
      <c r="AB284" s="50">
        <f t="shared" si="18"/>
        <v>1296.54</v>
      </c>
      <c r="AC284" s="50">
        <f t="shared" si="19"/>
        <v>1903.71</v>
      </c>
    </row>
    <row r="285" spans="25:29" x14ac:dyDescent="0.25">
      <c r="Y285" s="51">
        <v>26.9</v>
      </c>
      <c r="Z285" s="52">
        <f t="shared" si="16"/>
        <v>147</v>
      </c>
      <c r="AA285" s="50">
        <f t="shared" si="17"/>
        <v>3</v>
      </c>
      <c r="AB285" s="50">
        <f t="shared" si="18"/>
        <v>1296.54</v>
      </c>
      <c r="AC285" s="50">
        <f t="shared" si="19"/>
        <v>1918.7099999999998</v>
      </c>
    </row>
    <row r="286" spans="25:29" x14ac:dyDescent="0.25">
      <c r="Y286" s="51">
        <v>27</v>
      </c>
      <c r="Z286" s="52">
        <f t="shared" si="16"/>
        <v>147</v>
      </c>
      <c r="AA286" s="50">
        <f t="shared" si="17"/>
        <v>3</v>
      </c>
      <c r="AB286" s="50">
        <f t="shared" si="18"/>
        <v>1296.54</v>
      </c>
      <c r="AC286" s="50">
        <f t="shared" si="19"/>
        <v>1933.71</v>
      </c>
    </row>
    <row r="287" spans="25:29" x14ac:dyDescent="0.25">
      <c r="Y287" s="51">
        <v>27.1</v>
      </c>
      <c r="Z287" s="52">
        <f t="shared" si="16"/>
        <v>147</v>
      </c>
      <c r="AA287" s="50">
        <f t="shared" si="17"/>
        <v>3</v>
      </c>
      <c r="AB287" s="50">
        <f t="shared" si="18"/>
        <v>1296.54</v>
      </c>
      <c r="AC287" s="50">
        <f t="shared" si="19"/>
        <v>1948.7100000000003</v>
      </c>
    </row>
    <row r="288" spans="25:29" x14ac:dyDescent="0.25">
      <c r="Y288" s="51">
        <v>27.2</v>
      </c>
      <c r="Z288" s="52">
        <f t="shared" si="16"/>
        <v>147</v>
      </c>
      <c r="AA288" s="50">
        <f t="shared" si="17"/>
        <v>3</v>
      </c>
      <c r="AB288" s="50">
        <f t="shared" si="18"/>
        <v>1296.54</v>
      </c>
      <c r="AC288" s="50">
        <f t="shared" si="19"/>
        <v>1963.7099999999998</v>
      </c>
    </row>
    <row r="289" spans="25:29" x14ac:dyDescent="0.25">
      <c r="Y289" s="51">
        <v>27.3</v>
      </c>
      <c r="Z289" s="52">
        <f t="shared" si="16"/>
        <v>147</v>
      </c>
      <c r="AA289" s="50">
        <f t="shared" si="17"/>
        <v>3</v>
      </c>
      <c r="AB289" s="50">
        <f t="shared" si="18"/>
        <v>1296.54</v>
      </c>
      <c r="AC289" s="50">
        <f t="shared" si="19"/>
        <v>1978.71</v>
      </c>
    </row>
    <row r="290" spans="25:29" x14ac:dyDescent="0.25">
      <c r="Y290" s="51">
        <v>27.4</v>
      </c>
      <c r="Z290" s="52">
        <f t="shared" si="16"/>
        <v>147</v>
      </c>
      <c r="AA290" s="50">
        <f t="shared" si="17"/>
        <v>3</v>
      </c>
      <c r="AB290" s="50">
        <f t="shared" si="18"/>
        <v>1296.54</v>
      </c>
      <c r="AC290" s="50">
        <f t="shared" si="19"/>
        <v>1993.7099999999998</v>
      </c>
    </row>
    <row r="291" spans="25:29" x14ac:dyDescent="0.25">
      <c r="Y291" s="51">
        <v>27.5</v>
      </c>
      <c r="Z291" s="52">
        <f t="shared" si="16"/>
        <v>147</v>
      </c>
      <c r="AA291" s="50">
        <f t="shared" si="17"/>
        <v>3</v>
      </c>
      <c r="AB291" s="50">
        <f t="shared" si="18"/>
        <v>1296.54</v>
      </c>
      <c r="AC291" s="50">
        <f t="shared" si="19"/>
        <v>2008.71</v>
      </c>
    </row>
    <row r="292" spans="25:29" x14ac:dyDescent="0.25">
      <c r="Y292" s="51">
        <v>27.6</v>
      </c>
      <c r="Z292" s="52">
        <f t="shared" si="16"/>
        <v>147</v>
      </c>
      <c r="AA292" s="50">
        <f t="shared" si="17"/>
        <v>3</v>
      </c>
      <c r="AB292" s="50">
        <f t="shared" si="18"/>
        <v>1296.54</v>
      </c>
      <c r="AC292" s="50">
        <f t="shared" si="19"/>
        <v>2023.7100000000003</v>
      </c>
    </row>
    <row r="293" spans="25:29" x14ac:dyDescent="0.25">
      <c r="Y293" s="51">
        <v>27.7</v>
      </c>
      <c r="Z293" s="52">
        <f t="shared" si="16"/>
        <v>147</v>
      </c>
      <c r="AA293" s="50">
        <f t="shared" si="17"/>
        <v>3</v>
      </c>
      <c r="AB293" s="50">
        <f t="shared" si="18"/>
        <v>1296.54</v>
      </c>
      <c r="AC293" s="50">
        <f t="shared" si="19"/>
        <v>2038.7099999999998</v>
      </c>
    </row>
    <row r="294" spans="25:29" x14ac:dyDescent="0.25">
      <c r="Y294" s="51">
        <v>27.8</v>
      </c>
      <c r="Z294" s="52">
        <f t="shared" si="16"/>
        <v>147</v>
      </c>
      <c r="AA294" s="50">
        <f t="shared" si="17"/>
        <v>3</v>
      </c>
      <c r="AB294" s="50">
        <f t="shared" si="18"/>
        <v>1296.54</v>
      </c>
      <c r="AC294" s="50">
        <f t="shared" si="19"/>
        <v>2053.71</v>
      </c>
    </row>
    <row r="295" spans="25:29" x14ac:dyDescent="0.25">
      <c r="Y295" s="51">
        <v>27.9</v>
      </c>
      <c r="Z295" s="52">
        <f t="shared" si="16"/>
        <v>147</v>
      </c>
      <c r="AA295" s="50">
        <f t="shared" si="17"/>
        <v>3</v>
      </c>
      <c r="AB295" s="50">
        <f t="shared" si="18"/>
        <v>1296.54</v>
      </c>
      <c r="AC295" s="50">
        <f t="shared" si="19"/>
        <v>2068.7099999999996</v>
      </c>
    </row>
    <row r="296" spans="25:29" x14ac:dyDescent="0.25">
      <c r="Y296" s="51">
        <v>28</v>
      </c>
      <c r="Z296" s="52">
        <f t="shared" si="16"/>
        <v>147</v>
      </c>
      <c r="AA296" s="50">
        <f t="shared" si="17"/>
        <v>3</v>
      </c>
      <c r="AB296" s="50">
        <f t="shared" si="18"/>
        <v>1296.54</v>
      </c>
      <c r="AC296" s="50">
        <f t="shared" si="19"/>
        <v>2083.71</v>
      </c>
    </row>
    <row r="297" spans="25:29" x14ac:dyDescent="0.25">
      <c r="Y297" s="51">
        <v>28.1</v>
      </c>
      <c r="Z297" s="52">
        <f t="shared" si="16"/>
        <v>147</v>
      </c>
      <c r="AA297" s="50">
        <f t="shared" si="17"/>
        <v>3</v>
      </c>
      <c r="AB297" s="50">
        <f t="shared" si="18"/>
        <v>1296.54</v>
      </c>
      <c r="AC297" s="50">
        <f t="shared" si="19"/>
        <v>2098.7100000000005</v>
      </c>
    </row>
    <row r="298" spans="25:29" x14ac:dyDescent="0.25">
      <c r="Y298" s="51">
        <v>28.2</v>
      </c>
      <c r="Z298" s="52">
        <f t="shared" si="16"/>
        <v>147</v>
      </c>
      <c r="AA298" s="50">
        <f t="shared" si="17"/>
        <v>3</v>
      </c>
      <c r="AB298" s="50">
        <f t="shared" si="18"/>
        <v>1296.54</v>
      </c>
      <c r="AC298" s="50">
        <f t="shared" si="19"/>
        <v>2113.71</v>
      </c>
    </row>
    <row r="299" spans="25:29" x14ac:dyDescent="0.25">
      <c r="Y299" s="51">
        <v>28.3</v>
      </c>
      <c r="Z299" s="52">
        <f t="shared" si="16"/>
        <v>147</v>
      </c>
      <c r="AA299" s="50">
        <f t="shared" si="17"/>
        <v>3</v>
      </c>
      <c r="AB299" s="50">
        <f t="shared" si="18"/>
        <v>1296.54</v>
      </c>
      <c r="AC299" s="50">
        <f t="shared" si="19"/>
        <v>2128.71</v>
      </c>
    </row>
    <row r="300" spans="25:29" x14ac:dyDescent="0.25">
      <c r="Y300" s="51">
        <v>28.4</v>
      </c>
      <c r="Z300" s="52">
        <f t="shared" si="16"/>
        <v>147</v>
      </c>
      <c r="AA300" s="50">
        <f t="shared" si="17"/>
        <v>3</v>
      </c>
      <c r="AB300" s="50">
        <f t="shared" si="18"/>
        <v>1296.54</v>
      </c>
      <c r="AC300" s="50">
        <f t="shared" si="19"/>
        <v>2143.7099999999996</v>
      </c>
    </row>
    <row r="301" spans="25:29" x14ac:dyDescent="0.25">
      <c r="Y301" s="51">
        <v>28.5</v>
      </c>
      <c r="Z301" s="52">
        <f t="shared" si="16"/>
        <v>147</v>
      </c>
      <c r="AA301" s="50">
        <f t="shared" si="17"/>
        <v>3</v>
      </c>
      <c r="AB301" s="50">
        <f t="shared" si="18"/>
        <v>1296.54</v>
      </c>
      <c r="AC301" s="50">
        <f t="shared" si="19"/>
        <v>2158.71</v>
      </c>
    </row>
    <row r="302" spans="25:29" x14ac:dyDescent="0.25">
      <c r="Y302" s="51">
        <v>28.6</v>
      </c>
      <c r="Z302" s="52">
        <f t="shared" si="16"/>
        <v>147</v>
      </c>
      <c r="AA302" s="50">
        <f t="shared" si="17"/>
        <v>3</v>
      </c>
      <c r="AB302" s="50">
        <f t="shared" si="18"/>
        <v>1296.54</v>
      </c>
      <c r="AC302" s="50">
        <f t="shared" si="19"/>
        <v>2173.7100000000005</v>
      </c>
    </row>
    <row r="303" spans="25:29" x14ac:dyDescent="0.25">
      <c r="Y303" s="51">
        <v>28.7</v>
      </c>
      <c r="Z303" s="52">
        <f t="shared" si="16"/>
        <v>147</v>
      </c>
      <c r="AA303" s="50">
        <f t="shared" si="17"/>
        <v>3</v>
      </c>
      <c r="AB303" s="50">
        <f t="shared" si="18"/>
        <v>1296.54</v>
      </c>
      <c r="AC303" s="50">
        <f t="shared" si="19"/>
        <v>2188.7099999999996</v>
      </c>
    </row>
    <row r="304" spans="25:29" x14ac:dyDescent="0.25">
      <c r="Y304" s="51">
        <v>28.8</v>
      </c>
      <c r="Z304" s="52">
        <f t="shared" si="16"/>
        <v>147</v>
      </c>
      <c r="AA304" s="50">
        <f t="shared" si="17"/>
        <v>3</v>
      </c>
      <c r="AB304" s="50">
        <f t="shared" si="18"/>
        <v>1296.54</v>
      </c>
      <c r="AC304" s="50">
        <f t="shared" si="19"/>
        <v>2203.71</v>
      </c>
    </row>
    <row r="305" spans="25:29" x14ac:dyDescent="0.25">
      <c r="Y305" s="51">
        <v>28.9</v>
      </c>
      <c r="Z305" s="52">
        <f t="shared" si="16"/>
        <v>147</v>
      </c>
      <c r="AA305" s="50">
        <f t="shared" si="17"/>
        <v>3</v>
      </c>
      <c r="AB305" s="50">
        <f t="shared" si="18"/>
        <v>1296.54</v>
      </c>
      <c r="AC305" s="50">
        <f t="shared" si="19"/>
        <v>2218.7099999999996</v>
      </c>
    </row>
    <row r="306" spans="25:29" x14ac:dyDescent="0.25">
      <c r="Y306" s="51">
        <v>29</v>
      </c>
      <c r="Z306" s="52">
        <f t="shared" si="16"/>
        <v>147</v>
      </c>
      <c r="AA306" s="50">
        <f t="shared" si="17"/>
        <v>3</v>
      </c>
      <c r="AB306" s="50">
        <f t="shared" si="18"/>
        <v>1296.54</v>
      </c>
      <c r="AC306" s="50">
        <f t="shared" si="19"/>
        <v>2233.71</v>
      </c>
    </row>
    <row r="307" spans="25:29" x14ac:dyDescent="0.25">
      <c r="Y307" s="51">
        <v>29.1</v>
      </c>
      <c r="Z307" s="52">
        <f t="shared" si="16"/>
        <v>147</v>
      </c>
      <c r="AA307" s="50">
        <f t="shared" si="17"/>
        <v>3</v>
      </c>
      <c r="AB307" s="50">
        <f t="shared" si="18"/>
        <v>1296.54</v>
      </c>
      <c r="AC307" s="50">
        <f t="shared" si="19"/>
        <v>2248.7100000000005</v>
      </c>
    </row>
    <row r="308" spans="25:29" x14ac:dyDescent="0.25">
      <c r="Y308" s="51">
        <v>29.2</v>
      </c>
      <c r="Z308" s="52">
        <f t="shared" si="16"/>
        <v>147</v>
      </c>
      <c r="AA308" s="50">
        <f t="shared" si="17"/>
        <v>3</v>
      </c>
      <c r="AB308" s="50">
        <f t="shared" si="18"/>
        <v>1296.54</v>
      </c>
      <c r="AC308" s="50">
        <f t="shared" si="19"/>
        <v>2263.7099999999996</v>
      </c>
    </row>
    <row r="309" spans="25:29" x14ac:dyDescent="0.25">
      <c r="Y309" s="51">
        <v>29.3</v>
      </c>
      <c r="Z309" s="52">
        <f t="shared" si="16"/>
        <v>147</v>
      </c>
      <c r="AA309" s="50">
        <f t="shared" si="17"/>
        <v>3</v>
      </c>
      <c r="AB309" s="50">
        <f t="shared" si="18"/>
        <v>1296.54</v>
      </c>
      <c r="AC309" s="50">
        <f t="shared" si="19"/>
        <v>2278.71</v>
      </c>
    </row>
    <row r="310" spans="25:29" x14ac:dyDescent="0.25">
      <c r="Y310" s="51">
        <v>29.4</v>
      </c>
      <c r="Z310" s="52">
        <f t="shared" si="16"/>
        <v>147</v>
      </c>
      <c r="AA310" s="50">
        <f t="shared" si="17"/>
        <v>3</v>
      </c>
      <c r="AB310" s="50">
        <f t="shared" si="18"/>
        <v>1296.54</v>
      </c>
      <c r="AC310" s="50">
        <f t="shared" si="19"/>
        <v>2293.7099999999996</v>
      </c>
    </row>
    <row r="311" spans="25:29" x14ac:dyDescent="0.25">
      <c r="Y311" s="51">
        <v>29.5</v>
      </c>
      <c r="Z311" s="52">
        <f t="shared" si="16"/>
        <v>147</v>
      </c>
      <c r="AA311" s="50">
        <f t="shared" si="17"/>
        <v>3</v>
      </c>
      <c r="AB311" s="50">
        <f t="shared" si="18"/>
        <v>1296.54</v>
      </c>
      <c r="AC311" s="50">
        <f t="shared" si="19"/>
        <v>2308.71</v>
      </c>
    </row>
    <row r="312" spans="25:29" x14ac:dyDescent="0.25">
      <c r="Y312" s="51">
        <v>29.6</v>
      </c>
      <c r="Z312" s="52">
        <f t="shared" si="16"/>
        <v>147</v>
      </c>
      <c r="AA312" s="50">
        <f t="shared" si="17"/>
        <v>3</v>
      </c>
      <c r="AB312" s="50">
        <f t="shared" si="18"/>
        <v>1296.54</v>
      </c>
      <c r="AC312" s="50">
        <f t="shared" si="19"/>
        <v>2323.7100000000005</v>
      </c>
    </row>
    <row r="313" spans="25:29" x14ac:dyDescent="0.25">
      <c r="Y313" s="51">
        <v>29.7</v>
      </c>
      <c r="Z313" s="52">
        <f t="shared" si="16"/>
        <v>147</v>
      </c>
      <c r="AA313" s="50">
        <f t="shared" si="17"/>
        <v>3</v>
      </c>
      <c r="AB313" s="50">
        <f t="shared" si="18"/>
        <v>1296.54</v>
      </c>
      <c r="AC313" s="50">
        <f t="shared" si="19"/>
        <v>2338.7099999999996</v>
      </c>
    </row>
    <row r="314" spans="25:29" x14ac:dyDescent="0.25">
      <c r="Y314" s="51">
        <v>29.8</v>
      </c>
      <c r="Z314" s="52">
        <f t="shared" si="16"/>
        <v>147</v>
      </c>
      <c r="AA314" s="50">
        <f t="shared" si="17"/>
        <v>3</v>
      </c>
      <c r="AB314" s="50">
        <f t="shared" si="18"/>
        <v>1296.54</v>
      </c>
      <c r="AC314" s="50">
        <f t="shared" si="19"/>
        <v>2353.71</v>
      </c>
    </row>
    <row r="315" spans="25:29" x14ac:dyDescent="0.25">
      <c r="Y315" s="51">
        <v>29.9</v>
      </c>
      <c r="Z315" s="52">
        <f t="shared" si="16"/>
        <v>147</v>
      </c>
      <c r="AA315" s="50">
        <f t="shared" si="17"/>
        <v>3</v>
      </c>
      <c r="AB315" s="50">
        <f t="shared" si="18"/>
        <v>1296.54</v>
      </c>
      <c r="AC315" s="50">
        <f t="shared" si="19"/>
        <v>2368.7099999999996</v>
      </c>
    </row>
    <row r="316" spans="25:29" x14ac:dyDescent="0.25">
      <c r="Y316" s="51">
        <v>30</v>
      </c>
      <c r="Z316" s="52">
        <f t="shared" si="16"/>
        <v>147</v>
      </c>
      <c r="AA316" s="50">
        <f t="shared" si="17"/>
        <v>3</v>
      </c>
      <c r="AB316" s="50">
        <f t="shared" si="18"/>
        <v>1296.54</v>
      </c>
      <c r="AC316" s="50">
        <f t="shared" si="19"/>
        <v>2383.71</v>
      </c>
    </row>
    <row r="317" spans="25:29" x14ac:dyDescent="0.25">
      <c r="Y317" s="51">
        <v>30.1</v>
      </c>
      <c r="Z317" s="52">
        <f t="shared" si="16"/>
        <v>147</v>
      </c>
      <c r="AA317" s="50">
        <f t="shared" si="17"/>
        <v>3</v>
      </c>
      <c r="AB317" s="50">
        <f t="shared" si="18"/>
        <v>1296.54</v>
      </c>
      <c r="AC317" s="50">
        <f t="shared" si="19"/>
        <v>2398.7100000000005</v>
      </c>
    </row>
    <row r="318" spans="25:29" x14ac:dyDescent="0.25">
      <c r="Y318" s="51">
        <v>30.2</v>
      </c>
      <c r="Z318" s="52">
        <f t="shared" si="16"/>
        <v>147</v>
      </c>
      <c r="AA318" s="50">
        <f t="shared" si="17"/>
        <v>3</v>
      </c>
      <c r="AB318" s="50">
        <f t="shared" si="18"/>
        <v>1296.54</v>
      </c>
      <c r="AC318" s="50">
        <f t="shared" si="19"/>
        <v>2413.7099999999996</v>
      </c>
    </row>
    <row r="319" spans="25:29" x14ac:dyDescent="0.25">
      <c r="Y319" s="51">
        <v>30.3</v>
      </c>
      <c r="Z319" s="52">
        <f t="shared" si="16"/>
        <v>147</v>
      </c>
      <c r="AA319" s="50">
        <f t="shared" si="17"/>
        <v>3</v>
      </c>
      <c r="AB319" s="50">
        <f t="shared" si="18"/>
        <v>1296.54</v>
      </c>
      <c r="AC319" s="50">
        <f t="shared" si="19"/>
        <v>2428.71</v>
      </c>
    </row>
    <row r="320" spans="25:29" x14ac:dyDescent="0.25">
      <c r="Y320" s="51">
        <v>30.4</v>
      </c>
      <c r="Z320" s="52">
        <f t="shared" si="16"/>
        <v>147</v>
      </c>
      <c r="AA320" s="50">
        <f t="shared" si="17"/>
        <v>3</v>
      </c>
      <c r="AB320" s="50">
        <f t="shared" si="18"/>
        <v>1296.54</v>
      </c>
      <c r="AC320" s="50">
        <f t="shared" si="19"/>
        <v>2443.7099999999996</v>
      </c>
    </row>
    <row r="321" spans="25:29" x14ac:dyDescent="0.25">
      <c r="Y321" s="51">
        <v>30.5</v>
      </c>
      <c r="Z321" s="52">
        <f t="shared" si="16"/>
        <v>147</v>
      </c>
      <c r="AA321" s="50">
        <f t="shared" si="17"/>
        <v>3</v>
      </c>
      <c r="AB321" s="50">
        <f t="shared" si="18"/>
        <v>1296.54</v>
      </c>
      <c r="AC321" s="50">
        <f t="shared" si="19"/>
        <v>2458.71</v>
      </c>
    </row>
    <row r="322" spans="25:29" x14ac:dyDescent="0.25">
      <c r="Y322" s="51">
        <v>30.6</v>
      </c>
      <c r="Z322" s="52">
        <f t="shared" si="16"/>
        <v>147</v>
      </c>
      <c r="AA322" s="50">
        <f t="shared" si="17"/>
        <v>3</v>
      </c>
      <c r="AB322" s="50">
        <f t="shared" si="18"/>
        <v>1296.54</v>
      </c>
      <c r="AC322" s="50">
        <f t="shared" si="19"/>
        <v>2473.7100000000005</v>
      </c>
    </row>
    <row r="323" spans="25:29" x14ac:dyDescent="0.25">
      <c r="Y323" s="51">
        <v>30.7</v>
      </c>
      <c r="Z323" s="52">
        <f t="shared" si="16"/>
        <v>147</v>
      </c>
      <c r="AA323" s="50">
        <f t="shared" si="17"/>
        <v>3</v>
      </c>
      <c r="AB323" s="50">
        <f t="shared" si="18"/>
        <v>1296.54</v>
      </c>
      <c r="AC323" s="50">
        <f t="shared" si="19"/>
        <v>2488.7099999999996</v>
      </c>
    </row>
    <row r="324" spans="25:29" x14ac:dyDescent="0.25">
      <c r="Y324" s="51">
        <v>30.8</v>
      </c>
      <c r="Z324" s="52">
        <f t="shared" si="16"/>
        <v>147</v>
      </c>
      <c r="AA324" s="50">
        <f t="shared" si="17"/>
        <v>3</v>
      </c>
      <c r="AB324" s="50">
        <f t="shared" si="18"/>
        <v>1296.54</v>
      </c>
      <c r="AC324" s="50">
        <f t="shared" si="19"/>
        <v>2503.71</v>
      </c>
    </row>
    <row r="325" spans="25:29" x14ac:dyDescent="0.25">
      <c r="Y325" s="51">
        <v>30.9</v>
      </c>
      <c r="Z325" s="52">
        <f t="shared" si="16"/>
        <v>147</v>
      </c>
      <c r="AA325" s="50">
        <f t="shared" si="17"/>
        <v>3</v>
      </c>
      <c r="AB325" s="50">
        <f t="shared" si="18"/>
        <v>1296.54</v>
      </c>
      <c r="AC325" s="50">
        <f t="shared" si="19"/>
        <v>2518.7099999999996</v>
      </c>
    </row>
    <row r="326" spans="25:29" x14ac:dyDescent="0.25">
      <c r="Y326" s="51">
        <v>31</v>
      </c>
      <c r="Z326" s="52">
        <f t="shared" si="16"/>
        <v>147</v>
      </c>
      <c r="AA326" s="50">
        <f t="shared" si="17"/>
        <v>3</v>
      </c>
      <c r="AB326" s="50">
        <f t="shared" si="18"/>
        <v>1296.54</v>
      </c>
      <c r="AC326" s="50">
        <f t="shared" si="19"/>
        <v>2533.71</v>
      </c>
    </row>
    <row r="327" spans="25:29" x14ac:dyDescent="0.25">
      <c r="Y327" s="51">
        <v>31.1</v>
      </c>
      <c r="Z327" s="52">
        <f t="shared" si="16"/>
        <v>147</v>
      </c>
      <c r="AA327" s="50">
        <f t="shared" si="17"/>
        <v>3</v>
      </c>
      <c r="AB327" s="50">
        <f t="shared" si="18"/>
        <v>1296.54</v>
      </c>
      <c r="AC327" s="50">
        <f t="shared" si="19"/>
        <v>2548.7100000000005</v>
      </c>
    </row>
    <row r="328" spans="25:29" x14ac:dyDescent="0.25">
      <c r="Y328" s="51">
        <v>31.2</v>
      </c>
      <c r="Z328" s="52">
        <f t="shared" si="16"/>
        <v>147</v>
      </c>
      <c r="AA328" s="50">
        <f t="shared" si="17"/>
        <v>3</v>
      </c>
      <c r="AB328" s="50">
        <f t="shared" si="18"/>
        <v>1296.54</v>
      </c>
      <c r="AC328" s="50">
        <f t="shared" si="19"/>
        <v>2563.7099999999996</v>
      </c>
    </row>
    <row r="329" spans="25:29" x14ac:dyDescent="0.25">
      <c r="Y329" s="51">
        <v>31.3</v>
      </c>
      <c r="Z329" s="52">
        <f t="shared" si="16"/>
        <v>147</v>
      </c>
      <c r="AA329" s="50">
        <f t="shared" si="17"/>
        <v>3</v>
      </c>
      <c r="AB329" s="50">
        <f t="shared" si="18"/>
        <v>1296.54</v>
      </c>
      <c r="AC329" s="50">
        <f t="shared" si="19"/>
        <v>2578.71</v>
      </c>
    </row>
    <row r="330" spans="25:29" x14ac:dyDescent="0.25">
      <c r="Y330" s="51">
        <v>31.4</v>
      </c>
      <c r="Z330" s="52">
        <f t="shared" si="16"/>
        <v>147</v>
      </c>
      <c r="AA330" s="50">
        <f t="shared" si="17"/>
        <v>3</v>
      </c>
      <c r="AB330" s="50">
        <f t="shared" si="18"/>
        <v>1296.54</v>
      </c>
      <c r="AC330" s="50">
        <f t="shared" si="19"/>
        <v>2593.7099999999996</v>
      </c>
    </row>
    <row r="331" spans="25:29" x14ac:dyDescent="0.25">
      <c r="Y331" s="51">
        <v>31.5</v>
      </c>
      <c r="Z331" s="52">
        <f t="shared" si="16"/>
        <v>147</v>
      </c>
      <c r="AA331" s="50">
        <f t="shared" si="17"/>
        <v>3</v>
      </c>
      <c r="AB331" s="50">
        <f t="shared" si="18"/>
        <v>1296.54</v>
      </c>
      <c r="AC331" s="50">
        <f t="shared" si="19"/>
        <v>2608.71</v>
      </c>
    </row>
    <row r="332" spans="25:29" x14ac:dyDescent="0.25">
      <c r="Y332" s="51">
        <v>31.6</v>
      </c>
      <c r="Z332" s="52">
        <f t="shared" si="16"/>
        <v>147</v>
      </c>
      <c r="AA332" s="50">
        <f t="shared" si="17"/>
        <v>3</v>
      </c>
      <c r="AB332" s="50">
        <f t="shared" si="18"/>
        <v>1296.54</v>
      </c>
      <c r="AC332" s="50">
        <f t="shared" si="19"/>
        <v>2623.7100000000005</v>
      </c>
    </row>
    <row r="333" spans="25:29" x14ac:dyDescent="0.25">
      <c r="Y333" s="51">
        <v>31.7</v>
      </c>
      <c r="Z333" s="52">
        <f t="shared" si="16"/>
        <v>147</v>
      </c>
      <c r="AA333" s="50">
        <f t="shared" si="17"/>
        <v>3</v>
      </c>
      <c r="AB333" s="50">
        <f t="shared" si="18"/>
        <v>1296.54</v>
      </c>
      <c r="AC333" s="50">
        <f t="shared" si="19"/>
        <v>2638.7099999999996</v>
      </c>
    </row>
    <row r="334" spans="25:29" x14ac:dyDescent="0.25">
      <c r="Y334" s="51">
        <v>31.8</v>
      </c>
      <c r="Z334" s="52">
        <f t="shared" si="16"/>
        <v>147</v>
      </c>
      <c r="AA334" s="50">
        <f t="shared" si="17"/>
        <v>3</v>
      </c>
      <c r="AB334" s="50">
        <f t="shared" si="18"/>
        <v>1296.54</v>
      </c>
      <c r="AC334" s="50">
        <f t="shared" si="19"/>
        <v>2653.71</v>
      </c>
    </row>
    <row r="335" spans="25:29" x14ac:dyDescent="0.25">
      <c r="Y335" s="51">
        <v>31.9</v>
      </c>
      <c r="Z335" s="52">
        <f t="shared" si="16"/>
        <v>147</v>
      </c>
      <c r="AA335" s="50">
        <f t="shared" si="17"/>
        <v>3</v>
      </c>
      <c r="AB335" s="50">
        <f t="shared" si="18"/>
        <v>1296.54</v>
      </c>
      <c r="AC335" s="50">
        <f t="shared" si="19"/>
        <v>2668.7099999999996</v>
      </c>
    </row>
    <row r="336" spans="25:29" x14ac:dyDescent="0.25">
      <c r="Y336" s="51">
        <v>32</v>
      </c>
      <c r="Z336" s="52">
        <f t="shared" ref="Z336:Z399" si="20">IF((Y336-$D$13-$D$7/1000)&lt;0,0,IF((Y336-$D$13-$D$7/1000)/($D$14+$Z$12)*1000&gt;$D$10*0.98,$D$10*0.98,(Y336-$D$13-$D$7/1000)/($D$14+$Z$12)*1000))</f>
        <v>147</v>
      </c>
      <c r="AA336" s="50">
        <f t="shared" ref="AA336:AA399" si="21">IF((Y336-$D$13-$D$7/1000)&gt;=0,$D$10-Z336,IF(Y336-$D$13-$D$7/1000&gt;0,IF((Y336-$D$13-$D$7/1000)/$Z$11*1000&gt;$D$10,$D$10,(Y336-$D$13-$D$7/1000)/$Z$11*1000),0))</f>
        <v>3</v>
      </c>
      <c r="AB336" s="50">
        <f t="shared" ref="AB336:AB399" si="22">Z336*Z336*$D$14/1000</f>
        <v>1296.54</v>
      </c>
      <c r="AC336" s="50">
        <f t="shared" ref="AC336:AC399" si="23">(Y336-$D$13-$D$7/1000-Z336*$D$14/1000)*Z336+AA336*(Y336-$D$13-$D$7/1000)</f>
        <v>2683.71</v>
      </c>
    </row>
    <row r="337" spans="25:29" x14ac:dyDescent="0.25">
      <c r="Y337" s="51">
        <v>32.1</v>
      </c>
      <c r="Z337" s="52">
        <f t="shared" si="20"/>
        <v>147</v>
      </c>
      <c r="AA337" s="50">
        <f t="shared" si="21"/>
        <v>3</v>
      </c>
      <c r="AB337" s="50">
        <f t="shared" si="22"/>
        <v>1296.54</v>
      </c>
      <c r="AC337" s="50">
        <f t="shared" si="23"/>
        <v>2698.7100000000005</v>
      </c>
    </row>
    <row r="338" spans="25:29" x14ac:dyDescent="0.25">
      <c r="Y338" s="51">
        <v>32.200000000000003</v>
      </c>
      <c r="Z338" s="52">
        <f t="shared" si="20"/>
        <v>147</v>
      </c>
      <c r="AA338" s="50">
        <f t="shared" si="21"/>
        <v>3</v>
      </c>
      <c r="AB338" s="50">
        <f t="shared" si="22"/>
        <v>1296.54</v>
      </c>
      <c r="AC338" s="50">
        <f t="shared" si="23"/>
        <v>2713.7100000000005</v>
      </c>
    </row>
    <row r="339" spans="25:29" x14ac:dyDescent="0.25">
      <c r="Y339" s="51">
        <v>32.299999999999997</v>
      </c>
      <c r="Z339" s="52">
        <f t="shared" si="20"/>
        <v>147</v>
      </c>
      <c r="AA339" s="50">
        <f t="shared" si="21"/>
        <v>3</v>
      </c>
      <c r="AB339" s="50">
        <f t="shared" si="22"/>
        <v>1296.54</v>
      </c>
      <c r="AC339" s="50">
        <f t="shared" si="23"/>
        <v>2728.7099999999996</v>
      </c>
    </row>
    <row r="340" spans="25:29" x14ac:dyDescent="0.25">
      <c r="Y340" s="51">
        <v>32.4</v>
      </c>
      <c r="Z340" s="52">
        <f t="shared" si="20"/>
        <v>147</v>
      </c>
      <c r="AA340" s="50">
        <f t="shared" si="21"/>
        <v>3</v>
      </c>
      <c r="AB340" s="50">
        <f t="shared" si="22"/>
        <v>1296.54</v>
      </c>
      <c r="AC340" s="50">
        <f t="shared" si="23"/>
        <v>2743.7099999999996</v>
      </c>
    </row>
    <row r="341" spans="25:29" x14ac:dyDescent="0.25">
      <c r="Y341" s="51">
        <v>32.5</v>
      </c>
      <c r="Z341" s="52">
        <f t="shared" si="20"/>
        <v>147</v>
      </c>
      <c r="AA341" s="50">
        <f t="shared" si="21"/>
        <v>3</v>
      </c>
      <c r="AB341" s="50">
        <f t="shared" si="22"/>
        <v>1296.54</v>
      </c>
      <c r="AC341" s="50">
        <f t="shared" si="23"/>
        <v>2758.71</v>
      </c>
    </row>
    <row r="342" spans="25:29" x14ac:dyDescent="0.25">
      <c r="Y342" s="51">
        <v>32.6</v>
      </c>
      <c r="Z342" s="52">
        <f t="shared" si="20"/>
        <v>147</v>
      </c>
      <c r="AA342" s="50">
        <f t="shared" si="21"/>
        <v>3</v>
      </c>
      <c r="AB342" s="50">
        <f t="shared" si="22"/>
        <v>1296.54</v>
      </c>
      <c r="AC342" s="50">
        <f t="shared" si="23"/>
        <v>2773.7100000000005</v>
      </c>
    </row>
    <row r="343" spans="25:29" x14ac:dyDescent="0.25">
      <c r="Y343" s="51">
        <v>32.700000000000003</v>
      </c>
      <c r="Z343" s="52">
        <f t="shared" si="20"/>
        <v>147</v>
      </c>
      <c r="AA343" s="50">
        <f t="shared" si="21"/>
        <v>3</v>
      </c>
      <c r="AB343" s="50">
        <f t="shared" si="22"/>
        <v>1296.54</v>
      </c>
      <c r="AC343" s="50">
        <f t="shared" si="23"/>
        <v>2788.7100000000005</v>
      </c>
    </row>
    <row r="344" spans="25:29" x14ac:dyDescent="0.25">
      <c r="Y344" s="51">
        <v>32.799999999999997</v>
      </c>
      <c r="Z344" s="52">
        <f t="shared" si="20"/>
        <v>147</v>
      </c>
      <c r="AA344" s="50">
        <f t="shared" si="21"/>
        <v>3</v>
      </c>
      <c r="AB344" s="50">
        <f t="shared" si="22"/>
        <v>1296.54</v>
      </c>
      <c r="AC344" s="50">
        <f t="shared" si="23"/>
        <v>2803.7099999999996</v>
      </c>
    </row>
    <row r="345" spans="25:29" x14ac:dyDescent="0.25">
      <c r="Y345" s="51">
        <v>32.9</v>
      </c>
      <c r="Z345" s="52">
        <f t="shared" si="20"/>
        <v>147</v>
      </c>
      <c r="AA345" s="50">
        <f t="shared" si="21"/>
        <v>3</v>
      </c>
      <c r="AB345" s="50">
        <f t="shared" si="22"/>
        <v>1296.54</v>
      </c>
      <c r="AC345" s="50">
        <f t="shared" si="23"/>
        <v>2818.7099999999996</v>
      </c>
    </row>
    <row r="346" spans="25:29" x14ac:dyDescent="0.25">
      <c r="Y346" s="51">
        <v>33</v>
      </c>
      <c r="Z346" s="52">
        <f t="shared" si="20"/>
        <v>147</v>
      </c>
      <c r="AA346" s="50">
        <f t="shared" si="21"/>
        <v>3</v>
      </c>
      <c r="AB346" s="50">
        <f t="shared" si="22"/>
        <v>1296.54</v>
      </c>
      <c r="AC346" s="50">
        <f t="shared" si="23"/>
        <v>2833.71</v>
      </c>
    </row>
    <row r="347" spans="25:29" x14ac:dyDescent="0.25">
      <c r="Y347" s="51">
        <v>33.1</v>
      </c>
      <c r="Z347" s="52">
        <f t="shared" si="20"/>
        <v>147</v>
      </c>
      <c r="AA347" s="50">
        <f t="shared" si="21"/>
        <v>3</v>
      </c>
      <c r="AB347" s="50">
        <f t="shared" si="22"/>
        <v>1296.54</v>
      </c>
      <c r="AC347" s="50">
        <f t="shared" si="23"/>
        <v>2848.7100000000005</v>
      </c>
    </row>
    <row r="348" spans="25:29" x14ac:dyDescent="0.25">
      <c r="Y348" s="51">
        <v>33.200000000000003</v>
      </c>
      <c r="Z348" s="52">
        <f t="shared" si="20"/>
        <v>147</v>
      </c>
      <c r="AA348" s="50">
        <f t="shared" si="21"/>
        <v>3</v>
      </c>
      <c r="AB348" s="50">
        <f t="shared" si="22"/>
        <v>1296.54</v>
      </c>
      <c r="AC348" s="50">
        <f t="shared" si="23"/>
        <v>2863.7100000000005</v>
      </c>
    </row>
    <row r="349" spans="25:29" x14ac:dyDescent="0.25">
      <c r="Y349" s="51">
        <v>33.299999999999997</v>
      </c>
      <c r="Z349" s="52">
        <f t="shared" si="20"/>
        <v>147</v>
      </c>
      <c r="AA349" s="50">
        <f t="shared" si="21"/>
        <v>3</v>
      </c>
      <c r="AB349" s="50">
        <f t="shared" si="22"/>
        <v>1296.54</v>
      </c>
      <c r="AC349" s="50">
        <f t="shared" si="23"/>
        <v>2878.7099999999996</v>
      </c>
    </row>
    <row r="350" spans="25:29" x14ac:dyDescent="0.25">
      <c r="Y350" s="51">
        <v>33.4</v>
      </c>
      <c r="Z350" s="52">
        <f t="shared" si="20"/>
        <v>147</v>
      </c>
      <c r="AA350" s="50">
        <f t="shared" si="21"/>
        <v>3</v>
      </c>
      <c r="AB350" s="50">
        <f t="shared" si="22"/>
        <v>1296.54</v>
      </c>
      <c r="AC350" s="50">
        <f t="shared" si="23"/>
        <v>2893.7099999999996</v>
      </c>
    </row>
    <row r="351" spans="25:29" x14ac:dyDescent="0.25">
      <c r="Y351" s="51">
        <v>33.5</v>
      </c>
      <c r="Z351" s="52">
        <f t="shared" si="20"/>
        <v>147</v>
      </c>
      <c r="AA351" s="50">
        <f t="shared" si="21"/>
        <v>3</v>
      </c>
      <c r="AB351" s="50">
        <f t="shared" si="22"/>
        <v>1296.54</v>
      </c>
      <c r="AC351" s="50">
        <f t="shared" si="23"/>
        <v>2908.71</v>
      </c>
    </row>
    <row r="352" spans="25:29" x14ac:dyDescent="0.25">
      <c r="Y352" s="51">
        <v>33.6</v>
      </c>
      <c r="Z352" s="52">
        <f t="shared" si="20"/>
        <v>147</v>
      </c>
      <c r="AA352" s="50">
        <f t="shared" si="21"/>
        <v>3</v>
      </c>
      <c r="AB352" s="50">
        <f t="shared" si="22"/>
        <v>1296.54</v>
      </c>
      <c r="AC352" s="50">
        <f t="shared" si="23"/>
        <v>2923.7100000000005</v>
      </c>
    </row>
    <row r="353" spans="25:29" x14ac:dyDescent="0.25">
      <c r="Y353" s="51">
        <v>33.700000000000003</v>
      </c>
      <c r="Z353" s="52">
        <f t="shared" si="20"/>
        <v>147</v>
      </c>
      <c r="AA353" s="50">
        <f t="shared" si="21"/>
        <v>3</v>
      </c>
      <c r="AB353" s="50">
        <f t="shared" si="22"/>
        <v>1296.54</v>
      </c>
      <c r="AC353" s="50">
        <f t="shared" si="23"/>
        <v>2938.7100000000005</v>
      </c>
    </row>
    <row r="354" spans="25:29" x14ac:dyDescent="0.25">
      <c r="Y354" s="51">
        <v>33.799999999999997</v>
      </c>
      <c r="Z354" s="52">
        <f t="shared" si="20"/>
        <v>147</v>
      </c>
      <c r="AA354" s="50">
        <f t="shared" si="21"/>
        <v>3</v>
      </c>
      <c r="AB354" s="50">
        <f t="shared" si="22"/>
        <v>1296.54</v>
      </c>
      <c r="AC354" s="50">
        <f t="shared" si="23"/>
        <v>2953.7099999999996</v>
      </c>
    </row>
    <row r="355" spans="25:29" x14ac:dyDescent="0.25">
      <c r="Y355" s="51">
        <v>33.9</v>
      </c>
      <c r="Z355" s="52">
        <f t="shared" si="20"/>
        <v>147</v>
      </c>
      <c r="AA355" s="50">
        <f t="shared" si="21"/>
        <v>3</v>
      </c>
      <c r="AB355" s="50">
        <f t="shared" si="22"/>
        <v>1296.54</v>
      </c>
      <c r="AC355" s="50">
        <f t="shared" si="23"/>
        <v>2968.7099999999996</v>
      </c>
    </row>
    <row r="356" spans="25:29" x14ac:dyDescent="0.25">
      <c r="Y356" s="51">
        <v>34</v>
      </c>
      <c r="Z356" s="52">
        <f t="shared" si="20"/>
        <v>147</v>
      </c>
      <c r="AA356" s="50">
        <f t="shared" si="21"/>
        <v>3</v>
      </c>
      <c r="AB356" s="50">
        <f t="shared" si="22"/>
        <v>1296.54</v>
      </c>
      <c r="AC356" s="50">
        <f t="shared" si="23"/>
        <v>2983.71</v>
      </c>
    </row>
    <row r="357" spans="25:29" x14ac:dyDescent="0.25">
      <c r="Y357" s="51">
        <v>34.1</v>
      </c>
      <c r="Z357" s="52">
        <f t="shared" si="20"/>
        <v>147</v>
      </c>
      <c r="AA357" s="50">
        <f t="shared" si="21"/>
        <v>3</v>
      </c>
      <c r="AB357" s="50">
        <f t="shared" si="22"/>
        <v>1296.54</v>
      </c>
      <c r="AC357" s="50">
        <f t="shared" si="23"/>
        <v>2998.7100000000005</v>
      </c>
    </row>
    <row r="358" spans="25:29" x14ac:dyDescent="0.25">
      <c r="Y358" s="51">
        <v>34.200000000000003</v>
      </c>
      <c r="Z358" s="52">
        <f t="shared" si="20"/>
        <v>147</v>
      </c>
      <c r="AA358" s="50">
        <f t="shared" si="21"/>
        <v>3</v>
      </c>
      <c r="AB358" s="50">
        <f t="shared" si="22"/>
        <v>1296.54</v>
      </c>
      <c r="AC358" s="50">
        <f t="shared" si="23"/>
        <v>3013.7100000000005</v>
      </c>
    </row>
    <row r="359" spans="25:29" x14ac:dyDescent="0.25">
      <c r="Y359" s="51">
        <v>34.299999999999997</v>
      </c>
      <c r="Z359" s="52">
        <f t="shared" si="20"/>
        <v>147</v>
      </c>
      <c r="AA359" s="50">
        <f t="shared" si="21"/>
        <v>3</v>
      </c>
      <c r="AB359" s="50">
        <f t="shared" si="22"/>
        <v>1296.54</v>
      </c>
      <c r="AC359" s="50">
        <f t="shared" si="23"/>
        <v>3028.7099999999996</v>
      </c>
    </row>
    <row r="360" spans="25:29" x14ac:dyDescent="0.25">
      <c r="Y360" s="51">
        <v>34.4</v>
      </c>
      <c r="Z360" s="52">
        <f t="shared" si="20"/>
        <v>147</v>
      </c>
      <c r="AA360" s="50">
        <f t="shared" si="21"/>
        <v>3</v>
      </c>
      <c r="AB360" s="50">
        <f t="shared" si="22"/>
        <v>1296.54</v>
      </c>
      <c r="AC360" s="50">
        <f t="shared" si="23"/>
        <v>3043.7099999999996</v>
      </c>
    </row>
    <row r="361" spans="25:29" x14ac:dyDescent="0.25">
      <c r="Y361" s="51">
        <v>34.5</v>
      </c>
      <c r="Z361" s="52">
        <f t="shared" si="20"/>
        <v>147</v>
      </c>
      <c r="AA361" s="50">
        <f t="shared" si="21"/>
        <v>3</v>
      </c>
      <c r="AB361" s="50">
        <f t="shared" si="22"/>
        <v>1296.54</v>
      </c>
      <c r="AC361" s="50">
        <f t="shared" si="23"/>
        <v>3058.71</v>
      </c>
    </row>
    <row r="362" spans="25:29" x14ac:dyDescent="0.25">
      <c r="Y362" s="51">
        <v>34.6</v>
      </c>
      <c r="Z362" s="52">
        <f t="shared" si="20"/>
        <v>147</v>
      </c>
      <c r="AA362" s="50">
        <f t="shared" si="21"/>
        <v>3</v>
      </c>
      <c r="AB362" s="50">
        <f t="shared" si="22"/>
        <v>1296.54</v>
      </c>
      <c r="AC362" s="50">
        <f t="shared" si="23"/>
        <v>3073.7100000000005</v>
      </c>
    </row>
    <row r="363" spans="25:29" x14ac:dyDescent="0.25">
      <c r="Y363" s="51">
        <v>34.700000000000003</v>
      </c>
      <c r="Z363" s="52">
        <f t="shared" si="20"/>
        <v>147</v>
      </c>
      <c r="AA363" s="50">
        <f t="shared" si="21"/>
        <v>3</v>
      </c>
      <c r="AB363" s="50">
        <f t="shared" si="22"/>
        <v>1296.54</v>
      </c>
      <c r="AC363" s="50">
        <f t="shared" si="23"/>
        <v>3088.7100000000005</v>
      </c>
    </row>
    <row r="364" spans="25:29" x14ac:dyDescent="0.25">
      <c r="Y364" s="51">
        <v>34.799999999999997</v>
      </c>
      <c r="Z364" s="52">
        <f t="shared" si="20"/>
        <v>147</v>
      </c>
      <c r="AA364" s="50">
        <f t="shared" si="21"/>
        <v>3</v>
      </c>
      <c r="AB364" s="50">
        <f t="shared" si="22"/>
        <v>1296.54</v>
      </c>
      <c r="AC364" s="50">
        <f t="shared" si="23"/>
        <v>3103.7099999999996</v>
      </c>
    </row>
    <row r="365" spans="25:29" x14ac:dyDescent="0.25">
      <c r="Y365" s="51">
        <v>34.9</v>
      </c>
      <c r="Z365" s="52">
        <f t="shared" si="20"/>
        <v>147</v>
      </c>
      <c r="AA365" s="50">
        <f t="shared" si="21"/>
        <v>3</v>
      </c>
      <c r="AB365" s="50">
        <f t="shared" si="22"/>
        <v>1296.54</v>
      </c>
      <c r="AC365" s="50">
        <f t="shared" si="23"/>
        <v>3118.7099999999996</v>
      </c>
    </row>
    <row r="366" spans="25:29" x14ac:dyDescent="0.25">
      <c r="Y366" s="51">
        <v>35</v>
      </c>
      <c r="Z366" s="52">
        <f t="shared" si="20"/>
        <v>147</v>
      </c>
      <c r="AA366" s="50">
        <f t="shared" si="21"/>
        <v>3</v>
      </c>
      <c r="AB366" s="50">
        <f t="shared" si="22"/>
        <v>1296.54</v>
      </c>
      <c r="AC366" s="50">
        <f t="shared" si="23"/>
        <v>3133.71</v>
      </c>
    </row>
    <row r="367" spans="25:29" x14ac:dyDescent="0.25">
      <c r="Y367" s="51">
        <v>35.1</v>
      </c>
      <c r="Z367" s="52">
        <f t="shared" si="20"/>
        <v>147</v>
      </c>
      <c r="AA367" s="50">
        <f t="shared" si="21"/>
        <v>3</v>
      </c>
      <c r="AB367" s="50">
        <f t="shared" si="22"/>
        <v>1296.54</v>
      </c>
      <c r="AC367" s="50">
        <f t="shared" si="23"/>
        <v>3148.7100000000005</v>
      </c>
    </row>
    <row r="368" spans="25:29" x14ac:dyDescent="0.25">
      <c r="Y368" s="51">
        <v>35.200000000000003</v>
      </c>
      <c r="Z368" s="52">
        <f t="shared" si="20"/>
        <v>147</v>
      </c>
      <c r="AA368" s="50">
        <f t="shared" si="21"/>
        <v>3</v>
      </c>
      <c r="AB368" s="50">
        <f t="shared" si="22"/>
        <v>1296.54</v>
      </c>
      <c r="AC368" s="50">
        <f t="shared" si="23"/>
        <v>3163.7100000000005</v>
      </c>
    </row>
    <row r="369" spans="25:29" x14ac:dyDescent="0.25">
      <c r="Y369" s="51">
        <v>35.299999999999997</v>
      </c>
      <c r="Z369" s="52">
        <f t="shared" si="20"/>
        <v>147</v>
      </c>
      <c r="AA369" s="50">
        <f t="shared" si="21"/>
        <v>3</v>
      </c>
      <c r="AB369" s="50">
        <f t="shared" si="22"/>
        <v>1296.54</v>
      </c>
      <c r="AC369" s="50">
        <f t="shared" si="23"/>
        <v>3178.7099999999996</v>
      </c>
    </row>
    <row r="370" spans="25:29" x14ac:dyDescent="0.25">
      <c r="Y370" s="51">
        <v>35.4</v>
      </c>
      <c r="Z370" s="52">
        <f t="shared" si="20"/>
        <v>147</v>
      </c>
      <c r="AA370" s="50">
        <f t="shared" si="21"/>
        <v>3</v>
      </c>
      <c r="AB370" s="50">
        <f t="shared" si="22"/>
        <v>1296.54</v>
      </c>
      <c r="AC370" s="50">
        <f t="shared" si="23"/>
        <v>3193.7099999999996</v>
      </c>
    </row>
    <row r="371" spans="25:29" x14ac:dyDescent="0.25">
      <c r="Y371" s="51">
        <v>35.5</v>
      </c>
      <c r="Z371" s="52">
        <f t="shared" si="20"/>
        <v>147</v>
      </c>
      <c r="AA371" s="50">
        <f t="shared" si="21"/>
        <v>3</v>
      </c>
      <c r="AB371" s="50">
        <f t="shared" si="22"/>
        <v>1296.54</v>
      </c>
      <c r="AC371" s="50">
        <f t="shared" si="23"/>
        <v>3208.71</v>
      </c>
    </row>
    <row r="372" spans="25:29" x14ac:dyDescent="0.25">
      <c r="Y372" s="51">
        <v>35.6</v>
      </c>
      <c r="Z372" s="52">
        <f t="shared" si="20"/>
        <v>147</v>
      </c>
      <c r="AA372" s="50">
        <f t="shared" si="21"/>
        <v>3</v>
      </c>
      <c r="AB372" s="50">
        <f t="shared" si="22"/>
        <v>1296.54</v>
      </c>
      <c r="AC372" s="50">
        <f t="shared" si="23"/>
        <v>3223.7100000000005</v>
      </c>
    </row>
    <row r="373" spans="25:29" x14ac:dyDescent="0.25">
      <c r="Y373" s="51">
        <v>35.700000000000003</v>
      </c>
      <c r="Z373" s="52">
        <f t="shared" si="20"/>
        <v>147</v>
      </c>
      <c r="AA373" s="50">
        <f t="shared" si="21"/>
        <v>3</v>
      </c>
      <c r="AB373" s="50">
        <f t="shared" si="22"/>
        <v>1296.54</v>
      </c>
      <c r="AC373" s="50">
        <f t="shared" si="23"/>
        <v>3238.7100000000005</v>
      </c>
    </row>
    <row r="374" spans="25:29" x14ac:dyDescent="0.25">
      <c r="Y374" s="51">
        <v>35.799999999999997</v>
      </c>
      <c r="Z374" s="52">
        <f t="shared" si="20"/>
        <v>147</v>
      </c>
      <c r="AA374" s="50">
        <f t="shared" si="21"/>
        <v>3</v>
      </c>
      <c r="AB374" s="50">
        <f t="shared" si="22"/>
        <v>1296.54</v>
      </c>
      <c r="AC374" s="50">
        <f t="shared" si="23"/>
        <v>3253.7099999999996</v>
      </c>
    </row>
    <row r="375" spans="25:29" x14ac:dyDescent="0.25">
      <c r="Y375" s="51">
        <v>35.9</v>
      </c>
      <c r="Z375" s="52">
        <f t="shared" si="20"/>
        <v>147</v>
      </c>
      <c r="AA375" s="50">
        <f t="shared" si="21"/>
        <v>3</v>
      </c>
      <c r="AB375" s="50">
        <f t="shared" si="22"/>
        <v>1296.54</v>
      </c>
      <c r="AC375" s="50">
        <f t="shared" si="23"/>
        <v>3268.7099999999996</v>
      </c>
    </row>
    <row r="376" spans="25:29" x14ac:dyDescent="0.25">
      <c r="Y376" s="51">
        <v>36</v>
      </c>
      <c r="Z376" s="52">
        <f t="shared" si="20"/>
        <v>147</v>
      </c>
      <c r="AA376" s="50">
        <f t="shared" si="21"/>
        <v>3</v>
      </c>
      <c r="AB376" s="50">
        <f t="shared" si="22"/>
        <v>1296.54</v>
      </c>
      <c r="AC376" s="50">
        <f t="shared" si="23"/>
        <v>3283.71</v>
      </c>
    </row>
    <row r="377" spans="25:29" x14ac:dyDescent="0.25">
      <c r="Y377" s="51">
        <v>36.1</v>
      </c>
      <c r="Z377" s="52">
        <f t="shared" si="20"/>
        <v>147</v>
      </c>
      <c r="AA377" s="50">
        <f t="shared" si="21"/>
        <v>3</v>
      </c>
      <c r="AB377" s="50">
        <f t="shared" si="22"/>
        <v>1296.54</v>
      </c>
      <c r="AC377" s="50">
        <f t="shared" si="23"/>
        <v>3298.7100000000005</v>
      </c>
    </row>
    <row r="378" spans="25:29" x14ac:dyDescent="0.25">
      <c r="Y378" s="51">
        <v>36.200000000000003</v>
      </c>
      <c r="Z378" s="52">
        <f t="shared" si="20"/>
        <v>147</v>
      </c>
      <c r="AA378" s="50">
        <f t="shared" si="21"/>
        <v>3</v>
      </c>
      <c r="AB378" s="50">
        <f t="shared" si="22"/>
        <v>1296.54</v>
      </c>
      <c r="AC378" s="50">
        <f t="shared" si="23"/>
        <v>3313.7100000000005</v>
      </c>
    </row>
    <row r="379" spans="25:29" x14ac:dyDescent="0.25">
      <c r="Y379" s="51">
        <v>36.299999999999997</v>
      </c>
      <c r="Z379" s="52">
        <f t="shared" si="20"/>
        <v>147</v>
      </c>
      <c r="AA379" s="50">
        <f t="shared" si="21"/>
        <v>3</v>
      </c>
      <c r="AB379" s="50">
        <f t="shared" si="22"/>
        <v>1296.54</v>
      </c>
      <c r="AC379" s="50">
        <f t="shared" si="23"/>
        <v>3328.7099999999996</v>
      </c>
    </row>
    <row r="380" spans="25:29" x14ac:dyDescent="0.25">
      <c r="Y380" s="51">
        <v>36.4</v>
      </c>
      <c r="Z380" s="52">
        <f t="shared" si="20"/>
        <v>147</v>
      </c>
      <c r="AA380" s="50">
        <f t="shared" si="21"/>
        <v>3</v>
      </c>
      <c r="AB380" s="50">
        <f t="shared" si="22"/>
        <v>1296.54</v>
      </c>
      <c r="AC380" s="50">
        <f t="shared" si="23"/>
        <v>3343.7099999999996</v>
      </c>
    </row>
    <row r="381" spans="25:29" x14ac:dyDescent="0.25">
      <c r="Y381" s="51">
        <v>36.5</v>
      </c>
      <c r="Z381" s="52">
        <f t="shared" si="20"/>
        <v>147</v>
      </c>
      <c r="AA381" s="50">
        <f t="shared" si="21"/>
        <v>3</v>
      </c>
      <c r="AB381" s="50">
        <f t="shared" si="22"/>
        <v>1296.54</v>
      </c>
      <c r="AC381" s="50">
        <f t="shared" si="23"/>
        <v>3358.71</v>
      </c>
    </row>
    <row r="382" spans="25:29" x14ac:dyDescent="0.25">
      <c r="Y382" s="51">
        <v>36.6</v>
      </c>
      <c r="Z382" s="52">
        <f t="shared" si="20"/>
        <v>147</v>
      </c>
      <c r="AA382" s="50">
        <f t="shared" si="21"/>
        <v>3</v>
      </c>
      <c r="AB382" s="50">
        <f t="shared" si="22"/>
        <v>1296.54</v>
      </c>
      <c r="AC382" s="50">
        <f t="shared" si="23"/>
        <v>3373.7100000000005</v>
      </c>
    </row>
    <row r="383" spans="25:29" x14ac:dyDescent="0.25">
      <c r="Y383" s="51">
        <v>36.700000000000003</v>
      </c>
      <c r="Z383" s="52">
        <f t="shared" si="20"/>
        <v>147</v>
      </c>
      <c r="AA383" s="50">
        <f t="shared" si="21"/>
        <v>3</v>
      </c>
      <c r="AB383" s="50">
        <f t="shared" si="22"/>
        <v>1296.54</v>
      </c>
      <c r="AC383" s="50">
        <f t="shared" si="23"/>
        <v>3388.7100000000005</v>
      </c>
    </row>
    <row r="384" spans="25:29" x14ac:dyDescent="0.25">
      <c r="Y384" s="51">
        <v>36.799999999999997</v>
      </c>
      <c r="Z384" s="52">
        <f t="shared" si="20"/>
        <v>147</v>
      </c>
      <c r="AA384" s="50">
        <f t="shared" si="21"/>
        <v>3</v>
      </c>
      <c r="AB384" s="50">
        <f t="shared" si="22"/>
        <v>1296.54</v>
      </c>
      <c r="AC384" s="50">
        <f t="shared" si="23"/>
        <v>3403.7099999999996</v>
      </c>
    </row>
    <row r="385" spans="25:29" x14ac:dyDescent="0.25">
      <c r="Y385" s="51">
        <v>36.9</v>
      </c>
      <c r="Z385" s="52">
        <f t="shared" si="20"/>
        <v>147</v>
      </c>
      <c r="AA385" s="50">
        <f t="shared" si="21"/>
        <v>3</v>
      </c>
      <c r="AB385" s="50">
        <f t="shared" si="22"/>
        <v>1296.54</v>
      </c>
      <c r="AC385" s="50">
        <f t="shared" si="23"/>
        <v>3418.7099999999996</v>
      </c>
    </row>
    <row r="386" spans="25:29" x14ac:dyDescent="0.25">
      <c r="Y386" s="51">
        <v>37</v>
      </c>
      <c r="Z386" s="52">
        <f t="shared" si="20"/>
        <v>147</v>
      </c>
      <c r="AA386" s="50">
        <f t="shared" si="21"/>
        <v>3</v>
      </c>
      <c r="AB386" s="50">
        <f t="shared" si="22"/>
        <v>1296.54</v>
      </c>
      <c r="AC386" s="50">
        <f t="shared" si="23"/>
        <v>3433.71</v>
      </c>
    </row>
    <row r="387" spans="25:29" x14ac:dyDescent="0.25">
      <c r="Y387" s="51">
        <v>37.1</v>
      </c>
      <c r="Z387" s="52">
        <f t="shared" si="20"/>
        <v>147</v>
      </c>
      <c r="AA387" s="50">
        <f t="shared" si="21"/>
        <v>3</v>
      </c>
      <c r="AB387" s="50">
        <f t="shared" si="22"/>
        <v>1296.54</v>
      </c>
      <c r="AC387" s="50">
        <f t="shared" si="23"/>
        <v>3448.7100000000005</v>
      </c>
    </row>
    <row r="388" spans="25:29" x14ac:dyDescent="0.25">
      <c r="Y388" s="51">
        <v>37.200000000000003</v>
      </c>
      <c r="Z388" s="52">
        <f t="shared" si="20"/>
        <v>147</v>
      </c>
      <c r="AA388" s="50">
        <f t="shared" si="21"/>
        <v>3</v>
      </c>
      <c r="AB388" s="50">
        <f t="shared" si="22"/>
        <v>1296.54</v>
      </c>
      <c r="AC388" s="50">
        <f t="shared" si="23"/>
        <v>3463.7100000000005</v>
      </c>
    </row>
    <row r="389" spans="25:29" x14ac:dyDescent="0.25">
      <c r="Y389" s="51">
        <v>37.299999999999997</v>
      </c>
      <c r="Z389" s="52">
        <f t="shared" si="20"/>
        <v>147</v>
      </c>
      <c r="AA389" s="50">
        <f t="shared" si="21"/>
        <v>3</v>
      </c>
      <c r="AB389" s="50">
        <f t="shared" si="22"/>
        <v>1296.54</v>
      </c>
      <c r="AC389" s="50">
        <f t="shared" si="23"/>
        <v>3478.7099999999996</v>
      </c>
    </row>
    <row r="390" spans="25:29" x14ac:dyDescent="0.25">
      <c r="Y390" s="51">
        <v>37.4</v>
      </c>
      <c r="Z390" s="52">
        <f t="shared" si="20"/>
        <v>147</v>
      </c>
      <c r="AA390" s="50">
        <f t="shared" si="21"/>
        <v>3</v>
      </c>
      <c r="AB390" s="50">
        <f t="shared" si="22"/>
        <v>1296.54</v>
      </c>
      <c r="AC390" s="50">
        <f t="shared" si="23"/>
        <v>3493.7099999999996</v>
      </c>
    </row>
    <row r="391" spans="25:29" x14ac:dyDescent="0.25">
      <c r="Y391" s="51">
        <v>37.5</v>
      </c>
      <c r="Z391" s="52">
        <f t="shared" si="20"/>
        <v>147</v>
      </c>
      <c r="AA391" s="50">
        <f t="shared" si="21"/>
        <v>3</v>
      </c>
      <c r="AB391" s="50">
        <f t="shared" si="22"/>
        <v>1296.54</v>
      </c>
      <c r="AC391" s="50">
        <f t="shared" si="23"/>
        <v>3508.7099999999996</v>
      </c>
    </row>
    <row r="392" spans="25:29" x14ac:dyDescent="0.25">
      <c r="Y392" s="51">
        <v>37.6</v>
      </c>
      <c r="Z392" s="52">
        <f t="shared" si="20"/>
        <v>147</v>
      </c>
      <c r="AA392" s="50">
        <f t="shared" si="21"/>
        <v>3</v>
      </c>
      <c r="AB392" s="50">
        <f t="shared" si="22"/>
        <v>1296.54</v>
      </c>
      <c r="AC392" s="50">
        <f t="shared" si="23"/>
        <v>3523.71</v>
      </c>
    </row>
    <row r="393" spans="25:29" x14ac:dyDescent="0.25">
      <c r="Y393" s="51">
        <v>37.700000000000003</v>
      </c>
      <c r="Z393" s="52">
        <f t="shared" si="20"/>
        <v>147</v>
      </c>
      <c r="AA393" s="50">
        <f t="shared" si="21"/>
        <v>3</v>
      </c>
      <c r="AB393" s="50">
        <f t="shared" si="22"/>
        <v>1296.54</v>
      </c>
      <c r="AC393" s="50">
        <f t="shared" si="23"/>
        <v>3538.7099999999996</v>
      </c>
    </row>
    <row r="394" spans="25:29" x14ac:dyDescent="0.25">
      <c r="Y394" s="51">
        <v>37.799999999999997</v>
      </c>
      <c r="Z394" s="52">
        <f t="shared" si="20"/>
        <v>147</v>
      </c>
      <c r="AA394" s="50">
        <f t="shared" si="21"/>
        <v>3</v>
      </c>
      <c r="AB394" s="50">
        <f t="shared" si="22"/>
        <v>1296.54</v>
      </c>
      <c r="AC394" s="50">
        <f t="shared" si="23"/>
        <v>3553.7099999999991</v>
      </c>
    </row>
    <row r="395" spans="25:29" x14ac:dyDescent="0.25">
      <c r="Y395" s="51">
        <v>37.9</v>
      </c>
      <c r="Z395" s="52">
        <f t="shared" si="20"/>
        <v>147</v>
      </c>
      <c r="AA395" s="50">
        <f t="shared" si="21"/>
        <v>3</v>
      </c>
      <c r="AB395" s="50">
        <f t="shared" si="22"/>
        <v>1296.54</v>
      </c>
      <c r="AC395" s="50">
        <f t="shared" si="23"/>
        <v>3568.7099999999991</v>
      </c>
    </row>
    <row r="396" spans="25:29" x14ac:dyDescent="0.25">
      <c r="Y396" s="51">
        <v>38</v>
      </c>
      <c r="Z396" s="52">
        <f t="shared" si="20"/>
        <v>147</v>
      </c>
      <c r="AA396" s="50">
        <f t="shared" si="21"/>
        <v>3</v>
      </c>
      <c r="AB396" s="50">
        <f t="shared" si="22"/>
        <v>1296.54</v>
      </c>
      <c r="AC396" s="50">
        <f t="shared" si="23"/>
        <v>3583.7099999999996</v>
      </c>
    </row>
    <row r="397" spans="25:29" x14ac:dyDescent="0.25">
      <c r="Y397" s="51">
        <v>38.1</v>
      </c>
      <c r="Z397" s="52">
        <f t="shared" si="20"/>
        <v>147</v>
      </c>
      <c r="AA397" s="50">
        <f t="shared" si="21"/>
        <v>3</v>
      </c>
      <c r="AB397" s="50">
        <f t="shared" si="22"/>
        <v>1296.54</v>
      </c>
      <c r="AC397" s="50">
        <f t="shared" si="23"/>
        <v>3598.71</v>
      </c>
    </row>
    <row r="398" spans="25:29" x14ac:dyDescent="0.25">
      <c r="Y398" s="51">
        <v>38.200000000000003</v>
      </c>
      <c r="Z398" s="52">
        <f t="shared" si="20"/>
        <v>147</v>
      </c>
      <c r="AA398" s="50">
        <f t="shared" si="21"/>
        <v>3</v>
      </c>
      <c r="AB398" s="50">
        <f t="shared" si="22"/>
        <v>1296.54</v>
      </c>
      <c r="AC398" s="50">
        <f t="shared" si="23"/>
        <v>3613.7099999999996</v>
      </c>
    </row>
    <row r="399" spans="25:29" x14ac:dyDescent="0.25">
      <c r="Y399" s="51">
        <v>38.299999999999997</v>
      </c>
      <c r="Z399" s="52">
        <f t="shared" si="20"/>
        <v>147</v>
      </c>
      <c r="AA399" s="50">
        <f t="shared" si="21"/>
        <v>3</v>
      </c>
      <c r="AB399" s="50">
        <f t="shared" si="22"/>
        <v>1296.54</v>
      </c>
      <c r="AC399" s="50">
        <f t="shared" si="23"/>
        <v>3628.7099999999991</v>
      </c>
    </row>
    <row r="400" spans="25:29" x14ac:dyDescent="0.25">
      <c r="Y400" s="51">
        <v>38.4</v>
      </c>
      <c r="Z400" s="52">
        <f t="shared" ref="Z400:Z416" si="24">IF((Y400-$D$13-$D$7/1000)&lt;0,0,IF((Y400-$D$13-$D$7/1000)/($D$14+$Z$12)*1000&gt;$D$10*0.98,$D$10*0.98,(Y400-$D$13-$D$7/1000)/($D$14+$Z$12)*1000))</f>
        <v>147</v>
      </c>
      <c r="AA400" s="50">
        <f t="shared" ref="AA400:AA416" si="25">IF((Y400-$D$13-$D$7/1000)&gt;=0,$D$10-Z400,IF(Y400-$D$13-$D$7/1000&gt;0,IF((Y400-$D$13-$D$7/1000)/$Z$11*1000&gt;$D$10,$D$10,(Y400-$D$13-$D$7/1000)/$Z$11*1000),0))</f>
        <v>3</v>
      </c>
      <c r="AB400" s="50">
        <f t="shared" ref="AB400:AB416" si="26">Z400*Z400*$D$14/1000</f>
        <v>1296.54</v>
      </c>
      <c r="AC400" s="50">
        <f t="shared" ref="AC400:AC416" si="27">(Y400-$D$13-$D$7/1000-Z400*$D$14/1000)*Z400+AA400*(Y400-$D$13-$D$7/1000)</f>
        <v>3643.7099999999991</v>
      </c>
    </row>
    <row r="401" spans="25:29" x14ac:dyDescent="0.25">
      <c r="Y401" s="51">
        <v>38.5</v>
      </c>
      <c r="Z401" s="52">
        <f t="shared" si="24"/>
        <v>147</v>
      </c>
      <c r="AA401" s="50">
        <f t="shared" si="25"/>
        <v>3</v>
      </c>
      <c r="AB401" s="50">
        <f t="shared" si="26"/>
        <v>1296.54</v>
      </c>
      <c r="AC401" s="50">
        <f t="shared" si="27"/>
        <v>3658.7099999999996</v>
      </c>
    </row>
    <row r="402" spans="25:29" x14ac:dyDescent="0.25">
      <c r="Y402" s="51">
        <v>38.6</v>
      </c>
      <c r="Z402" s="52">
        <f t="shared" si="24"/>
        <v>147</v>
      </c>
      <c r="AA402" s="50">
        <f t="shared" si="25"/>
        <v>3</v>
      </c>
      <c r="AB402" s="50">
        <f t="shared" si="26"/>
        <v>1296.54</v>
      </c>
      <c r="AC402" s="50">
        <f t="shared" si="27"/>
        <v>3673.71</v>
      </c>
    </row>
    <row r="403" spans="25:29" x14ac:dyDescent="0.25">
      <c r="Y403" s="51">
        <v>38.700000000000003</v>
      </c>
      <c r="Z403" s="52">
        <f t="shared" si="24"/>
        <v>147</v>
      </c>
      <c r="AA403" s="50">
        <f t="shared" si="25"/>
        <v>3</v>
      </c>
      <c r="AB403" s="50">
        <f t="shared" si="26"/>
        <v>1296.54</v>
      </c>
      <c r="AC403" s="50">
        <f t="shared" si="27"/>
        <v>3688.7099999999996</v>
      </c>
    </row>
    <row r="404" spans="25:29" x14ac:dyDescent="0.25">
      <c r="Y404" s="51">
        <v>38.799999999999997</v>
      </c>
      <c r="Z404" s="52">
        <f t="shared" si="24"/>
        <v>147</v>
      </c>
      <c r="AA404" s="50">
        <f t="shared" si="25"/>
        <v>3</v>
      </c>
      <c r="AB404" s="50">
        <f t="shared" si="26"/>
        <v>1296.54</v>
      </c>
      <c r="AC404" s="50">
        <f t="shared" si="27"/>
        <v>3703.7099999999991</v>
      </c>
    </row>
    <row r="405" spans="25:29" x14ac:dyDescent="0.25">
      <c r="Y405" s="51">
        <v>38.9</v>
      </c>
      <c r="Z405" s="52">
        <f t="shared" si="24"/>
        <v>147</v>
      </c>
      <c r="AA405" s="50">
        <f t="shared" si="25"/>
        <v>3</v>
      </c>
      <c r="AB405" s="50">
        <f t="shared" si="26"/>
        <v>1296.54</v>
      </c>
      <c r="AC405" s="50">
        <f t="shared" si="27"/>
        <v>3718.7099999999991</v>
      </c>
    </row>
    <row r="406" spans="25:29" x14ac:dyDescent="0.25">
      <c r="Y406" s="51">
        <v>39</v>
      </c>
      <c r="Z406" s="52">
        <f t="shared" si="24"/>
        <v>147</v>
      </c>
      <c r="AA406" s="50">
        <f t="shared" si="25"/>
        <v>3</v>
      </c>
      <c r="AB406" s="50">
        <f t="shared" si="26"/>
        <v>1296.54</v>
      </c>
      <c r="AC406" s="50">
        <f t="shared" si="27"/>
        <v>3733.7099999999996</v>
      </c>
    </row>
    <row r="407" spans="25:29" x14ac:dyDescent="0.25">
      <c r="Y407" s="51">
        <v>39.1</v>
      </c>
      <c r="Z407" s="52">
        <f t="shared" si="24"/>
        <v>147</v>
      </c>
      <c r="AA407" s="50">
        <f t="shared" si="25"/>
        <v>3</v>
      </c>
      <c r="AB407" s="50">
        <f t="shared" si="26"/>
        <v>1296.54</v>
      </c>
      <c r="AC407" s="50">
        <f t="shared" si="27"/>
        <v>3748.71</v>
      </c>
    </row>
    <row r="408" spans="25:29" x14ac:dyDescent="0.25">
      <c r="Y408" s="51">
        <v>39.200000000000003</v>
      </c>
      <c r="Z408" s="52">
        <f t="shared" si="24"/>
        <v>147</v>
      </c>
      <c r="AA408" s="50">
        <f t="shared" si="25"/>
        <v>3</v>
      </c>
      <c r="AB408" s="50">
        <f t="shared" si="26"/>
        <v>1296.54</v>
      </c>
      <c r="AC408" s="50">
        <f t="shared" si="27"/>
        <v>3763.7099999999996</v>
      </c>
    </row>
    <row r="409" spans="25:29" x14ac:dyDescent="0.25">
      <c r="Y409" s="51">
        <v>39.299999999999997</v>
      </c>
      <c r="Z409" s="52">
        <f t="shared" si="24"/>
        <v>147</v>
      </c>
      <c r="AA409" s="50">
        <f t="shared" si="25"/>
        <v>3</v>
      </c>
      <c r="AB409" s="50">
        <f t="shared" si="26"/>
        <v>1296.54</v>
      </c>
      <c r="AC409" s="50">
        <f t="shared" si="27"/>
        <v>3778.7099999999991</v>
      </c>
    </row>
    <row r="410" spans="25:29" x14ac:dyDescent="0.25">
      <c r="Y410" s="51">
        <v>39.4</v>
      </c>
      <c r="Z410" s="52">
        <f t="shared" si="24"/>
        <v>147</v>
      </c>
      <c r="AA410" s="50">
        <f t="shared" si="25"/>
        <v>3</v>
      </c>
      <c r="AB410" s="50">
        <f t="shared" si="26"/>
        <v>1296.54</v>
      </c>
      <c r="AC410" s="50">
        <f t="shared" si="27"/>
        <v>3793.7099999999991</v>
      </c>
    </row>
    <row r="411" spans="25:29" x14ac:dyDescent="0.25">
      <c r="Y411" s="51">
        <v>39.5</v>
      </c>
      <c r="Z411" s="52">
        <f t="shared" si="24"/>
        <v>147</v>
      </c>
      <c r="AA411" s="50">
        <f t="shared" si="25"/>
        <v>3</v>
      </c>
      <c r="AB411" s="50">
        <f t="shared" si="26"/>
        <v>1296.54</v>
      </c>
      <c r="AC411" s="50">
        <f t="shared" si="27"/>
        <v>3808.7099999999996</v>
      </c>
    </row>
    <row r="412" spans="25:29" x14ac:dyDescent="0.25">
      <c r="Y412" s="51">
        <v>39.6</v>
      </c>
      <c r="Z412" s="52">
        <f t="shared" si="24"/>
        <v>147</v>
      </c>
      <c r="AA412" s="50">
        <f t="shared" si="25"/>
        <v>3</v>
      </c>
      <c r="AB412" s="50">
        <f t="shared" si="26"/>
        <v>1296.54</v>
      </c>
      <c r="AC412" s="50">
        <f t="shared" si="27"/>
        <v>3823.71</v>
      </c>
    </row>
    <row r="413" spans="25:29" x14ac:dyDescent="0.25">
      <c r="Y413" s="51">
        <v>39.700000000000003</v>
      </c>
      <c r="Z413" s="52">
        <f t="shared" si="24"/>
        <v>147</v>
      </c>
      <c r="AA413" s="50">
        <f t="shared" si="25"/>
        <v>3</v>
      </c>
      <c r="AB413" s="50">
        <f t="shared" si="26"/>
        <v>1296.54</v>
      </c>
      <c r="AC413" s="50">
        <f t="shared" si="27"/>
        <v>3838.7099999999996</v>
      </c>
    </row>
    <row r="414" spans="25:29" x14ac:dyDescent="0.25">
      <c r="Y414" s="51">
        <v>39.799999999999997</v>
      </c>
      <c r="Z414" s="52">
        <f t="shared" si="24"/>
        <v>147</v>
      </c>
      <c r="AA414" s="50">
        <f t="shared" si="25"/>
        <v>3</v>
      </c>
      <c r="AB414" s="50">
        <f t="shared" si="26"/>
        <v>1296.54</v>
      </c>
      <c r="AC414" s="50">
        <f t="shared" si="27"/>
        <v>3853.7099999999991</v>
      </c>
    </row>
    <row r="415" spans="25:29" x14ac:dyDescent="0.25">
      <c r="Y415" s="51">
        <v>39.9</v>
      </c>
      <c r="Z415" s="52">
        <f t="shared" si="24"/>
        <v>147</v>
      </c>
      <c r="AA415" s="50">
        <f t="shared" si="25"/>
        <v>3</v>
      </c>
      <c r="AB415" s="50">
        <f t="shared" si="26"/>
        <v>1296.54</v>
      </c>
      <c r="AC415" s="50">
        <f t="shared" si="27"/>
        <v>3868.7099999999991</v>
      </c>
    </row>
    <row r="416" spans="25:29" x14ac:dyDescent="0.25">
      <c r="Y416" s="51">
        <v>40</v>
      </c>
      <c r="Z416" s="52">
        <f t="shared" si="24"/>
        <v>147</v>
      </c>
      <c r="AA416" s="50">
        <f t="shared" si="25"/>
        <v>3</v>
      </c>
      <c r="AB416" s="50">
        <f t="shared" si="26"/>
        <v>1296.54</v>
      </c>
      <c r="AC416" s="50">
        <f t="shared" si="27"/>
        <v>3883.7099999999996</v>
      </c>
    </row>
  </sheetData>
  <sheetProtection algorithmName="SHA-512" hashValue="WWfOFarABWLD1vnsKUpTR4OImRNYD6qk6UXdSKrIcn5SEsQm4jKC4rrZBb2l6EqY+bXJUeXVzKohN74pXcCqcQ==" saltValue="TL5gTqMP3xop5v9aWFfBng==" spinCount="100000" sheet="1" objects="1" scenarios="1" selectLockedCells="1"/>
  <protectedRanges>
    <protectedRange sqref="D10 D13:D14 D20" name="Range1"/>
  </protectedRanges>
  <pageMargins left="0.7" right="0.7" top="0.75" bottom="0.75" header="0.3" footer="0.3"/>
  <pageSetup paperSize="9" orientation="portrait" horizontalDpi="300" verticalDpi="300" r:id="rId1"/>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R(SNSx),R(RES),DIAG, ADIM,FAULT</vt:lpstr>
      <vt:lpstr>RES power distribution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 Xianghao</dc:creator>
  <cp:lastModifiedBy>Brazell, Savannah</cp:lastModifiedBy>
  <dcterms:created xsi:type="dcterms:W3CDTF">1996-10-14T23:33:28Z</dcterms:created>
  <dcterms:modified xsi:type="dcterms:W3CDTF">2024-12-10T16:12:09Z</dcterms:modified>
</cp:coreProperties>
</file>